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D\Downloads\"/>
    </mc:Choice>
  </mc:AlternateContent>
  <bookViews>
    <workbookView xWindow="-120" yWindow="-120" windowWidth="19440" windowHeight="15000" firstSheet="4" activeTab="6"/>
  </bookViews>
  <sheets>
    <sheet name="VLOOKUP with TRUE (intrain)" sheetId="7" r:id="rId1"/>
    <sheet name="IF vs RangeLookup (intr,assign)" sheetId="8" r:id="rId2"/>
    <sheet name="ApproxMatch (assign)" sheetId="9" r:id="rId3"/>
    <sheet name="Data Validation, VLOOKUP (intr)" sheetId="4" r:id="rId4"/>
    <sheet name="Data" sheetId="1" r:id="rId5"/>
    <sheet name="Data Validtion, VLOOKUP(Assign)" sheetId="2" r:id="rId6"/>
    <sheet name="VLOOKUP with Wildcard (intr)" sheetId="5" r:id="rId7"/>
    <sheet name="VLOOKUP with Wildcard (assign)" sheetId="6" r:id="rId8"/>
    <sheet name="Employee Data (assign)" sheetId="11" r:id="rId9"/>
    <sheet name="Exact Lookup (assign)" sheetId="10" r:id="rId10"/>
    <sheet name="VLOOKUP &amp; IFERROR (assign)" sheetId="12" r:id="rId11"/>
    <sheet name="Helper Column" sheetId="13" r:id="rId12"/>
    <sheet name="Helper 2nd Lookup" sheetId="14" r:id="rId13"/>
    <sheet name="Helper 2 Column Lookup" sheetId="15" r:id="rId14"/>
    <sheet name="HLookup" sheetId="16" r:id="rId15"/>
    <sheet name="List A" sheetId="17" r:id="rId16"/>
    <sheet name="List B" sheetId="18" r:id="rId17"/>
    <sheet name="Multi List Lookup" sheetId="19" r:id="rId18"/>
    <sheet name="NestedVlookup" sheetId="20" r:id="rId19"/>
    <sheet name="Multiple Range Lookup" sheetId="21" r:id="rId20"/>
  </sheets>
  <definedNames>
    <definedName name="_xlnm._FilterDatabase" localSheetId="2" hidden="1">'ApproxMatch (assign)'!$A$4:$F$251</definedName>
    <definedName name="_xlnm._FilterDatabase" localSheetId="18" hidden="1">NestedVlookup!$K$1:$K$52</definedName>
    <definedName name="ee" localSheetId="2" hidden="1">{"FirstQ",#N/A,FALSE,"Budget2000";"SecondQ",#N/A,FALSE,"Budget2000";"Summary",#N/A,FALSE,"Budget2000"}</definedName>
    <definedName name="ee" localSheetId="13" hidden="1">{"FirstQ",#N/A,FALSE,"Budget2000";"SecondQ",#N/A,FALSE,"Budget2000";"Summary",#N/A,FALSE,"Budget2000"}</definedName>
    <definedName name="ee" localSheetId="14" hidden="1">{"FirstQ",#N/A,FALSE,"Budget2000";"SecondQ",#N/A,FALSE,"Budget2000";"Summary",#N/A,FALSE,"Budget2000"}</definedName>
    <definedName name="ee" localSheetId="18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14" hidden="1">{"FirstQ",#N/A,FALSE,"Budget2000";"SecondQ",#N/A,FALSE,"Budget2000";"Summary",#N/A,FALSE,"Budget2000"}</definedName>
    <definedName name="k" localSheetId="18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14" hidden="1">{"FirstQ",#N/A,FALSE,"Budget2000";"SecondQ",#N/A,FALSE,"Budget2000";"Summary",#N/A,FALSE,"Budget2000"}</definedName>
    <definedName name="q" localSheetId="18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3" hidden="1">{"FirstQ",#N/A,FALSE,"Budget2000";"SecondQ",#N/A,FALSE,"Budget2000"}</definedName>
    <definedName name="rr" localSheetId="14" hidden="1">{"FirstQ",#N/A,FALSE,"Budget2000";"SecondQ",#N/A,FALSE,"Budget2000"}</definedName>
    <definedName name="rr" localSheetId="18" hidden="1">{"FirstQ",#N/A,FALSE,"Budget2000";"SecondQ",#N/A,FALSE,"Budget2000"}</definedName>
    <definedName name="rr" localSheetId="10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14" hidden="1">{"AllDetail",#N/A,FALSE,"Research Budget";"1stQuarter",#N/A,FALSE,"Research Budget";"2nd Quarter",#N/A,FALSE,"Research Budget";"Summary",#N/A,FALSE,"Research Budget"}</definedName>
    <definedName name="rrr" localSheetId="18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localSheetId="13" hidden="1">{"FirstQ",#N/A,FALSE,"Budget2000";"SecondQ",#N/A,FALSE,"Budget2000";"Summary",#N/A,FALSE,"Budget2000"}</definedName>
    <definedName name="wrn.AllData." localSheetId="14" hidden="1">{"FirstQ",#N/A,FALSE,"Budget2000";"SecondQ",#N/A,FALSE,"Budget2000";"Summary",#N/A,FALSE,"Budget2000"}</definedName>
    <definedName name="wrn.AllData." localSheetId="18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3" hidden="1">{"FirstQ",#N/A,FALSE,"Budget2000";"SecondQ",#N/A,FALSE,"Budget2000"}</definedName>
    <definedName name="wrn.FirstHalf." localSheetId="14" hidden="1">{"FirstQ",#N/A,FALSE,"Budget2000";"SecondQ",#N/A,FALSE,"Budget2000"}</definedName>
    <definedName name="wrn.FirstHalf." localSheetId="18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3" hidden="1">{"FirstQ",#N/A,FALSE,"Budget2000";"SecondQ",#N/A,FALSE,"Budget2000";"Summary",#N/A,FALSE,"Budget2000"}</definedName>
    <definedName name="x" localSheetId="14" hidden="1">{"FirstQ",#N/A,FALSE,"Budget2000";"SecondQ",#N/A,FALSE,"Budget2000";"Summary",#N/A,FALSE,"Budget2000"}</definedName>
    <definedName name="x" localSheetId="18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14" hidden="1">{"AllDetail",#N/A,FALSE,"Research Budget";"1stQuarter",#N/A,FALSE,"Research Budget";"2nd Quarter",#N/A,FALSE,"Research Budget";"Summary",#N/A,FALSE,"Research Budget"}</definedName>
    <definedName name="xxxxxxxxxxxxxxxxxxx" localSheetId="18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'ApproxMatch (assign)'!$A$4:$F$251</definedName>
    <definedName name="Z_32E1B1E0_F29A_4FB3_9E7F_F78F245BC75E_.wvu.PrintArea" localSheetId="2" hidden="1">'ApproxMatch (assign)'!$A$4:$F$251</definedName>
    <definedName name="Z_32E1B1E0_F29A_4FB3_9E7F_F78F245BC75E_.wvu.PrintTitles" localSheetId="2" hidden="1">'ApproxMatch (assign)'!$4:$4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C7" i="4"/>
  <c r="F9" i="7"/>
  <c r="F10" i="7"/>
  <c r="F11" i="7"/>
  <c r="F12" i="7"/>
  <c r="F13" i="7"/>
  <c r="F14" i="7"/>
  <c r="F15" i="7"/>
  <c r="F16" i="7"/>
  <c r="F8" i="7"/>
  <c r="D2" i="20" l="1"/>
  <c r="E2" i="20"/>
  <c r="D3" i="20"/>
  <c r="E3" i="20"/>
  <c r="N3" i="20"/>
  <c r="P3" i="20"/>
  <c r="Q3" i="20" s="1"/>
  <c r="S3" i="20"/>
  <c r="D4" i="20"/>
  <c r="E4" i="20"/>
  <c r="N4" i="20"/>
  <c r="P4" i="20"/>
  <c r="Q4" i="20" s="1"/>
  <c r="S4" i="20"/>
  <c r="D5" i="20"/>
  <c r="E5" i="20"/>
  <c r="N5" i="20"/>
  <c r="P5" i="20"/>
  <c r="Q5" i="20" s="1"/>
  <c r="S5" i="20"/>
  <c r="D6" i="20"/>
  <c r="E6" i="20"/>
  <c r="N6" i="20"/>
  <c r="P6" i="20"/>
  <c r="Q6" i="20"/>
  <c r="R6" i="20" s="1"/>
  <c r="S6" i="20"/>
  <c r="T6" i="20"/>
  <c r="D7" i="20"/>
  <c r="E7" i="20"/>
  <c r="N7" i="20"/>
  <c r="P7" i="20"/>
  <c r="Q7" i="20" s="1"/>
  <c r="S7" i="20"/>
  <c r="T7" i="20"/>
  <c r="D8" i="20"/>
  <c r="E8" i="20"/>
  <c r="N8" i="20"/>
  <c r="P8" i="20"/>
  <c r="Q8" i="20"/>
  <c r="R8" i="20" s="1"/>
  <c r="S8" i="20"/>
  <c r="T8" i="20"/>
  <c r="D9" i="20"/>
  <c r="E9" i="20"/>
  <c r="N9" i="20"/>
  <c r="P9" i="20"/>
  <c r="Q9" i="20" s="1"/>
  <c r="S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D23" i="20"/>
  <c r="E23" i="20"/>
  <c r="D24" i="20"/>
  <c r="E24" i="20"/>
  <c r="D25" i="20"/>
  <c r="E25" i="20"/>
  <c r="D26" i="20"/>
  <c r="E26" i="20"/>
  <c r="D27" i="20"/>
  <c r="E27" i="20"/>
  <c r="D28" i="20"/>
  <c r="E28" i="20"/>
  <c r="D29" i="20"/>
  <c r="E29" i="20"/>
  <c r="D30" i="20"/>
  <c r="E30" i="20"/>
  <c r="D31" i="20"/>
  <c r="E31" i="20"/>
  <c r="D32" i="20"/>
  <c r="E32" i="20"/>
  <c r="D33" i="20"/>
  <c r="E33" i="20"/>
  <c r="D34" i="20"/>
  <c r="E34" i="20"/>
  <c r="D35" i="20"/>
  <c r="E35" i="20"/>
  <c r="D36" i="20"/>
  <c r="E36" i="20"/>
  <c r="D37" i="20"/>
  <c r="E37" i="20"/>
  <c r="D38" i="20"/>
  <c r="E38" i="20"/>
  <c r="D39" i="20"/>
  <c r="E39" i="20"/>
  <c r="D40" i="20"/>
  <c r="E40" i="20"/>
  <c r="D41" i="20"/>
  <c r="E41" i="20"/>
  <c r="D42" i="20"/>
  <c r="E42" i="20"/>
  <c r="D43" i="20"/>
  <c r="E43" i="20"/>
  <c r="D44" i="20"/>
  <c r="E44" i="20"/>
  <c r="D45" i="20"/>
  <c r="E45" i="20"/>
  <c r="D46" i="20"/>
  <c r="E46" i="20"/>
  <c r="D47" i="20"/>
  <c r="E47" i="20"/>
  <c r="D48" i="20"/>
  <c r="E48" i="20"/>
  <c r="D49" i="20"/>
  <c r="E49" i="20"/>
  <c r="D50" i="20"/>
  <c r="E50" i="20"/>
  <c r="D51" i="20"/>
  <c r="E51" i="20"/>
  <c r="D52" i="20"/>
  <c r="E52" i="20"/>
  <c r="D53" i="20"/>
  <c r="E53" i="20"/>
  <c r="D54" i="20"/>
  <c r="E54" i="20"/>
  <c r="D55" i="20"/>
  <c r="E55" i="20"/>
  <c r="D56" i="20"/>
  <c r="E56" i="20"/>
  <c r="D57" i="20"/>
  <c r="E57" i="20"/>
  <c r="D58" i="20"/>
  <c r="E58" i="20"/>
  <c r="D59" i="20"/>
  <c r="E59" i="20"/>
  <c r="D60" i="20"/>
  <c r="E60" i="20"/>
  <c r="D61" i="20"/>
  <c r="E61" i="20"/>
  <c r="D62" i="20"/>
  <c r="E62" i="20"/>
  <c r="D63" i="20"/>
  <c r="E63" i="20"/>
  <c r="D64" i="20"/>
  <c r="E64" i="20"/>
  <c r="D65" i="20"/>
  <c r="E65" i="20"/>
  <c r="D66" i="20"/>
  <c r="E66" i="20"/>
  <c r="D67" i="20"/>
  <c r="E67" i="20"/>
  <c r="D68" i="20"/>
  <c r="E68" i="20"/>
  <c r="D69" i="20"/>
  <c r="E69" i="20"/>
  <c r="D70" i="20"/>
  <c r="E70" i="20"/>
  <c r="D71" i="20"/>
  <c r="E71" i="20"/>
  <c r="D72" i="20"/>
  <c r="E72" i="20"/>
  <c r="D73" i="20"/>
  <c r="E73" i="20"/>
  <c r="D74" i="20"/>
  <c r="E74" i="20"/>
  <c r="D75" i="20"/>
  <c r="E75" i="20"/>
  <c r="D76" i="20"/>
  <c r="E76" i="20"/>
  <c r="D77" i="20"/>
  <c r="E77" i="20"/>
  <c r="D78" i="20"/>
  <c r="E78" i="20"/>
  <c r="D79" i="20"/>
  <c r="E79" i="20"/>
  <c r="D80" i="20"/>
  <c r="E80" i="20"/>
  <c r="D81" i="20"/>
  <c r="E81" i="20"/>
  <c r="D82" i="20"/>
  <c r="E82" i="20"/>
  <c r="D83" i="20"/>
  <c r="E83" i="20"/>
  <c r="D84" i="20"/>
  <c r="E84" i="20"/>
  <c r="D85" i="20"/>
  <c r="E85" i="20"/>
  <c r="D86" i="20"/>
  <c r="E86" i="20"/>
  <c r="D87" i="20"/>
  <c r="E87" i="20"/>
  <c r="D88" i="20"/>
  <c r="E88" i="20"/>
  <c r="D89" i="20"/>
  <c r="E89" i="20"/>
  <c r="D90" i="20"/>
  <c r="E90" i="20"/>
  <c r="D91" i="20"/>
  <c r="E91" i="20"/>
  <c r="D92" i="20"/>
  <c r="E92" i="20"/>
  <c r="D93" i="20"/>
  <c r="E93" i="20"/>
  <c r="D94" i="20"/>
  <c r="E94" i="20"/>
  <c r="D95" i="20"/>
  <c r="E95" i="20"/>
  <c r="D96" i="20"/>
  <c r="E96" i="20"/>
  <c r="D97" i="20"/>
  <c r="E97" i="20"/>
  <c r="D98" i="20"/>
  <c r="E98" i="20"/>
  <c r="D99" i="20"/>
  <c r="E99" i="20"/>
  <c r="D100" i="20"/>
  <c r="E100" i="20"/>
  <c r="D101" i="20"/>
  <c r="E101" i="20"/>
  <c r="D102" i="20"/>
  <c r="E102" i="20"/>
  <c r="D103" i="20"/>
  <c r="E103" i="20"/>
  <c r="D104" i="20"/>
  <c r="E104" i="20"/>
  <c r="D105" i="20"/>
  <c r="E105" i="20"/>
  <c r="D106" i="20"/>
  <c r="E106" i="20"/>
  <c r="D107" i="20"/>
  <c r="E107" i="20"/>
  <c r="D108" i="20"/>
  <c r="E108" i="20"/>
  <c r="D109" i="20"/>
  <c r="E109" i="20"/>
  <c r="R4" i="20" l="1"/>
  <c r="U4" i="20"/>
  <c r="U8" i="20"/>
  <c r="T3" i="20"/>
  <c r="T4" i="20"/>
  <c r="T9" i="20"/>
  <c r="U6" i="20"/>
  <c r="T5" i="20"/>
  <c r="U9" i="20"/>
  <c r="R9" i="20"/>
  <c r="U7" i="20"/>
  <c r="R7" i="20"/>
  <c r="U5" i="20"/>
  <c r="R5" i="20"/>
  <c r="U3" i="20"/>
  <c r="R3" i="20"/>
  <c r="C49" i="12" l="1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F7" i="10"/>
  <c r="F8" i="10"/>
  <c r="F9" i="10"/>
  <c r="F10" i="10"/>
  <c r="D5" i="9"/>
  <c r="D6" i="9"/>
  <c r="S6" i="9"/>
  <c r="T6" i="9" s="1"/>
  <c r="U6" i="9" s="1"/>
  <c r="V6" i="9" s="1"/>
  <c r="W6" i="9" s="1"/>
  <c r="X6" i="9" s="1"/>
  <c r="D7" i="9"/>
  <c r="S7" i="9"/>
  <c r="T7" i="9" s="1"/>
  <c r="U7" i="9" s="1"/>
  <c r="V7" i="9" s="1"/>
  <c r="W7" i="9" s="1"/>
  <c r="X7" i="9" s="1"/>
  <c r="D8" i="9"/>
  <c r="S8" i="9"/>
  <c r="T8" i="9" s="1"/>
  <c r="U8" i="9" s="1"/>
  <c r="V8" i="9" s="1"/>
  <c r="W8" i="9" s="1"/>
  <c r="X8" i="9" s="1"/>
  <c r="D9" i="9"/>
  <c r="S9" i="9"/>
  <c r="T9" i="9" s="1"/>
  <c r="U9" i="9" s="1"/>
  <c r="V9" i="9" s="1"/>
  <c r="W9" i="9" s="1"/>
  <c r="X9" i="9" s="1"/>
  <c r="D10" i="9"/>
  <c r="S10" i="9"/>
  <c r="T10" i="9" s="1"/>
  <c r="U10" i="9" s="1"/>
  <c r="V10" i="9" s="1"/>
  <c r="W10" i="9" s="1"/>
  <c r="X10" i="9" s="1"/>
  <c r="D11" i="9"/>
  <c r="S11" i="9"/>
  <c r="T11" i="9" s="1"/>
  <c r="U11" i="9" s="1"/>
  <c r="V11" i="9" s="1"/>
  <c r="W11" i="9" s="1"/>
  <c r="X11" i="9" s="1"/>
  <c r="D12" i="9"/>
  <c r="S12" i="9"/>
  <c r="T12" i="9" s="1"/>
  <c r="U12" i="9" s="1"/>
  <c r="V12" i="9" s="1"/>
  <c r="W12" i="9" s="1"/>
  <c r="X12" i="9" s="1"/>
  <c r="D13" i="9"/>
  <c r="S13" i="9"/>
  <c r="T13" i="9" s="1"/>
  <c r="U13" i="9" s="1"/>
  <c r="V13" i="9" s="1"/>
  <c r="W13" i="9" s="1"/>
  <c r="X13" i="9" s="1"/>
  <c r="D14" i="9"/>
  <c r="S14" i="9"/>
  <c r="T14" i="9" s="1"/>
  <c r="U14" i="9" s="1"/>
  <c r="V14" i="9" s="1"/>
  <c r="W14" i="9" s="1"/>
  <c r="X14" i="9" s="1"/>
  <c r="D15" i="9"/>
  <c r="S15" i="9"/>
  <c r="T15" i="9"/>
  <c r="U15" i="9" s="1"/>
  <c r="V15" i="9" s="1"/>
  <c r="W15" i="9" s="1"/>
  <c r="X15" i="9" s="1"/>
  <c r="D16" i="9"/>
  <c r="S16" i="9"/>
  <c r="T16" i="9" s="1"/>
  <c r="U16" i="9" s="1"/>
  <c r="V16" i="9" s="1"/>
  <c r="W16" i="9" s="1"/>
  <c r="X16" i="9" s="1"/>
  <c r="D17" i="9"/>
  <c r="S17" i="9"/>
  <c r="T17" i="9" s="1"/>
  <c r="U17" i="9" s="1"/>
  <c r="V17" i="9" s="1"/>
  <c r="W17" i="9" s="1"/>
  <c r="X17" i="9" s="1"/>
  <c r="D18" i="9"/>
  <c r="S18" i="9"/>
  <c r="T18" i="9" s="1"/>
  <c r="U18" i="9" s="1"/>
  <c r="V18" i="9" s="1"/>
  <c r="W18" i="9" s="1"/>
  <c r="X18" i="9" s="1"/>
  <c r="D19" i="9"/>
  <c r="S19" i="9"/>
  <c r="T19" i="9" s="1"/>
  <c r="U19" i="9" s="1"/>
  <c r="V19" i="9" s="1"/>
  <c r="W19" i="9" s="1"/>
  <c r="X19" i="9" s="1"/>
  <c r="D20" i="9"/>
  <c r="S20" i="9"/>
  <c r="T20" i="9" s="1"/>
  <c r="U20" i="9" s="1"/>
  <c r="V20" i="9" s="1"/>
  <c r="W20" i="9" s="1"/>
  <c r="X20" i="9" s="1"/>
  <c r="D21" i="9"/>
  <c r="S21" i="9"/>
  <c r="T21" i="9" s="1"/>
  <c r="U21" i="9" s="1"/>
  <c r="V21" i="9" s="1"/>
  <c r="W21" i="9" s="1"/>
  <c r="X21" i="9" s="1"/>
  <c r="D22" i="9"/>
  <c r="S22" i="9"/>
  <c r="T22" i="9" s="1"/>
  <c r="U22" i="9" s="1"/>
  <c r="V22" i="9" s="1"/>
  <c r="W22" i="9" s="1"/>
  <c r="X22" i="9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6" i="8"/>
  <c r="E26" i="8"/>
  <c r="F26" i="8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 l="1"/>
  <c r="E9" i="5"/>
  <c r="E10" i="5"/>
  <c r="E11" i="5"/>
  <c r="E12" i="5"/>
  <c r="E13" i="5"/>
  <c r="E14" i="5"/>
  <c r="E15" i="5"/>
  <c r="E16" i="5"/>
  <c r="E17" i="5"/>
  <c r="E18" i="5"/>
</calcChain>
</file>

<file path=xl/sharedStrings.xml><?xml version="1.0" encoding="utf-8"?>
<sst xmlns="http://schemas.openxmlformats.org/spreadsheetml/2006/main" count="1738" uniqueCount="814">
  <si>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</si>
  <si>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</si>
  <si>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</si>
  <si>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</si>
  <si>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</si>
  <si>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</si>
  <si>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</si>
  <si>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</si>
  <si>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Rose Moreno</t>
  </si>
  <si>
    <t>Finance</t>
  </si>
  <si>
    <t>Richard  Garza</t>
  </si>
  <si>
    <t>Administration</t>
  </si>
  <si>
    <t>Christopher Battah</t>
  </si>
  <si>
    <t>Human Resources</t>
  </si>
  <si>
    <t>Margaret Pavlovich</t>
  </si>
  <si>
    <t>Johnathan A Wilhite</t>
  </si>
  <si>
    <t>Marketing</t>
  </si>
  <si>
    <t>Saif Perrine</t>
  </si>
  <si>
    <t>Janalee Eggleston</t>
  </si>
  <si>
    <t>R&amp;D</t>
  </si>
  <si>
    <t>Eric W. Kilbride</t>
  </si>
  <si>
    <t>Matthew Tait</t>
  </si>
  <si>
    <t>Customer Support</t>
  </si>
  <si>
    <t>Shireen Battah</t>
  </si>
  <si>
    <t>Accounting</t>
  </si>
  <si>
    <t>Joshua Daniel</t>
  </si>
  <si>
    <t>Roshan Coon</t>
  </si>
  <si>
    <t>Joeanne Melendez</t>
  </si>
  <si>
    <t>Ricardo Bergman</t>
  </si>
  <si>
    <t>Willow Nevandro</t>
  </si>
  <si>
    <t>Donna K. Bulgar</t>
  </si>
  <si>
    <t>IT</t>
  </si>
  <si>
    <t>Kelley Reneau</t>
  </si>
  <si>
    <t>Sara Webb</t>
  </si>
  <si>
    <t>Genevieve   Knapp</t>
  </si>
  <si>
    <t>Sales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</si>
  <si>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</si>
  <si>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</si>
  <si>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</si>
  <si>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</si>
  <si>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</si>
  <si>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</si>
  <si>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</si>
  <si>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</si>
  <si>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</si>
  <si>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</si>
  <si>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</si>
  <si>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</si>
  <si>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</si>
  <si>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</si>
  <si>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</si>
  <si>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</si>
  <si>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</si>
  <si>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</si>
  <si>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</si>
  <si>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</si>
  <si>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</si>
  <si>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</si>
  <si>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</si>
  <si>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</si>
  <si>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</si>
  <si>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</si>
  <si>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</si>
  <si>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</si>
  <si>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</si>
  <si>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</si>
  <si>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</si>
  <si>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</si>
  <si>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</si>
  <si>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</si>
  <si>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</si>
  <si>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</si>
  <si>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</si>
  <si>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</si>
  <si>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</si>
  <si>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</si>
  <si>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</si>
  <si>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</si>
  <si>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</si>
  <si>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</si>
  <si>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</si>
  <si>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</si>
  <si>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</si>
  <si>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</si>
  <si>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</si>
  <si>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</si>
  <si>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</si>
  <si>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</si>
  <si>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</si>
  <si>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</si>
  <si>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</si>
  <si>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</si>
  <si>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</si>
  <si>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</si>
  <si>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</si>
  <si>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</si>
  <si>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</si>
  <si>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</si>
  <si>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</si>
  <si>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</si>
  <si>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</si>
  <si>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</si>
  <si>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</si>
  <si>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</si>
  <si>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</si>
  <si>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</si>
  <si>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Jessica Rodriguez</t>
  </si>
  <si>
    <t>Joshua Johnson</t>
  </si>
  <si>
    <t>Tony Merrick</t>
  </si>
  <si>
    <t>Ernest Talia</t>
  </si>
  <si>
    <t>Moriel Caldwell</t>
  </si>
  <si>
    <t>Ryan  Mesko</t>
  </si>
  <si>
    <t>Brian Tomasevic</t>
  </si>
  <si>
    <t>Employee</t>
  </si>
  <si>
    <t>Insert a Data Validation List with Employee Names</t>
  </si>
  <si>
    <t>VLOOKUP to fill the data</t>
  </si>
  <si>
    <t>Product 443</t>
  </si>
  <si>
    <t>Product 217</t>
  </si>
  <si>
    <t>Product 914</t>
  </si>
  <si>
    <t>Product 976</t>
  </si>
  <si>
    <t>Product 163</t>
  </si>
  <si>
    <t>=VLOOKUP(lookup_value, table_array, col_index, [range_lookup])</t>
  </si>
  <si>
    <t>Product 172</t>
  </si>
  <si>
    <t>Data Validation  Alt + D + L</t>
  </si>
  <si>
    <t>Product 810</t>
  </si>
  <si>
    <t>Product 187</t>
  </si>
  <si>
    <t>Product 192</t>
  </si>
  <si>
    <t>Stock</t>
  </si>
  <si>
    <t>Price</t>
  </si>
  <si>
    <t>Product</t>
  </si>
  <si>
    <t>Data Validation</t>
  </si>
  <si>
    <t>VLOOKUP</t>
  </si>
  <si>
    <t>212.xxx.xxxx</t>
  </si>
  <si>
    <t>Internal Consultant</t>
  </si>
  <si>
    <t>Tod</t>
  </si>
  <si>
    <t>Packer</t>
  </si>
  <si>
    <t>SD-496</t>
  </si>
  <si>
    <t>Bob</t>
  </si>
  <si>
    <t>Baker</t>
  </si>
  <si>
    <t>SD-801</t>
  </si>
  <si>
    <t>Analyst</t>
  </si>
  <si>
    <t>Fred</t>
  </si>
  <si>
    <t>Willis</t>
  </si>
  <si>
    <t>SD-602</t>
  </si>
  <si>
    <t>Comedic Relief</t>
  </si>
  <si>
    <t>Bart</t>
  </si>
  <si>
    <t>Simpson</t>
  </si>
  <si>
    <t>SD-751</t>
  </si>
  <si>
    <t>Computer Technician</t>
  </si>
  <si>
    <t>Derek</t>
  </si>
  <si>
    <t>Thomas</t>
  </si>
  <si>
    <t>SD-392</t>
  </si>
  <si>
    <t>Tom</t>
  </si>
  <si>
    <t>Davis</t>
  </si>
  <si>
    <t>SD-436</t>
  </si>
  <si>
    <t>Security</t>
  </si>
  <si>
    <t>Judge</t>
  </si>
  <si>
    <t>Dredd</t>
  </si>
  <si>
    <t>SD-660</t>
  </si>
  <si>
    <t>Sales Executive</t>
  </si>
  <si>
    <t>Samantha</t>
  </si>
  <si>
    <t>Akin</t>
  </si>
  <si>
    <t>SD-585</t>
  </si>
  <si>
    <t>Secretary</t>
  </si>
  <si>
    <t>Caitlin</t>
  </si>
  <si>
    <t>Gillis</t>
  </si>
  <si>
    <t>SD-501</t>
  </si>
  <si>
    <t>Chris</t>
  </si>
  <si>
    <t>Reiner</t>
  </si>
  <si>
    <t>SD-911</t>
  </si>
  <si>
    <t>Phone</t>
  </si>
  <si>
    <t>Email</t>
  </si>
  <si>
    <t>Job</t>
  </si>
  <si>
    <t>First Name</t>
  </si>
  <si>
    <t>Last Name</t>
  </si>
  <si>
    <t>ID #</t>
  </si>
  <si>
    <t>Enter ID #</t>
  </si>
  <si>
    <t>Using VLOOKUP with Wildcards</t>
  </si>
  <si>
    <t>Joanne Bloggs</t>
  </si>
  <si>
    <t>Joanne Bloggs, Operation</t>
  </si>
  <si>
    <t>John Doe, Operation</t>
  </si>
  <si>
    <t>Micng., Asdgo</t>
  </si>
  <si>
    <t>Name, Department</t>
  </si>
  <si>
    <t>S. No.</t>
  </si>
  <si>
    <t>Search for</t>
  </si>
  <si>
    <t>Designation</t>
  </si>
  <si>
    <t>Ops Manager</t>
  </si>
  <si>
    <t>Ops Executive</t>
  </si>
  <si>
    <t>Ops Officer</t>
  </si>
  <si>
    <t>Write a VLOOKUP to search for name and return designation</t>
  </si>
  <si>
    <t>Using &amp; operator</t>
  </si>
  <si>
    <t>Understanding " inverted commas</t>
  </si>
  <si>
    <t>Create List of Employees using Data Validation</t>
  </si>
  <si>
    <t>Use Range Name if you are in Excel 2007 or below</t>
  </si>
  <si>
    <t>Write VLOOKUP</t>
  </si>
  <si>
    <t xml:space="preserve">    letter grade.</t>
  </si>
  <si>
    <t xml:space="preserve">   show the equivalent</t>
  </si>
  <si>
    <t xml:space="preserve">   VLOOKUP function to</t>
  </si>
  <si>
    <t xml:space="preserve">2. On G6, use the </t>
  </si>
  <si>
    <t>1. Name the table as Grades.</t>
  </si>
  <si>
    <t>Instructions:</t>
  </si>
  <si>
    <t>A</t>
  </si>
  <si>
    <t>B</t>
  </si>
  <si>
    <t>C</t>
  </si>
  <si>
    <t>D</t>
  </si>
  <si>
    <t>E</t>
  </si>
  <si>
    <t>F</t>
  </si>
  <si>
    <t>G</t>
  </si>
  <si>
    <t>Judge #</t>
  </si>
  <si>
    <t>Letter Grade</t>
  </si>
  <si>
    <t>Grade</t>
  </si>
  <si>
    <t>100%</t>
  </si>
  <si>
    <t>35%</t>
  </si>
  <si>
    <t>30%</t>
  </si>
  <si>
    <t>Students A, B, C</t>
  </si>
  <si>
    <t>GRADES</t>
  </si>
  <si>
    <t>Total</t>
  </si>
  <si>
    <t>Content</t>
  </si>
  <si>
    <t>Technicality</t>
  </si>
  <si>
    <t>Presentation</t>
  </si>
  <si>
    <t>Group Members:</t>
  </si>
  <si>
    <t>CATEGORY</t>
  </si>
  <si>
    <t>Using the TRUE parameter</t>
  </si>
  <si>
    <t>Example we did in our our 7 grade</t>
  </si>
  <si>
    <t xml:space="preserve">  Total</t>
  </si>
  <si>
    <t>Kashif</t>
  </si>
  <si>
    <t>Mustansir</t>
  </si>
  <si>
    <t>Ahmed</t>
  </si>
  <si>
    <t>Ali</t>
  </si>
  <si>
    <t>Saif</t>
  </si>
  <si>
    <t>Kamran</t>
  </si>
  <si>
    <t>Aman</t>
  </si>
  <si>
    <t>Commission VLOOKUP</t>
  </si>
  <si>
    <t>Commission IF</t>
  </si>
  <si>
    <t>Current Sales</t>
  </si>
  <si>
    <t>Cumulative Sales</t>
  </si>
  <si>
    <t>Sales Rep</t>
  </si>
  <si>
    <t>Commission</t>
  </si>
  <si>
    <t>Rate</t>
  </si>
  <si>
    <t>Rates</t>
  </si>
  <si>
    <t>Multiply the current sales with commission rate</t>
  </si>
  <si>
    <t>Extract rate of the commission for the sales reps</t>
  </si>
  <si>
    <t>Exercise</t>
  </si>
  <si>
    <t>Nested IF vs. VLOOKUP with TRUE</t>
  </si>
  <si>
    <t>Hourly</t>
  </si>
  <si>
    <t>Research/Development</t>
  </si>
  <si>
    <t>Lindsey, Deborah</t>
  </si>
  <si>
    <t>Contract</t>
  </si>
  <si>
    <t>Marquez, Thomas</t>
  </si>
  <si>
    <t>Research Center</t>
  </si>
  <si>
    <t>Perez, Kim</t>
  </si>
  <si>
    <t>Full Time</t>
  </si>
  <si>
    <t>Everett, Dan</t>
  </si>
  <si>
    <t>Quality Control</t>
  </si>
  <si>
    <t>Rush, Lateef</t>
  </si>
  <si>
    <t>Navarro, Marc</t>
  </si>
  <si>
    <t>Barker, Heidi</t>
  </si>
  <si>
    <t>Hull, Jeanne</t>
  </si>
  <si>
    <t>Winters, Shaun</t>
  </si>
  <si>
    <t>McClure, Gary</t>
  </si>
  <si>
    <t>Fletcher, Brian</t>
  </si>
  <si>
    <t>Lowery, Charles</t>
  </si>
  <si>
    <t>Half-Time</t>
  </si>
  <si>
    <t>Freeman, Dennis</t>
  </si>
  <si>
    <t>Martin, Terry</t>
  </si>
  <si>
    <t>Hansen, Andrew</t>
  </si>
  <si>
    <t>Griffin, Debbi</t>
  </si>
  <si>
    <t>Hardin, Gregory</t>
  </si>
  <si>
    <t>Patterson, Robert</t>
  </si>
  <si>
    <t>Avila, Jody</t>
  </si>
  <si>
    <t>Cannon, Jenny</t>
  </si>
  <si>
    <t>Fisher, Maria</t>
  </si>
  <si>
    <t>Sanchez, Greg</t>
  </si>
  <si>
    <t>McDaniel, Tamara</t>
  </si>
  <si>
    <t>Tucker, James</t>
  </si>
  <si>
    <t>Houston, Mark</t>
  </si>
  <si>
    <t>Garner, Terry</t>
  </si>
  <si>
    <t>Owens, Dwight</t>
  </si>
  <si>
    <t>McCarthy, Ryan</t>
  </si>
  <si>
    <t>Copeland, Roger</t>
  </si>
  <si>
    <t>Salazar, Ruben</t>
  </si>
  <si>
    <t>Ward, Williams</t>
  </si>
  <si>
    <t>Huff, Erik</t>
  </si>
  <si>
    <t>Reynolds, Barbara</t>
  </si>
  <si>
    <t>Blankenship, Roger</t>
  </si>
  <si>
    <t>Ashley, Michael</t>
  </si>
  <si>
    <t>Quality Assurance</t>
  </si>
  <si>
    <t>Hutchinson, Robin</t>
  </si>
  <si>
    <t>Johnson, Mary Jo</t>
  </si>
  <si>
    <t>Bennett, Chris</t>
  </si>
  <si>
    <t>Roth, Tony</t>
  </si>
  <si>
    <t>Leblanc, Jenny</t>
  </si>
  <si>
    <t>Castillo, Sheri</t>
  </si>
  <si>
    <t>Vance, Cheryl</t>
  </si>
  <si>
    <t>Watts, Curtis</t>
  </si>
  <si>
    <t>Lyons, Brian</t>
  </si>
  <si>
    <t>Carroll, Lesa</t>
  </si>
  <si>
    <t>McKinney, Christofer</t>
  </si>
  <si>
    <t>Buckel, Patricia</t>
  </si>
  <si>
    <t>Francis, Todd</t>
  </si>
  <si>
    <t>Mason, Suzanne</t>
  </si>
  <si>
    <t>Mullins, Angela</t>
  </si>
  <si>
    <t>Medina, Warren</t>
  </si>
  <si>
    <t>Jacobs, Florianne</t>
  </si>
  <si>
    <t>Sellers, William</t>
  </si>
  <si>
    <t>Zimmerman, Julian</t>
  </si>
  <si>
    <t>Adkins, Michael</t>
  </si>
  <si>
    <t>Estes, Mary</t>
  </si>
  <si>
    <t>Mack, Barry</t>
  </si>
  <si>
    <t>Barton, Barry</t>
  </si>
  <si>
    <t>Russell, Mark</t>
  </si>
  <si>
    <t>Project &amp; Contract Services</t>
  </si>
  <si>
    <t>Ford, Matt</t>
  </si>
  <si>
    <t>Mills, Melissa</t>
  </si>
  <si>
    <t>Giles, Kathleen</t>
  </si>
  <si>
    <t>Atkins, Kevin</t>
  </si>
  <si>
    <t>Williamson, Sumedha</t>
  </si>
  <si>
    <t>Shields, Robert</t>
  </si>
  <si>
    <t>Wheeler, Meegan</t>
  </si>
  <si>
    <t>Maldonado, Robert</t>
  </si>
  <si>
    <t>Mendoza, Bobby</t>
  </si>
  <si>
    <t>Simpson, Jimmy</t>
  </si>
  <si>
    <t>Haynes, Ernest</t>
  </si>
  <si>
    <t>Alvarez, Steven</t>
  </si>
  <si>
    <t>Alexander, Charles</t>
  </si>
  <si>
    <t>Lynch, Scott</t>
  </si>
  <si>
    <t>McKenzie, Michelle</t>
  </si>
  <si>
    <t>Foley, Peter</t>
  </si>
  <si>
    <t>Salinas, Jon</t>
  </si>
  <si>
    <t>Phillips, Liesl</t>
  </si>
  <si>
    <t>Smith, Koleen</t>
  </si>
  <si>
    <t>Schmidt, Michael</t>
  </si>
  <si>
    <t>Golden, Christine</t>
  </si>
  <si>
    <t>Goodman, Kuyler</t>
  </si>
  <si>
    <t>Browning, Kathleen</t>
  </si>
  <si>
    <t>Lee, Charles</t>
  </si>
  <si>
    <t>Davenport, Troy</t>
  </si>
  <si>
    <t>Daniel, Robert</t>
  </si>
  <si>
    <t>Blake, Thomas</t>
  </si>
  <si>
    <t>Whitehead, Carolyn</t>
  </si>
  <si>
    <t>Flynn, Melissa</t>
  </si>
  <si>
    <t>Professional Training Group</t>
  </si>
  <si>
    <t>Nguyen, Dennis</t>
  </si>
  <si>
    <t>Gomez, Ed</t>
  </si>
  <si>
    <t>Dudley, James</t>
  </si>
  <si>
    <t>Sherman, Karin</t>
  </si>
  <si>
    <t>Lamb, John</t>
  </si>
  <si>
    <t>Process Development</t>
  </si>
  <si>
    <t>Knight, Denise</t>
  </si>
  <si>
    <t>Snow, Desiree</t>
  </si>
  <si>
    <t>Garza, Anthony</t>
  </si>
  <si>
    <t>Terry, Karin</t>
  </si>
  <si>
    <t>Padilla, Christopher</t>
  </si>
  <si>
    <t>Leon, Emily</t>
  </si>
  <si>
    <t>Meyers, David</t>
  </si>
  <si>
    <t>Cooper, Lisa</t>
  </si>
  <si>
    <t>Floyd, Eric</t>
  </si>
  <si>
    <t>Pratt, Erik</t>
  </si>
  <si>
    <t>Long, Gary</t>
  </si>
  <si>
    <t>Bowers, Tammy</t>
  </si>
  <si>
    <t>Knox, Lori</t>
  </si>
  <si>
    <t>Frazier, Chris</t>
  </si>
  <si>
    <t>Briggs, Bryan</t>
  </si>
  <si>
    <t>Pharmacokinetics</t>
  </si>
  <si>
    <t>Hood, Renee</t>
  </si>
  <si>
    <t>Peptide Chemistry</t>
  </si>
  <si>
    <t>Stephenson, Matthew</t>
  </si>
  <si>
    <t>Orr, Jennifer</t>
  </si>
  <si>
    <t>Gregory, Jon</t>
  </si>
  <si>
    <t>Tanner, Timothy</t>
  </si>
  <si>
    <t>West, Jeffrey</t>
  </si>
  <si>
    <t>Jordan, Mark</t>
  </si>
  <si>
    <t>Burnett, Kevin</t>
  </si>
  <si>
    <t>Operations</t>
  </si>
  <si>
    <t>Hanson, Dennis</t>
  </si>
  <si>
    <t>Oneal, William</t>
  </si>
  <si>
    <t>Lara, Mark</t>
  </si>
  <si>
    <t>Hickman, John</t>
  </si>
  <si>
    <t>Shannon, Kevin</t>
  </si>
  <si>
    <t>Simmons, Robert</t>
  </si>
  <si>
    <t>Hodge, Craig</t>
  </si>
  <si>
    <t>Lane, Brandyn</t>
  </si>
  <si>
    <t>Carlson, Jeremy</t>
  </si>
  <si>
    <t>Shelton, Donna</t>
  </si>
  <si>
    <t>Torres, Bruce</t>
  </si>
  <si>
    <t>Stafford, Rhonda</t>
  </si>
  <si>
    <t>Vazquez, Kenneth</t>
  </si>
  <si>
    <t>Brady, Traci</t>
  </si>
  <si>
    <t>Gates, Anne</t>
  </si>
  <si>
    <t>Walker, Mike</t>
  </si>
  <si>
    <t>Blair, Sperry</t>
  </si>
  <si>
    <t>Manufacturing Admin</t>
  </si>
  <si>
    <t>Callahan, Marilyn</t>
  </si>
  <si>
    <t>Owen, Robert</t>
  </si>
  <si>
    <t>Manufacturing</t>
  </si>
  <si>
    <t>Blevins, Carey</t>
  </si>
  <si>
    <t>Kelly, Icelita</t>
  </si>
  <si>
    <t>Bauer, Chris</t>
  </si>
  <si>
    <t>Cameron, John</t>
  </si>
  <si>
    <t>Payne, Vicky</t>
  </si>
  <si>
    <t>Beard, Sandi</t>
  </si>
  <si>
    <t>Howell, Douglas</t>
  </si>
  <si>
    <t>Hunt, Norman</t>
  </si>
  <si>
    <t>Pearson, Cassy</t>
  </si>
  <si>
    <t>Neal, Sally</t>
  </si>
  <si>
    <t>Gentry, John</t>
  </si>
  <si>
    <t>Solomon, Michael</t>
  </si>
  <si>
    <t>Hudson, Lorna</t>
  </si>
  <si>
    <t>Christensen, Jill</t>
  </si>
  <si>
    <t>Barnes, Grant</t>
  </si>
  <si>
    <t>Larson, David</t>
  </si>
  <si>
    <t>Stokes, Jonathan</t>
  </si>
  <si>
    <t>Walls, Brian</t>
  </si>
  <si>
    <t>Lester, Sherri</t>
  </si>
  <si>
    <t>Beck, Craig</t>
  </si>
  <si>
    <t>Rich, Brent</t>
  </si>
  <si>
    <t>Webster, David</t>
  </si>
  <si>
    <t>Blackwell, Brandon</t>
  </si>
  <si>
    <t>Bean, Deborah</t>
  </si>
  <si>
    <t>Ball, Kirk</t>
  </si>
  <si>
    <t>Ryan, Ryan</t>
  </si>
  <si>
    <t>Watkins, Gary</t>
  </si>
  <si>
    <t>White, Daniel</t>
  </si>
  <si>
    <t>Carr, Susan</t>
  </si>
  <si>
    <t>Burgess, Cherie</t>
  </si>
  <si>
    <t>Schultz, Norman</t>
  </si>
  <si>
    <t>Maynard, Susan</t>
  </si>
  <si>
    <t>Norman, Rita</t>
  </si>
  <si>
    <t>Andrews, Diane</t>
  </si>
  <si>
    <t>Schwartz, Joseph</t>
  </si>
  <si>
    <t>Sexton, John</t>
  </si>
  <si>
    <t>Rowe, Ken</t>
  </si>
  <si>
    <t>Boone, Eric</t>
  </si>
  <si>
    <t>Joseph, Christopher</t>
  </si>
  <si>
    <t>Lang, Dana</t>
  </si>
  <si>
    <t>Contreras, Dean</t>
  </si>
  <si>
    <t>Ayala, Polly</t>
  </si>
  <si>
    <t>Beasley, Timothy</t>
  </si>
  <si>
    <t>McKee, Michelle</t>
  </si>
  <si>
    <t>Roberson, Eileen</t>
  </si>
  <si>
    <t>Booth, Raquel</t>
  </si>
  <si>
    <t>Dawson, Jonathan</t>
  </si>
  <si>
    <t>Fowler, John</t>
  </si>
  <si>
    <t>Bartlett, Julia</t>
  </si>
  <si>
    <t>Sutton, Matthew</t>
  </si>
  <si>
    <t>Major Mfg Projects</t>
  </si>
  <si>
    <t>Wolf, Debbie</t>
  </si>
  <si>
    <t>Horton, Cleatis</t>
  </si>
  <si>
    <t>Barron, Michael</t>
  </si>
  <si>
    <t>Logistics</t>
  </si>
  <si>
    <t>McDonald, Debra</t>
  </si>
  <si>
    <t>Davis, Tonya</t>
  </si>
  <si>
    <t>Short, Timothy</t>
  </si>
  <si>
    <t>Erickson, Ricky</t>
  </si>
  <si>
    <t>Carpenter, Ronald</t>
  </si>
  <si>
    <t>Steele, Gerald</t>
  </si>
  <si>
    <t>Doyle, Leslie</t>
  </si>
  <si>
    <t>Singleton, David</t>
  </si>
  <si>
    <t>Campbell, Michael</t>
  </si>
  <si>
    <t>Wallace, Timothy</t>
  </si>
  <si>
    <t>Nixon, Randy</t>
  </si>
  <si>
    <t>Noble, Michael</t>
  </si>
  <si>
    <t>Oliver, Francisco</t>
  </si>
  <si>
    <t>International Clinical Safety</t>
  </si>
  <si>
    <t>Pena, Erik</t>
  </si>
  <si>
    <t>Dyer, Carrie</t>
  </si>
  <si>
    <t>Executive Education</t>
  </si>
  <si>
    <t>Fox, Ellen</t>
  </si>
  <si>
    <t>Sharp, Janine</t>
  </si>
  <si>
    <t>Anderson, Teason</t>
  </si>
  <si>
    <t>Moody, Matthew</t>
  </si>
  <si>
    <t>Greer, Brian</t>
  </si>
  <si>
    <t>Fernandez, Marie</t>
  </si>
  <si>
    <t>Environmental Health/Safety</t>
  </si>
  <si>
    <t>Melton, Scott</t>
  </si>
  <si>
    <t>Black, Gayle</t>
  </si>
  <si>
    <t>Robinson, John</t>
  </si>
  <si>
    <t>Brennan, Tito</t>
  </si>
  <si>
    <t>Campos, Richard</t>
  </si>
  <si>
    <t>Parker, Yvonne</t>
  </si>
  <si>
    <t>Engineering/Operations</t>
  </si>
  <si>
    <t>Love, Danny</t>
  </si>
  <si>
    <t>Hendricks, Anne</t>
  </si>
  <si>
    <t>Lopez, Stephen</t>
  </si>
  <si>
    <t>Roys, Karen</t>
  </si>
  <si>
    <t>Chase, Troy</t>
  </si>
  <si>
    <t>Keller, Lynda G</t>
  </si>
  <si>
    <t>Engineering/Maintenance</t>
  </si>
  <si>
    <t>Townsend, Jerry</t>
  </si>
  <si>
    <t>Malone, Carl</t>
  </si>
  <si>
    <t>Nichols, Nathaniel</t>
  </si>
  <si>
    <t>Ikehara, Bud</t>
  </si>
  <si>
    <t>Matthews, Diane</t>
  </si>
  <si>
    <t>Bolte, Barry</t>
  </si>
  <si>
    <t>Gibson, Janet</t>
  </si>
  <si>
    <t>Carmichael, George</t>
  </si>
  <si>
    <t>Mitchell, Shannon</t>
  </si>
  <si>
    <t>Nicolaus, Gary</t>
  </si>
  <si>
    <t>Jefferson, Elaine</t>
  </si>
  <si>
    <t>Metzger, Sheila</t>
  </si>
  <si>
    <t>Bridges, Jeff</t>
  </si>
  <si>
    <t>Booth, Ron</t>
  </si>
  <si>
    <t>Adams, David</t>
  </si>
  <si>
    <t>Stenquist, Allen</t>
  </si>
  <si>
    <t>Powers, Tia</t>
  </si>
  <si>
    <t>Kopfe, Siobhan</t>
  </si>
  <si>
    <t>Hall, Jenny</t>
  </si>
  <si>
    <t>Haverland, Judy</t>
  </si>
  <si>
    <t>Harris, Brian</t>
  </si>
  <si>
    <t>Schirmer, Benjamin</t>
  </si>
  <si>
    <t>Walter, Michael</t>
  </si>
  <si>
    <t>Mandel, Laura</t>
  </si>
  <si>
    <t>Newman, Aria</t>
  </si>
  <si>
    <t>Marshall, Traci</t>
  </si>
  <si>
    <t>Jenkins, Scott</t>
  </si>
  <si>
    <t>Stephens, Vicky</t>
  </si>
  <si>
    <t>Mosley, Michael</t>
  </si>
  <si>
    <t>Julien, Susan</t>
  </si>
  <si>
    <t>Taylor, Hector</t>
  </si>
  <si>
    <t>Kendrick, Bacardi</t>
  </si>
  <si>
    <t>Obrien, Madelyn</t>
  </si>
  <si>
    <t>Mills, Irene</t>
  </si>
  <si>
    <t>Moreno, Christopher</t>
  </si>
  <si>
    <t>Caballero, Richard</t>
  </si>
  <si>
    <t>Durham, Troy</t>
  </si>
  <si>
    <t>Miller, Betsy</t>
  </si>
  <si>
    <t>Lucas, John</t>
  </si>
  <si>
    <t>Sebastian, Julie</t>
  </si>
  <si>
    <t>Compliance</t>
  </si>
  <si>
    <t>Banks, Ryan</t>
  </si>
  <si>
    <t>Martyr, Angela</t>
  </si>
  <si>
    <t>Audit Services</t>
  </si>
  <si>
    <t>Hicks, Monica</t>
  </si>
  <si>
    <t>Leifheit, Kevin</t>
  </si>
  <si>
    <t>Sullivan, Robert</t>
  </si>
  <si>
    <t>James, June</t>
  </si>
  <si>
    <t>Hernandez, Glenn</t>
  </si>
  <si>
    <t>Hewitt, Steven</t>
  </si>
  <si>
    <t>Admin Training</t>
  </si>
  <si>
    <t>House, Paul</t>
  </si>
  <si>
    <t>Jacobson, Greg</t>
  </si>
  <si>
    <t>Hoover, Evangeline</t>
  </si>
  <si>
    <t>Hanks, Shira</t>
  </si>
  <si>
    <t>Allen, Thomas</t>
  </si>
  <si>
    <t>Collins, Quinn</t>
  </si>
  <si>
    <t>Cole, Elbert</t>
  </si>
  <si>
    <t>Christinelli, David</t>
  </si>
  <si>
    <t>Randall, Yvonne</t>
  </si>
  <si>
    <t>Sonnenberg, Diane</t>
  </si>
  <si>
    <t>Jensen, Kristina</t>
  </si>
  <si>
    <t>Rodriguez, Michael</t>
  </si>
  <si>
    <t>ADC</t>
  </si>
  <si>
    <t>Nicholson, Lee</t>
  </si>
  <si>
    <t>Johnson, Claudia</t>
  </si>
  <si>
    <t>Palmer, Terry</t>
  </si>
  <si>
    <t>Number of Dependents</t>
  </si>
  <si>
    <t>Tax Rate</t>
  </si>
  <si>
    <t>Dep</t>
  </si>
  <si>
    <t>Name</t>
  </si>
  <si>
    <t>TaxTable</t>
  </si>
  <si>
    <t>TaxRate</t>
  </si>
  <si>
    <t>Status</t>
  </si>
  <si>
    <t>Years</t>
  </si>
  <si>
    <t>Employee Name</t>
  </si>
  <si>
    <t>Look for the salary in Tax Table and provide Tax Rate using VLOOKUP based on Dependents</t>
  </si>
  <si>
    <t>Look for the salary in Tax Table and provide Tax Rate using VLOOKUP</t>
  </si>
  <si>
    <t>Net Salary</t>
  </si>
  <si>
    <t>Days Present</t>
  </si>
  <si>
    <t>Employee ID</t>
  </si>
  <si>
    <t>Salary for the month of April</t>
  </si>
  <si>
    <t xml:space="preserve"> =VLOOKUP(lookup_value, table_array, col_index_num, [range_lookup])</t>
  </si>
  <si>
    <t>III</t>
  </si>
  <si>
    <t>Abdul Muhsi</t>
  </si>
  <si>
    <t>Abdul Muhaymin</t>
  </si>
  <si>
    <t>II</t>
  </si>
  <si>
    <t>Abdul Muhaimin</t>
  </si>
  <si>
    <t>I</t>
  </si>
  <si>
    <t>Abdul Mughni</t>
  </si>
  <si>
    <t>Abdul Mueed</t>
  </si>
  <si>
    <t>Abdul Mubdi</t>
  </si>
  <si>
    <t>Abdul Mubdee</t>
  </si>
  <si>
    <t>Abdul Matin</t>
  </si>
  <si>
    <t>Abdul Mateen</t>
  </si>
  <si>
    <t>Abdul Mannan</t>
  </si>
  <si>
    <t>Abdul Mani</t>
  </si>
  <si>
    <t>Abdul Malik</t>
  </si>
  <si>
    <t>Abdul Majid</t>
  </si>
  <si>
    <t>Abdul Majeed</t>
  </si>
  <si>
    <t>Abdul Maalik</t>
  </si>
  <si>
    <t>Abdul Maajid</t>
  </si>
  <si>
    <t>Abdul Latif</t>
  </si>
  <si>
    <t>Abdul Lateef</t>
  </si>
  <si>
    <t>Abdul Khaliq</t>
  </si>
  <si>
    <t>Abdul Khabir</t>
  </si>
  <si>
    <t>Abdul Karim</t>
  </si>
  <si>
    <t>Abdul Kareem</t>
  </si>
  <si>
    <t>Abdul Kabir</t>
  </si>
  <si>
    <t>Abdul Jawwad</t>
  </si>
  <si>
    <t>Abdul Jalil</t>
  </si>
  <si>
    <t>Abdul Jaleel</t>
  </si>
  <si>
    <t>Abdul Jabbar</t>
  </si>
  <si>
    <t>Abdul Jabaar</t>
  </si>
  <si>
    <t>Abdul Hayy</t>
  </si>
  <si>
    <t>Abdul Hasib</t>
  </si>
  <si>
    <t>Abdul Haseeb</t>
  </si>
  <si>
    <t>Abdul Haqq</t>
  </si>
  <si>
    <t>Abdul Haq</t>
  </si>
  <si>
    <t>Abdul Hannan</t>
  </si>
  <si>
    <t>Abdul Hamid</t>
  </si>
  <si>
    <t>Abdul Hameed</t>
  </si>
  <si>
    <t>Abdul Halim</t>
  </si>
  <si>
    <t>Abdul Haleem</t>
  </si>
  <si>
    <t>Abdul Hakim</t>
  </si>
  <si>
    <t>Abdul Hakeem</t>
  </si>
  <si>
    <t>Abdul Hakam</t>
  </si>
  <si>
    <t>Abdul Hafiz</t>
  </si>
  <si>
    <t>Abdul Hafeez</t>
  </si>
  <si>
    <t>Abdul Hadi</t>
  </si>
  <si>
    <t>Abdul Ghani</t>
  </si>
  <si>
    <t>Abdul Ghafur</t>
  </si>
  <si>
    <t>Abdul Ghafoor</t>
  </si>
  <si>
    <t>Abdul Ghaffar</t>
  </si>
  <si>
    <t>Abdul Ghafaar</t>
  </si>
  <si>
    <t>Abdul Fattah</t>
  </si>
  <si>
    <t>Abdul Batin</t>
  </si>
  <si>
    <t>Abdul Basit</t>
  </si>
  <si>
    <t>Abdul Basir</t>
  </si>
  <si>
    <t>Abdul Baseer</t>
  </si>
  <si>
    <t>Abdul Barr</t>
  </si>
  <si>
    <t>Abdul Bari</t>
  </si>
  <si>
    <t>Abdul Baqi</t>
  </si>
  <si>
    <t>Abdul Baith</t>
  </si>
  <si>
    <t>Abdul Badi</t>
  </si>
  <si>
    <t>Abdul Badee</t>
  </si>
  <si>
    <t>Abdul Baasit</t>
  </si>
  <si>
    <t>Abdul Baari</t>
  </si>
  <si>
    <t>Abdul Aziz</t>
  </si>
  <si>
    <t>Abdul Azim</t>
  </si>
  <si>
    <t>Abdul Azeez</t>
  </si>
  <si>
    <t>Abdul Awwal</t>
  </si>
  <si>
    <t>Abdul Aliyy</t>
  </si>
  <si>
    <t>Abdul Alim</t>
  </si>
  <si>
    <t>Abdul Ali</t>
  </si>
  <si>
    <t>Abdul Aleem</t>
  </si>
  <si>
    <t>Abdul Ahad</t>
  </si>
  <si>
    <t>Abdul Afuw</t>
  </si>
  <si>
    <t>Abdul Adl</t>
  </si>
  <si>
    <t>Abdul Aalee</t>
  </si>
  <si>
    <t>Abd Al-Ala</t>
  </si>
  <si>
    <t>Abbudin</t>
  </si>
  <si>
    <t>Abbud</t>
  </si>
  <si>
    <t>Abbas</t>
  </si>
  <si>
    <t>Aban</t>
  </si>
  <si>
    <t>Abaan</t>
  </si>
  <si>
    <t>Aazim</t>
  </si>
  <si>
    <t>Aatif</t>
  </si>
  <si>
    <t>Aasim</t>
  </si>
  <si>
    <t>Aasif</t>
  </si>
  <si>
    <t>Aashir</t>
  </si>
  <si>
    <t>Aashif</t>
  </si>
  <si>
    <t>Aariz</t>
  </si>
  <si>
    <t>Aarif</t>
  </si>
  <si>
    <t>Aaqil</t>
  </si>
  <si>
    <t>Aaqib</t>
  </si>
  <si>
    <t>Aamirah</t>
  </si>
  <si>
    <t>Aamir</t>
  </si>
  <si>
    <t>Aamil</t>
  </si>
  <si>
    <t>Aalim</t>
  </si>
  <si>
    <t>Aalee</t>
  </si>
  <si>
    <t>Aalam</t>
  </si>
  <si>
    <t>Aahil</t>
  </si>
  <si>
    <t>Aafiya</t>
  </si>
  <si>
    <t>Aadil</t>
  </si>
  <si>
    <t>Aaban</t>
  </si>
  <si>
    <t>VLOOKUP Example</t>
  </si>
  <si>
    <t>Use VLOOKUP Function to identify the presented cheques</t>
  </si>
  <si>
    <t>Comparisons</t>
  </si>
  <si>
    <t>ABC &amp; CO. LTD</t>
  </si>
  <si>
    <t>O/S CHEQUE LIST</t>
  </si>
  <si>
    <t>CkNum</t>
  </si>
  <si>
    <t>Date</t>
  </si>
  <si>
    <t>Amount</t>
  </si>
  <si>
    <t>Presented</t>
  </si>
  <si>
    <t>Helper Column</t>
  </si>
  <si>
    <t>Actual Data</t>
  </si>
  <si>
    <t>SalesPerson Countif</t>
  </si>
  <si>
    <t>Sales Person</t>
  </si>
  <si>
    <t>No. Customers</t>
  </si>
  <si>
    <t>Net Sales</t>
  </si>
  <si>
    <t>Profit / Loss</t>
  </si>
  <si>
    <t>Joseph</t>
  </si>
  <si>
    <t>John</t>
  </si>
  <si>
    <t>Josh</t>
  </si>
  <si>
    <t>Jamie</t>
  </si>
  <si>
    <t>Finding 2nd &amp; Third LOOKUP</t>
  </si>
  <si>
    <t>Sales in Each Occurrence</t>
  </si>
  <si>
    <t>Sales 1</t>
  </si>
  <si>
    <t>Sales 2</t>
  </si>
  <si>
    <t>Sales 3</t>
  </si>
  <si>
    <t>Sales 4</t>
  </si>
  <si>
    <t>Jackie</t>
  </si>
  <si>
    <t>Quarter</t>
  </si>
  <si>
    <t>Year</t>
  </si>
  <si>
    <t>Qtr 1</t>
  </si>
  <si>
    <t>Qtr 2</t>
  </si>
  <si>
    <t>Qtr 3</t>
  </si>
  <si>
    <t>Qtr 4</t>
  </si>
  <si>
    <t>Bonus Amount</t>
  </si>
  <si>
    <t>Bonus Target</t>
  </si>
  <si>
    <t>Jane</t>
  </si>
  <si>
    <t>Paul</t>
  </si>
  <si>
    <t>Mike</t>
  </si>
  <si>
    <t>Mark</t>
  </si>
  <si>
    <t>Person</t>
  </si>
  <si>
    <t>oops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</si>
  <si>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</si>
  <si>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</si>
  <si>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</si>
  <si>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</si>
  <si>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</si>
  <si>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</si>
  <si>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</si>
  <si>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</si>
  <si>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</si>
  <si>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</si>
  <si>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</si>
  <si>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</si>
  <si>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</si>
  <si>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</si>
  <si>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</si>
  <si>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</si>
  <si>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</si>
  <si>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</si>
  <si>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</si>
  <si>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</si>
  <si>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</si>
  <si>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</si>
  <si>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</si>
  <si>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</si>
  <si>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</si>
  <si>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</si>
  <si>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WRITE A LOOKUP FORMULA WHICH LOOKS INTO MULTIPLE LISTS</t>
  </si>
  <si>
    <t>New Mexico</t>
  </si>
  <si>
    <t>Washington</t>
  </si>
  <si>
    <t>South Dakota</t>
  </si>
  <si>
    <t>Massachusetts</t>
  </si>
  <si>
    <t>California</t>
  </si>
  <si>
    <t>Maryland</t>
  </si>
  <si>
    <t>Maine</t>
  </si>
  <si>
    <t>Georgia</t>
  </si>
  <si>
    <t>Montana</t>
  </si>
  <si>
    <t>Minnesota</t>
  </si>
  <si>
    <t>Wisconsin</t>
  </si>
  <si>
    <t>Louisiana</t>
  </si>
  <si>
    <t>Wyoming</t>
  </si>
  <si>
    <t>Alaska</t>
  </si>
  <si>
    <t>Vermont</t>
  </si>
  <si>
    <t>Colorado</t>
  </si>
  <si>
    <t>Connecticut</t>
  </si>
  <si>
    <t>Mississippi</t>
  </si>
  <si>
    <t>New York</t>
  </si>
  <si>
    <t>New Hampshire</t>
  </si>
  <si>
    <t>Arizona</t>
  </si>
  <si>
    <t>West Virginia</t>
  </si>
  <si>
    <t>Michigan</t>
  </si>
  <si>
    <t>Tennessee</t>
  </si>
  <si>
    <t>Indiana</t>
  </si>
  <si>
    <t>Alabama</t>
  </si>
  <si>
    <t>Delaware</t>
  </si>
  <si>
    <t>Arkansas</t>
  </si>
  <si>
    <t>Ohio</t>
  </si>
  <si>
    <t>Hawaii</t>
  </si>
  <si>
    <t>North Dakota</t>
  </si>
  <si>
    <t>Texas</t>
  </si>
  <si>
    <t>Idaho</t>
  </si>
  <si>
    <t>Nevada</t>
  </si>
  <si>
    <t>Nebraska</t>
  </si>
  <si>
    <t>Florida</t>
  </si>
  <si>
    <t>Iowa</t>
  </si>
  <si>
    <t>Illinois</t>
  </si>
  <si>
    <t>MT</t>
  </si>
  <si>
    <t>MW</t>
  </si>
  <si>
    <t>North Carolina</t>
  </si>
  <si>
    <t>MA</t>
  </si>
  <si>
    <t>PC</t>
  </si>
  <si>
    <t>Oklahoma</t>
  </si>
  <si>
    <t>Virginia</t>
  </si>
  <si>
    <t>NE</t>
  </si>
  <si>
    <t>Pennsylvania</t>
  </si>
  <si>
    <t>Utah</t>
  </si>
  <si>
    <t>SW</t>
  </si>
  <si>
    <t>District of Columbia</t>
  </si>
  <si>
    <t>SE</t>
  </si>
  <si>
    <t>New Jersey</t>
  </si>
  <si>
    <t>South Carolina</t>
  </si>
  <si>
    <t>Rhode Island</t>
  </si>
  <si>
    <t>Oregon</t>
  </si>
  <si>
    <t>Missouri</t>
  </si>
  <si>
    <t>Kentucky</t>
  </si>
  <si>
    <t>Kansas</t>
  </si>
  <si>
    <t>DC</t>
  </si>
  <si>
    <t>Region</t>
  </si>
  <si>
    <t>Dependents</t>
  </si>
  <si>
    <t>State Regions</t>
  </si>
  <si>
    <t>State</t>
  </si>
  <si>
    <t>Gross Pay</t>
  </si>
  <si>
    <t>Pay Rate</t>
  </si>
  <si>
    <t>Hrs Worked</t>
  </si>
  <si>
    <t>SS#</t>
  </si>
  <si>
    <t>result</t>
  </si>
  <si>
    <t>area</t>
  </si>
  <si>
    <t>search val</t>
  </si>
  <si>
    <t>VLOOKUP &amp; CHOOSE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</si>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</sst>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  <numFmt numFmtId="167" formatCode="0_);\(0\)"/>
    <numFmt numFmtId="168" formatCode="[$-409]d\-mmm\-yy;@"/>
    <numFmt numFmtId="169" formatCode="&quot;$&quot;#,##0.00"/>
    <numFmt numFmtId="170" formatCode="dd\-mmm\-yy"/>
    <numFmt numFmtId="171" formatCode="_-* #,##0\ _k_r_-;\-* #,##0\ _k_r_-;_-* &quot;-&quot;??\ _k_r_-;_-@_-"/>
    <numFmt numFmtId="172" formatCode="000\-00\-0000"/>
    <numFmt numFmtId="173" formatCode="#.00%"/>
    <numFmt numFmtId="174" formatCode="#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charset val="16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48"/>
        <bgColor indexed="64"/>
      </patternFill>
    </fill>
    <fill>
      <patternFill patternType="solid">
        <fgColor indexed="26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2">
    <xf numFmtId="0" fontId="0" fillId="0" borderId="0"/>
    <xf numFmtId="41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17" borderId="0" applyNumberFormat="0" applyFont="0" applyBorder="0" applyAlignment="0" applyProtection="0"/>
    <xf numFmtId="0" fontId="7" fillId="18" borderId="7"/>
    <xf numFmtId="0" fontId="5" fillId="0" borderId="0"/>
    <xf numFmtId="9" fontId="5" fillId="0" borderId="0" applyFont="0" applyFill="0" applyBorder="0" applyAlignment="0" applyProtection="0"/>
    <xf numFmtId="0" fontId="5" fillId="19" borderId="0" applyNumberFormat="0" applyFon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164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49" fontId="0" fillId="0" borderId="0" xfId="0" applyNumberFormat="1"/>
    <xf numFmtId="0" fontId="0" fillId="0" borderId="2" xfId="0" applyBorder="1"/>
    <xf numFmtId="0" fontId="0" fillId="6" borderId="2" xfId="0" applyFill="1" applyBorder="1"/>
    <xf numFmtId="0" fontId="2" fillId="0" borderId="0" xfId="0" applyFont="1"/>
    <xf numFmtId="0" fontId="2" fillId="7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5" fillId="8" borderId="3" xfId="0" applyFont="1" applyFill="1" applyBorder="1"/>
    <xf numFmtId="0" fontId="0" fillId="6" borderId="4" xfId="0" applyFill="1" applyBorder="1"/>
    <xf numFmtId="0" fontId="4" fillId="9" borderId="0" xfId="0" applyFont="1" applyFill="1"/>
    <xf numFmtId="0" fontId="4" fillId="9" borderId="5" xfId="0" applyFont="1" applyFill="1" applyBorder="1"/>
    <xf numFmtId="0" fontId="5" fillId="0" borderId="0" xfId="2"/>
    <xf numFmtId="0" fontId="4" fillId="10" borderId="6" xfId="2" applyFont="1" applyFill="1" applyBorder="1"/>
    <xf numFmtId="1" fontId="4" fillId="10" borderId="6" xfId="2" applyNumberFormat="1" applyFont="1" applyFill="1" applyBorder="1"/>
    <xf numFmtId="0" fontId="5" fillId="11" borderId="6" xfId="2" applyFill="1" applyBorder="1"/>
    <xf numFmtId="1" fontId="5" fillId="12" borderId="6" xfId="2" applyNumberFormat="1" applyFill="1" applyBorder="1"/>
    <xf numFmtId="1" fontId="5" fillId="13" borderId="6" xfId="2" applyNumberFormat="1" applyFill="1" applyBorder="1"/>
    <xf numFmtId="0" fontId="5" fillId="14" borderId="6" xfId="2" applyFill="1" applyBorder="1"/>
    <xf numFmtId="0" fontId="5" fillId="12" borderId="6" xfId="2" applyFill="1" applyBorder="1"/>
    <xf numFmtId="0" fontId="5" fillId="13" borderId="6" xfId="2" applyFill="1" applyBorder="1"/>
    <xf numFmtId="0" fontId="5" fillId="14" borderId="6" xfId="2" applyFill="1" applyBorder="1" applyAlignment="1">
      <alignment horizontal="center"/>
    </xf>
    <xf numFmtId="0" fontId="4" fillId="11" borderId="6" xfId="2" applyFont="1" applyFill="1" applyBorder="1"/>
    <xf numFmtId="0" fontId="4" fillId="12" borderId="6" xfId="2" applyFont="1" applyFill="1" applyBorder="1"/>
    <xf numFmtId="0" fontId="5" fillId="15" borderId="6" xfId="2" applyFill="1" applyBorder="1"/>
    <xf numFmtId="0" fontId="5" fillId="15" borderId="6" xfId="2" quotePrefix="1" applyFill="1" applyBorder="1" applyAlignment="1">
      <alignment horizontal="center"/>
    </xf>
    <xf numFmtId="0" fontId="5" fillId="16" borderId="6" xfId="2" applyFill="1" applyBorder="1"/>
    <xf numFmtId="0" fontId="5" fillId="0" borderId="6" xfId="2" applyBorder="1"/>
    <xf numFmtId="164" fontId="0" fillId="0" borderId="8" xfId="0" applyNumberFormat="1" applyBorder="1"/>
    <xf numFmtId="0" fontId="4" fillId="0" borderId="8" xfId="0" applyFont="1" applyBorder="1" applyAlignment="1">
      <alignment horizontal="center" wrapText="1"/>
    </xf>
    <xf numFmtId="9" fontId="0" fillId="0" borderId="0" xfId="0" applyNumberFormat="1"/>
    <xf numFmtId="0" fontId="4" fillId="0" borderId="0" xfId="0" applyFont="1" applyAlignment="1">
      <alignment horizontal="center" wrapText="1"/>
    </xf>
    <xf numFmtId="0" fontId="8" fillId="0" borderId="0" xfId="2" applyFont="1"/>
    <xf numFmtId="165" fontId="8" fillId="0" borderId="0" xfId="3" applyNumberFormat="1" applyFont="1" applyProtection="1"/>
    <xf numFmtId="15" fontId="8" fillId="0" borderId="0" xfId="2" applyNumberFormat="1" applyFont="1"/>
    <xf numFmtId="9" fontId="8" fillId="0" borderId="0" xfId="8" applyFont="1" applyProtection="1"/>
    <xf numFmtId="165" fontId="8" fillId="0" borderId="0" xfId="3" applyNumberFormat="1" applyFont="1" applyFill="1" applyProtection="1"/>
    <xf numFmtId="15" fontId="8" fillId="0" borderId="0" xfId="3" applyNumberFormat="1" applyFont="1" applyProtection="1"/>
    <xf numFmtId="0" fontId="9" fillId="0" borderId="0" xfId="7" applyFont="1"/>
    <xf numFmtId="165" fontId="9" fillId="0" borderId="0" xfId="7" applyNumberFormat="1" applyFont="1"/>
    <xf numFmtId="10" fontId="9" fillId="0" borderId="0" xfId="8" applyNumberFormat="1" applyFont="1" applyFill="1" applyBorder="1"/>
    <xf numFmtId="1" fontId="9" fillId="0" borderId="0" xfId="3" applyNumberFormat="1" applyFont="1" applyFill="1" applyBorder="1" applyAlignment="1">
      <alignment horizontal="center"/>
    </xf>
    <xf numFmtId="165" fontId="9" fillId="0" borderId="0" xfId="3" applyNumberFormat="1" applyFont="1" applyFill="1" applyBorder="1"/>
    <xf numFmtId="166" fontId="10" fillId="20" borderId="9" xfId="8" applyNumberFormat="1" applyFont="1" applyFill="1" applyBorder="1"/>
    <xf numFmtId="9" fontId="10" fillId="20" borderId="9" xfId="8" applyFont="1" applyFill="1" applyBorder="1"/>
    <xf numFmtId="3" fontId="10" fillId="20" borderId="10" xfId="3" applyNumberFormat="1" applyFont="1" applyFill="1" applyBorder="1"/>
    <xf numFmtId="166" fontId="10" fillId="21" borderId="9" xfId="8" applyNumberFormat="1" applyFont="1" applyFill="1" applyBorder="1"/>
    <xf numFmtId="9" fontId="10" fillId="21" borderId="9" xfId="8" applyFont="1" applyFill="1" applyBorder="1"/>
    <xf numFmtId="3" fontId="10" fillId="21" borderId="10" xfId="3" applyNumberFormat="1" applyFont="1" applyFill="1" applyBorder="1"/>
    <xf numFmtId="9" fontId="8" fillId="22" borderId="11" xfId="7" applyNumberFormat="1" applyFont="1" applyFill="1" applyBorder="1"/>
    <xf numFmtId="165" fontId="8" fillId="22" borderId="11" xfId="3" applyNumberFormat="1" applyFont="1" applyFill="1" applyBorder="1" applyProtection="1"/>
    <xf numFmtId="0" fontId="10" fillId="0" borderId="9" xfId="7" applyFont="1" applyBorder="1" applyAlignment="1">
      <alignment horizontal="center"/>
    </xf>
    <xf numFmtId="0" fontId="10" fillId="0" borderId="10" xfId="7" applyFont="1" applyBorder="1" applyAlignment="1">
      <alignment horizontal="right"/>
    </xf>
    <xf numFmtId="0" fontId="8" fillId="22" borderId="11" xfId="7" applyFont="1" applyFill="1" applyBorder="1"/>
    <xf numFmtId="167" fontId="8" fillId="22" borderId="11" xfId="3" applyNumberFormat="1" applyFont="1" applyFill="1" applyBorder="1" applyProtection="1"/>
    <xf numFmtId="0" fontId="11" fillId="23" borderId="11" xfId="7" applyFont="1" applyFill="1" applyBorder="1" applyAlignment="1">
      <alignment horizontal="center" wrapText="1"/>
    </xf>
    <xf numFmtId="1" fontId="11" fillId="23" borderId="11" xfId="3" applyNumberFormat="1" applyFont="1" applyFill="1" applyBorder="1" applyAlignment="1">
      <alignment horizontal="center"/>
    </xf>
    <xf numFmtId="0" fontId="11" fillId="23" borderId="11" xfId="7" applyFont="1" applyFill="1" applyBorder="1" applyAlignment="1">
      <alignment horizontal="right"/>
    </xf>
    <xf numFmtId="0" fontId="11" fillId="23" borderId="11" xfId="7" applyFont="1" applyFill="1" applyBorder="1" applyAlignment="1">
      <alignment horizontal="left"/>
    </xf>
    <xf numFmtId="0" fontId="12" fillId="0" borderId="15" xfId="7" applyFont="1" applyBorder="1" applyAlignment="1">
      <alignment vertical="center"/>
    </xf>
    <xf numFmtId="0" fontId="12" fillId="24" borderId="11" xfId="2" applyFont="1" applyFill="1" applyBorder="1" applyAlignment="1">
      <alignment horizontal="right" vertical="top"/>
    </xf>
    <xf numFmtId="165" fontId="12" fillId="24" borderId="11" xfId="3" applyNumberFormat="1" applyFont="1" applyFill="1" applyBorder="1" applyAlignment="1" applyProtection="1">
      <alignment vertical="top"/>
    </xf>
    <xf numFmtId="0" fontId="12" fillId="24" borderId="11" xfId="2" applyFont="1" applyFill="1" applyBorder="1" applyAlignment="1">
      <alignment vertical="top"/>
    </xf>
    <xf numFmtId="15" fontId="12" fillId="24" borderId="11" xfId="2" applyNumberFormat="1" applyFont="1" applyFill="1" applyBorder="1" applyAlignment="1">
      <alignment horizontal="right" vertical="top"/>
    </xf>
    <xf numFmtId="0" fontId="12" fillId="24" borderId="11" xfId="2" applyFont="1" applyFill="1" applyBorder="1" applyAlignment="1">
      <alignment horizontal="left" vertical="top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 wrapText="1"/>
    </xf>
    <xf numFmtId="168" fontId="15" fillId="0" borderId="0" xfId="2" applyNumberFormat="1" applyFont="1"/>
    <xf numFmtId="169" fontId="15" fillId="0" borderId="0" xfId="2" applyNumberFormat="1" applyFont="1"/>
    <xf numFmtId="170" fontId="15" fillId="0" borderId="0" xfId="1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17" fontId="2" fillId="25" borderId="16" xfId="0" applyNumberFormat="1" applyFont="1" applyFill="1" applyBorder="1" applyAlignment="1">
      <alignment horizontal="left" wrapText="1"/>
    </xf>
    <xf numFmtId="17" fontId="2" fillId="25" borderId="16" xfId="0" applyNumberFormat="1" applyFont="1" applyFill="1" applyBorder="1" applyAlignment="1">
      <alignment horizontal="left" indent="1"/>
    </xf>
    <xf numFmtId="1" fontId="2" fillId="25" borderId="17" xfId="0" applyNumberFormat="1" applyFont="1" applyFill="1" applyBorder="1"/>
    <xf numFmtId="171" fontId="2" fillId="25" borderId="17" xfId="10" applyNumberFormat="1" applyFont="1" applyFill="1" applyBorder="1" applyAlignment="1">
      <alignment horizontal="right"/>
    </xf>
    <xf numFmtId="171" fontId="2" fillId="25" borderId="18" xfId="10" applyNumberFormat="1" applyFont="1" applyFill="1" applyBorder="1" applyAlignment="1">
      <alignment horizontal="right"/>
    </xf>
    <xf numFmtId="17" fontId="0" fillId="0" borderId="19" xfId="0" applyNumberFormat="1" applyBorder="1" applyAlignment="1">
      <alignment horizontal="left"/>
    </xf>
    <xf numFmtId="17" fontId="0" fillId="0" borderId="19" xfId="0" applyNumberFormat="1" applyBorder="1" applyAlignment="1">
      <alignment horizontal="left" indent="1"/>
    </xf>
    <xf numFmtId="1" fontId="0" fillId="0" borderId="20" xfId="0" applyNumberFormat="1" applyBorder="1" applyAlignment="1">
      <alignment horizontal="center"/>
    </xf>
    <xf numFmtId="171" fontId="1" fillId="0" borderId="20" xfId="10" applyNumberFormat="1" applyFont="1" applyBorder="1" applyAlignment="1">
      <alignment horizontal="right"/>
    </xf>
    <xf numFmtId="171" fontId="1" fillId="0" borderId="21" xfId="10" applyNumberFormat="1" applyFont="1" applyBorder="1" applyAlignment="1">
      <alignment horizontal="right"/>
    </xf>
    <xf numFmtId="17" fontId="0" fillId="26" borderId="19" xfId="0" applyNumberFormat="1" applyFill="1" applyBorder="1" applyAlignment="1">
      <alignment horizontal="left"/>
    </xf>
    <xf numFmtId="17" fontId="0" fillId="26" borderId="19" xfId="0" applyNumberFormat="1" applyFill="1" applyBorder="1" applyAlignment="1">
      <alignment horizontal="left" indent="1"/>
    </xf>
    <xf numFmtId="1" fontId="0" fillId="26" borderId="20" xfId="0" applyNumberFormat="1" applyFill="1" applyBorder="1" applyAlignment="1">
      <alignment horizontal="center"/>
    </xf>
    <xf numFmtId="171" fontId="1" fillId="26" borderId="20" xfId="10" applyNumberFormat="1" applyFont="1" applyFill="1" applyBorder="1" applyAlignment="1">
      <alignment horizontal="right"/>
    </xf>
    <xf numFmtId="171" fontId="1" fillId="26" borderId="21" xfId="10" applyNumberFormat="1" applyFont="1" applyFill="1" applyBorder="1" applyAlignment="1">
      <alignment horizontal="right"/>
    </xf>
    <xf numFmtId="17" fontId="0" fillId="0" borderId="22" xfId="0" applyNumberFormat="1" applyBorder="1" applyAlignment="1">
      <alignment horizontal="left"/>
    </xf>
    <xf numFmtId="17" fontId="0" fillId="0" borderId="22" xfId="0" applyNumberFormat="1" applyBorder="1" applyAlignment="1">
      <alignment horizontal="left" indent="1"/>
    </xf>
    <xf numFmtId="1" fontId="0" fillId="0" borderId="23" xfId="0" applyNumberFormat="1" applyBorder="1" applyAlignment="1">
      <alignment horizontal="center"/>
    </xf>
    <xf numFmtId="171" fontId="1" fillId="0" borderId="23" xfId="10" applyNumberFormat="1" applyFont="1" applyBorder="1" applyAlignment="1">
      <alignment horizontal="right"/>
    </xf>
    <xf numFmtId="171" fontId="1" fillId="0" borderId="24" xfId="10" applyNumberFormat="1" applyFont="1" applyBorder="1" applyAlignment="1">
      <alignment horizontal="right"/>
    </xf>
    <xf numFmtId="0" fontId="2" fillId="25" borderId="25" xfId="0" applyFont="1" applyFill="1" applyBorder="1"/>
    <xf numFmtId="0" fontId="2" fillId="25" borderId="26" xfId="0" applyFont="1" applyFill="1" applyBorder="1"/>
    <xf numFmtId="0" fontId="2" fillId="25" borderId="27" xfId="0" applyFont="1" applyFill="1" applyBorder="1"/>
    <xf numFmtId="0" fontId="0" fillId="26" borderId="28" xfId="0" applyFill="1" applyBorder="1"/>
    <xf numFmtId="0" fontId="0" fillId="26" borderId="28" xfId="0" applyFill="1" applyBorder="1" applyAlignment="1">
      <alignment horizontal="right"/>
    </xf>
    <xf numFmtId="0" fontId="0" fillId="26" borderId="29" xfId="0" applyFill="1" applyBorder="1"/>
    <xf numFmtId="0" fontId="0" fillId="0" borderId="29" xfId="0" applyBorder="1" applyAlignment="1">
      <alignment horizontal="right"/>
    </xf>
    <xf numFmtId="0" fontId="0" fillId="0" borderId="6" xfId="0" applyBorder="1"/>
    <xf numFmtId="0" fontId="0" fillId="27" borderId="6" xfId="0" applyFill="1" applyBorder="1"/>
    <xf numFmtId="0" fontId="9" fillId="0" borderId="0" xfId="2" applyFont="1"/>
    <xf numFmtId="172" fontId="9" fillId="0" borderId="0" xfId="2" applyNumberFormat="1" applyFont="1"/>
    <xf numFmtId="172" fontId="9" fillId="0" borderId="0" xfId="2" applyNumberFormat="1" applyFont="1" applyAlignment="1">
      <alignment horizontal="right"/>
    </xf>
    <xf numFmtId="10" fontId="9" fillId="0" borderId="0" xfId="8" applyNumberFormat="1" applyFont="1"/>
    <xf numFmtId="3" fontId="9" fillId="0" borderId="0" xfId="3" applyNumberFormat="1" applyFont="1" applyAlignment="1" applyProtection="1">
      <alignment horizontal="right"/>
    </xf>
    <xf numFmtId="43" fontId="9" fillId="0" borderId="0" xfId="3" applyFont="1"/>
    <xf numFmtId="0" fontId="9" fillId="27" borderId="30" xfId="2" applyFont="1" applyFill="1" applyBorder="1"/>
    <xf numFmtId="173" fontId="9" fillId="28" borderId="30" xfId="8" applyNumberFormat="1" applyFont="1" applyFill="1" applyBorder="1"/>
    <xf numFmtId="174" fontId="9" fillId="28" borderId="30" xfId="8" applyNumberFormat="1" applyFont="1" applyFill="1" applyBorder="1"/>
    <xf numFmtId="0" fontId="9" fillId="28" borderId="30" xfId="2" applyFont="1" applyFill="1" applyBorder="1"/>
    <xf numFmtId="0" fontId="11" fillId="28" borderId="30" xfId="2" applyFont="1" applyFill="1" applyBorder="1"/>
    <xf numFmtId="172" fontId="11" fillId="24" borderId="0" xfId="2" applyNumberFormat="1" applyFont="1" applyFill="1" applyAlignment="1">
      <alignment horizontal="center" vertical="top"/>
    </xf>
    <xf numFmtId="172" fontId="11" fillId="24" borderId="4" xfId="2" applyNumberFormat="1" applyFont="1" applyFill="1" applyBorder="1" applyAlignment="1">
      <alignment horizontal="left" vertical="top"/>
    </xf>
    <xf numFmtId="172" fontId="11" fillId="24" borderId="11" xfId="2" applyNumberFormat="1" applyFont="1" applyFill="1" applyBorder="1" applyAlignment="1">
      <alignment horizontal="center" vertical="top"/>
    </xf>
    <xf numFmtId="9" fontId="0" fillId="0" borderId="0" xfId="11" applyFont="1"/>
    <xf numFmtId="0" fontId="6" fillId="0" borderId="6" xfId="2" applyFont="1" applyBorder="1" applyAlignment="1">
      <alignment horizontal="center"/>
    </xf>
    <xf numFmtId="0" fontId="6" fillId="10" borderId="6" xfId="2" applyFont="1" applyFill="1" applyBorder="1" applyAlignment="1">
      <alignment horizontal="center"/>
    </xf>
    <xf numFmtId="0" fontId="10" fillId="0" borderId="14" xfId="7" applyFont="1" applyBorder="1" applyAlignment="1">
      <alignment horizontal="center"/>
    </xf>
    <xf numFmtId="0" fontId="10" fillId="0" borderId="13" xfId="7" applyFont="1" applyBorder="1" applyAlignment="1">
      <alignment horizontal="center"/>
    </xf>
    <xf numFmtId="0" fontId="10" fillId="0" borderId="12" xfId="7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5" fontId="0" fillId="0" borderId="1" xfId="0" applyNumberFormat="1" applyBorder="1" applyAlignment="1">
      <alignment horizontal="right" vertical="center"/>
    </xf>
    <xf numFmtId="0" fontId="13" fillId="0" borderId="8" xfId="2" applyFont="1" applyBorder="1" applyAlignment="1">
      <alignment horizontal="center"/>
    </xf>
    <xf numFmtId="0" fontId="11" fillId="2" borderId="31" xfId="2" applyFont="1" applyFill="1" applyBorder="1" applyAlignment="1">
      <alignment horizontal="center"/>
    </xf>
    <xf numFmtId="172" fontId="11" fillId="24" borderId="33" xfId="2" applyNumberFormat="1" applyFont="1" applyFill="1" applyBorder="1" applyAlignment="1">
      <alignment horizontal="center" vertical="top"/>
    </xf>
    <xf numFmtId="172" fontId="11" fillId="24" borderId="32" xfId="2" applyNumberFormat="1" applyFont="1" applyFill="1" applyBorder="1" applyAlignment="1">
      <alignment horizontal="center" vertical="top"/>
    </xf>
  </cellXfs>
  <cellStyles count="12">
    <cellStyle name="Comma" xfId="1" builtinId="3" customBuiltin="1"/>
    <cellStyle name="Comma 2" xfId="3"/>
    <cellStyle name="Comma 3" xfId="10"/>
    <cellStyle name="Currency 2" xfId="4"/>
    <cellStyle name="GreyOrWhite" xfId="5"/>
    <cellStyle name="MyBlue" xfId="6"/>
    <cellStyle name="Normal" xfId="0" builtinId="0"/>
    <cellStyle name="Normal 2" xfId="2"/>
    <cellStyle name="Normal 3" xfId="7"/>
    <cellStyle name="Percent" xfId="11" builtinId="5"/>
    <cellStyle name="Percent 2" xfId="8"/>
    <cellStyle name="Yellow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509336</xdr:colOff>
      <xdr:row>34</xdr:row>
      <xdr:rowOff>129877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pSpPr/>
      </xdr:nvGrpSpPr>
      <xdr:grpSpPr>
        <a:xfrm>
          <a:off x="0" y="0"/>
          <a:ext cx="6581524" cy="6606877"/>
          <a:chOff x="3224463" y="529389"/>
          <a:chExt cx="5293895" cy="529513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00000000-0008-0000-0B00-000003000000}"/>
              </a:ext>
            </a:extLst>
          </xdr:cNvPr>
          <xdr:cNvSpPr/>
        </xdr:nvSpPr>
        <xdr:spPr>
          <a:xfrm>
            <a:off x="3224463" y="529389"/>
            <a:ext cx="5293895" cy="52951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20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112045" y="3374301"/>
            <a:ext cx="2218967" cy="1947139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xmlns="" id="{00000000-0008-0000-0B00-000005000000}"/>
              </a:ext>
            </a:extLst>
          </xdr:cNvPr>
          <xdr:cNvSpPr/>
        </xdr:nvSpPr>
        <xdr:spPr>
          <a:xfrm>
            <a:off x="3410093" y="715428"/>
            <a:ext cx="4800599" cy="466205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 b="1" u="sng"/>
              <a:t>What Excel helper column do?</a:t>
            </a:r>
          </a:p>
          <a:p>
            <a:endParaRPr lang="en-US" sz="1600"/>
          </a:p>
          <a:p>
            <a:r>
              <a:rPr lang="en-US" sz="1600"/>
              <a:t>Although this is no official term for Microsoft Excel but there are quite a few experts use it quite often, so what exactly it do:</a:t>
            </a:r>
          </a:p>
          <a:p>
            <a:endParaRPr lang="en-US" sz="1600"/>
          </a:p>
          <a:p>
            <a:pPr marL="342900" indent="-342900">
              <a:buAutoNum type="arabicPeriod"/>
            </a:pPr>
            <a:r>
              <a:rPr lang="en-US" sz="1600"/>
              <a:t>Store an intermediate value, say you have a very complex formula you keep intermediate results in columns in between to make it </a:t>
            </a:r>
            <a:r>
              <a:rPr lang="en-US" sz="1600" b="1" u="sng">
                <a:solidFill>
                  <a:srgbClr val="085D2C"/>
                </a:solidFill>
              </a:rPr>
              <a:t>simpler and less error prone</a:t>
            </a:r>
          </a:p>
          <a:p>
            <a:pPr marL="342900" indent="-342900">
              <a:buAutoNum type="arabicPeriod"/>
            </a:pPr>
            <a:r>
              <a:rPr lang="en-US" sz="1600"/>
              <a:t>Create first concatenated column for VLOOKUP more than one column’s value or </a:t>
            </a:r>
            <a:r>
              <a:rPr lang="en-US" sz="1600" b="1" u="sng">
                <a:solidFill>
                  <a:srgbClr val="085D2C"/>
                </a:solidFill>
              </a:rPr>
              <a:t>multi column lookup</a:t>
            </a:r>
          </a:p>
          <a:p>
            <a:pPr marL="342900" indent="-342900">
              <a:buAutoNum type="arabicPeriod"/>
            </a:pPr>
            <a:r>
              <a:rPr lang="en-US" sz="1600"/>
              <a:t>Create a column for original sort order (with serial) now sort your list and when done sort again with that helper column of </a:t>
            </a:r>
            <a:r>
              <a:rPr lang="en-US" sz="1600" b="1" u="sng">
                <a:solidFill>
                  <a:srgbClr val="085D2C"/>
                </a:solidFill>
              </a:rPr>
              <a:t>original sort order</a:t>
            </a:r>
            <a:endParaRPr lang="en-US" sz="1600" u="sng">
              <a:solidFill>
                <a:srgbClr val="085D2C"/>
              </a:solidFill>
            </a:endParaRPr>
          </a:p>
          <a:p>
            <a:pPr marL="342900" indent="-342900">
              <a:buAutoNum type="arabicPeriod"/>
            </a:pPr>
            <a:r>
              <a:rPr lang="en-US" sz="1600"/>
              <a:t> </a:t>
            </a:r>
            <a:r>
              <a:rPr lang="en-US" sz="1600" b="1" u="sng">
                <a:solidFill>
                  <a:srgbClr val="085D2C"/>
                </a:solidFill>
              </a:rPr>
              <a:t>Change case</a:t>
            </a:r>
            <a:r>
              <a:rPr lang="en-US" sz="1600" b="1" u="sng"/>
              <a:t> </a:t>
            </a:r>
            <a:r>
              <a:rPr lang="en-US" sz="1600"/>
              <a:t>(lower &amp; upper) of</a:t>
            </a:r>
            <a:br>
              <a:rPr lang="en-US" sz="1600"/>
            </a:br>
            <a:r>
              <a:rPr lang="en-US" sz="1600"/>
              <a:t> any column</a:t>
            </a:r>
          </a:p>
          <a:p>
            <a:pPr marL="342900" indent="-342900">
              <a:buAutoNum type="arabicPeriod"/>
            </a:pPr>
            <a:r>
              <a:rPr lang="en-US" sz="1600"/>
              <a:t>Extracting </a:t>
            </a:r>
            <a:r>
              <a:rPr lang="en-US" sz="1600" b="1" u="sng">
                <a:solidFill>
                  <a:srgbClr val="085D2C"/>
                </a:solidFill>
              </a:rPr>
              <a:t>multiple result</a:t>
            </a:r>
            <a:r>
              <a:rPr lang="en-US" sz="1600" b="1" u="sng"/>
              <a:t> </a:t>
            </a:r>
            <a:r>
              <a:rPr lang="en-US" sz="1600"/>
              <a:t>from </a:t>
            </a:r>
            <a:br>
              <a:rPr lang="en-US" sz="1600"/>
            </a:br>
            <a:r>
              <a:rPr lang="en-US" sz="1600"/>
              <a:t>VLOOKUP</a:t>
            </a:r>
          </a:p>
          <a:p>
            <a:pPr marL="342900" indent="-342900">
              <a:buAutoNum type="arabicPeriod"/>
            </a:pPr>
            <a:r>
              <a:rPr lang="en-US" sz="1600"/>
              <a:t> </a:t>
            </a:r>
            <a:r>
              <a:rPr lang="en-US" sz="1600" b="1" u="sng">
                <a:solidFill>
                  <a:srgbClr val="085D2C"/>
                </a:solidFill>
              </a:rPr>
              <a:t>Concatenating &amp; splitting</a:t>
            </a:r>
            <a:r>
              <a:rPr lang="en-US" sz="1600" b="1" u="sng"/>
              <a:t> </a:t>
            </a:r>
            <a:r>
              <a:rPr lang="en-US" sz="1600"/>
              <a:t>columns</a:t>
            </a:r>
          </a:p>
          <a:p>
            <a:pPr marL="342900" indent="-342900">
              <a:buAutoNum type="arabicPeriod"/>
            </a:pPr>
            <a:r>
              <a:rPr lang="en-US" sz="1600"/>
              <a:t> </a:t>
            </a:r>
            <a:r>
              <a:rPr lang="en-US" sz="1600" b="1" u="sng">
                <a:solidFill>
                  <a:srgbClr val="085D2C"/>
                </a:solidFill>
              </a:rPr>
              <a:t>Customized sort</a:t>
            </a:r>
            <a:r>
              <a:rPr lang="en-US" sz="1600" b="1" u="sng"/>
              <a:t> </a:t>
            </a:r>
            <a:r>
              <a:rPr lang="en-US" sz="1600"/>
              <a:t>(create a helper column with the </a:t>
            </a:r>
            <a:br>
              <a:rPr lang="en-US" sz="1600"/>
            </a:br>
            <a:r>
              <a:rPr lang="en-US" sz="1600"/>
              <a:t>data which don’t exist in the actual list)</a:t>
            </a:r>
          </a:p>
          <a:p>
            <a:pPr marL="342900" indent="-342900">
              <a:buAutoNum type="arabicPeriod"/>
            </a:pPr>
            <a:r>
              <a:rPr lang="en-US" sz="1600"/>
              <a:t>VLOOKUP a table whose id key is </a:t>
            </a:r>
            <a:r>
              <a:rPr lang="en-US" sz="1600" b="1" u="sng">
                <a:solidFill>
                  <a:srgbClr val="085D2C"/>
                </a:solidFill>
              </a:rPr>
              <a:t>not in the first column</a:t>
            </a:r>
            <a:r>
              <a:rPr lang="en-US" sz="1600"/>
              <a:t> (create helper column in the beginning of the list and refer to the ID column)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6" zoomScale="160" zoomScaleNormal="160" workbookViewId="0">
      <selection activeCell="F8" sqref="F8:F16"/>
    </sheetView>
  </sheetViews>
  <sheetFormatPr defaultRowHeight="12.75" x14ac:dyDescent="0.2"/>
  <cols>
    <col min="1" max="1" width="18.7109375" style="21" customWidth="1"/>
    <col min="2" max="2" width="11" style="21" customWidth="1"/>
    <col min="3" max="3" width="10.85546875" style="21" bestFit="1" customWidth="1"/>
    <col min="4" max="4" width="7.42578125" style="21" bestFit="1" customWidth="1"/>
    <col min="5" max="5" width="5.7109375" style="21" bestFit="1" customWidth="1"/>
    <col min="6" max="6" width="11.28515625" style="21" bestFit="1" customWidth="1"/>
    <col min="7" max="8" width="9.140625" style="21"/>
    <col min="9" max="9" width="12.42578125" style="21" bestFit="1" customWidth="1"/>
    <col min="10" max="256" width="9.140625" style="21"/>
    <col min="257" max="257" width="18.7109375" style="21" customWidth="1"/>
    <col min="258" max="258" width="11" style="21" customWidth="1"/>
    <col min="259" max="259" width="10.85546875" style="21" bestFit="1" customWidth="1"/>
    <col min="260" max="260" width="7.42578125" style="21" bestFit="1" customWidth="1"/>
    <col min="261" max="261" width="5.7109375" style="21" bestFit="1" customWidth="1"/>
    <col min="262" max="262" width="11.28515625" style="21" bestFit="1" customWidth="1"/>
    <col min="263" max="264" width="9.140625" style="21"/>
    <col min="265" max="265" width="12.42578125" style="21" bestFit="1" customWidth="1"/>
    <col min="266" max="512" width="9.140625" style="21"/>
    <col min="513" max="513" width="18.7109375" style="21" customWidth="1"/>
    <col min="514" max="514" width="11" style="21" customWidth="1"/>
    <col min="515" max="515" width="10.85546875" style="21" bestFit="1" customWidth="1"/>
    <col min="516" max="516" width="7.42578125" style="21" bestFit="1" customWidth="1"/>
    <col min="517" max="517" width="5.7109375" style="21" bestFit="1" customWidth="1"/>
    <col min="518" max="518" width="11.28515625" style="21" bestFit="1" customWidth="1"/>
    <col min="519" max="520" width="9.140625" style="21"/>
    <col min="521" max="521" width="12.42578125" style="21" bestFit="1" customWidth="1"/>
    <col min="522" max="768" width="9.140625" style="21"/>
    <col min="769" max="769" width="18.7109375" style="21" customWidth="1"/>
    <col min="770" max="770" width="11" style="21" customWidth="1"/>
    <col min="771" max="771" width="10.85546875" style="21" bestFit="1" customWidth="1"/>
    <col min="772" max="772" width="7.42578125" style="21" bestFit="1" customWidth="1"/>
    <col min="773" max="773" width="5.7109375" style="21" bestFit="1" customWidth="1"/>
    <col min="774" max="774" width="11.28515625" style="21" bestFit="1" customWidth="1"/>
    <col min="775" max="776" width="9.140625" style="21"/>
    <col min="777" max="777" width="12.42578125" style="21" bestFit="1" customWidth="1"/>
    <col min="778" max="1024" width="9.140625" style="21"/>
    <col min="1025" max="1025" width="18.7109375" style="21" customWidth="1"/>
    <col min="1026" max="1026" width="11" style="21" customWidth="1"/>
    <col min="1027" max="1027" width="10.85546875" style="21" bestFit="1" customWidth="1"/>
    <col min="1028" max="1028" width="7.42578125" style="21" bestFit="1" customWidth="1"/>
    <col min="1029" max="1029" width="5.7109375" style="21" bestFit="1" customWidth="1"/>
    <col min="1030" max="1030" width="11.28515625" style="21" bestFit="1" customWidth="1"/>
    <col min="1031" max="1032" width="9.140625" style="21"/>
    <col min="1033" max="1033" width="12.42578125" style="21" bestFit="1" customWidth="1"/>
    <col min="1034" max="1280" width="9.140625" style="21"/>
    <col min="1281" max="1281" width="18.7109375" style="21" customWidth="1"/>
    <col min="1282" max="1282" width="11" style="21" customWidth="1"/>
    <col min="1283" max="1283" width="10.85546875" style="21" bestFit="1" customWidth="1"/>
    <col min="1284" max="1284" width="7.42578125" style="21" bestFit="1" customWidth="1"/>
    <col min="1285" max="1285" width="5.7109375" style="21" bestFit="1" customWidth="1"/>
    <col min="1286" max="1286" width="11.28515625" style="21" bestFit="1" customWidth="1"/>
    <col min="1287" max="1288" width="9.140625" style="21"/>
    <col min="1289" max="1289" width="12.42578125" style="21" bestFit="1" customWidth="1"/>
    <col min="1290" max="1536" width="9.140625" style="21"/>
    <col min="1537" max="1537" width="18.7109375" style="21" customWidth="1"/>
    <col min="1538" max="1538" width="11" style="21" customWidth="1"/>
    <col min="1539" max="1539" width="10.85546875" style="21" bestFit="1" customWidth="1"/>
    <col min="1540" max="1540" width="7.42578125" style="21" bestFit="1" customWidth="1"/>
    <col min="1541" max="1541" width="5.7109375" style="21" bestFit="1" customWidth="1"/>
    <col min="1542" max="1542" width="11.28515625" style="21" bestFit="1" customWidth="1"/>
    <col min="1543" max="1544" width="9.140625" style="21"/>
    <col min="1545" max="1545" width="12.42578125" style="21" bestFit="1" customWidth="1"/>
    <col min="1546" max="1792" width="9.140625" style="21"/>
    <col min="1793" max="1793" width="18.7109375" style="21" customWidth="1"/>
    <col min="1794" max="1794" width="11" style="21" customWidth="1"/>
    <col min="1795" max="1795" width="10.85546875" style="21" bestFit="1" customWidth="1"/>
    <col min="1796" max="1796" width="7.42578125" style="21" bestFit="1" customWidth="1"/>
    <col min="1797" max="1797" width="5.7109375" style="21" bestFit="1" customWidth="1"/>
    <col min="1798" max="1798" width="11.28515625" style="21" bestFit="1" customWidth="1"/>
    <col min="1799" max="1800" width="9.140625" style="21"/>
    <col min="1801" max="1801" width="12.42578125" style="21" bestFit="1" customWidth="1"/>
    <col min="1802" max="2048" width="9.140625" style="21"/>
    <col min="2049" max="2049" width="18.7109375" style="21" customWidth="1"/>
    <col min="2050" max="2050" width="11" style="21" customWidth="1"/>
    <col min="2051" max="2051" width="10.85546875" style="21" bestFit="1" customWidth="1"/>
    <col min="2052" max="2052" width="7.42578125" style="21" bestFit="1" customWidth="1"/>
    <col min="2053" max="2053" width="5.7109375" style="21" bestFit="1" customWidth="1"/>
    <col min="2054" max="2054" width="11.28515625" style="21" bestFit="1" customWidth="1"/>
    <col min="2055" max="2056" width="9.140625" style="21"/>
    <col min="2057" max="2057" width="12.42578125" style="21" bestFit="1" customWidth="1"/>
    <col min="2058" max="2304" width="9.140625" style="21"/>
    <col min="2305" max="2305" width="18.7109375" style="21" customWidth="1"/>
    <col min="2306" max="2306" width="11" style="21" customWidth="1"/>
    <col min="2307" max="2307" width="10.85546875" style="21" bestFit="1" customWidth="1"/>
    <col min="2308" max="2308" width="7.42578125" style="21" bestFit="1" customWidth="1"/>
    <col min="2309" max="2309" width="5.7109375" style="21" bestFit="1" customWidth="1"/>
    <col min="2310" max="2310" width="11.28515625" style="21" bestFit="1" customWidth="1"/>
    <col min="2311" max="2312" width="9.140625" style="21"/>
    <col min="2313" max="2313" width="12.42578125" style="21" bestFit="1" customWidth="1"/>
    <col min="2314" max="2560" width="9.140625" style="21"/>
    <col min="2561" max="2561" width="18.7109375" style="21" customWidth="1"/>
    <col min="2562" max="2562" width="11" style="21" customWidth="1"/>
    <col min="2563" max="2563" width="10.85546875" style="21" bestFit="1" customWidth="1"/>
    <col min="2564" max="2564" width="7.42578125" style="21" bestFit="1" customWidth="1"/>
    <col min="2565" max="2565" width="5.7109375" style="21" bestFit="1" customWidth="1"/>
    <col min="2566" max="2566" width="11.28515625" style="21" bestFit="1" customWidth="1"/>
    <col min="2567" max="2568" width="9.140625" style="21"/>
    <col min="2569" max="2569" width="12.42578125" style="21" bestFit="1" customWidth="1"/>
    <col min="2570" max="2816" width="9.140625" style="21"/>
    <col min="2817" max="2817" width="18.7109375" style="21" customWidth="1"/>
    <col min="2818" max="2818" width="11" style="21" customWidth="1"/>
    <col min="2819" max="2819" width="10.85546875" style="21" bestFit="1" customWidth="1"/>
    <col min="2820" max="2820" width="7.42578125" style="21" bestFit="1" customWidth="1"/>
    <col min="2821" max="2821" width="5.7109375" style="21" bestFit="1" customWidth="1"/>
    <col min="2822" max="2822" width="11.28515625" style="21" bestFit="1" customWidth="1"/>
    <col min="2823" max="2824" width="9.140625" style="21"/>
    <col min="2825" max="2825" width="12.42578125" style="21" bestFit="1" customWidth="1"/>
    <col min="2826" max="3072" width="9.140625" style="21"/>
    <col min="3073" max="3073" width="18.7109375" style="21" customWidth="1"/>
    <col min="3074" max="3074" width="11" style="21" customWidth="1"/>
    <col min="3075" max="3075" width="10.85546875" style="21" bestFit="1" customWidth="1"/>
    <col min="3076" max="3076" width="7.42578125" style="21" bestFit="1" customWidth="1"/>
    <col min="3077" max="3077" width="5.7109375" style="21" bestFit="1" customWidth="1"/>
    <col min="3078" max="3078" width="11.28515625" style="21" bestFit="1" customWidth="1"/>
    <col min="3079" max="3080" width="9.140625" style="21"/>
    <col min="3081" max="3081" width="12.42578125" style="21" bestFit="1" customWidth="1"/>
    <col min="3082" max="3328" width="9.140625" style="21"/>
    <col min="3329" max="3329" width="18.7109375" style="21" customWidth="1"/>
    <col min="3330" max="3330" width="11" style="21" customWidth="1"/>
    <col min="3331" max="3331" width="10.85546875" style="21" bestFit="1" customWidth="1"/>
    <col min="3332" max="3332" width="7.42578125" style="21" bestFit="1" customWidth="1"/>
    <col min="3333" max="3333" width="5.7109375" style="21" bestFit="1" customWidth="1"/>
    <col min="3334" max="3334" width="11.28515625" style="21" bestFit="1" customWidth="1"/>
    <col min="3335" max="3336" width="9.140625" style="21"/>
    <col min="3337" max="3337" width="12.42578125" style="21" bestFit="1" customWidth="1"/>
    <col min="3338" max="3584" width="9.140625" style="21"/>
    <col min="3585" max="3585" width="18.7109375" style="21" customWidth="1"/>
    <col min="3586" max="3586" width="11" style="21" customWidth="1"/>
    <col min="3587" max="3587" width="10.85546875" style="21" bestFit="1" customWidth="1"/>
    <col min="3588" max="3588" width="7.42578125" style="21" bestFit="1" customWidth="1"/>
    <col min="3589" max="3589" width="5.7109375" style="21" bestFit="1" customWidth="1"/>
    <col min="3590" max="3590" width="11.28515625" style="21" bestFit="1" customWidth="1"/>
    <col min="3591" max="3592" width="9.140625" style="21"/>
    <col min="3593" max="3593" width="12.42578125" style="21" bestFit="1" customWidth="1"/>
    <col min="3594" max="3840" width="9.140625" style="21"/>
    <col min="3841" max="3841" width="18.7109375" style="21" customWidth="1"/>
    <col min="3842" max="3842" width="11" style="21" customWidth="1"/>
    <col min="3843" max="3843" width="10.85546875" style="21" bestFit="1" customWidth="1"/>
    <col min="3844" max="3844" width="7.42578125" style="21" bestFit="1" customWidth="1"/>
    <col min="3845" max="3845" width="5.7109375" style="21" bestFit="1" customWidth="1"/>
    <col min="3846" max="3846" width="11.28515625" style="21" bestFit="1" customWidth="1"/>
    <col min="3847" max="3848" width="9.140625" style="21"/>
    <col min="3849" max="3849" width="12.42578125" style="21" bestFit="1" customWidth="1"/>
    <col min="3850" max="4096" width="9.140625" style="21"/>
    <col min="4097" max="4097" width="18.7109375" style="21" customWidth="1"/>
    <col min="4098" max="4098" width="11" style="21" customWidth="1"/>
    <col min="4099" max="4099" width="10.85546875" style="21" bestFit="1" customWidth="1"/>
    <col min="4100" max="4100" width="7.42578125" style="21" bestFit="1" customWidth="1"/>
    <col min="4101" max="4101" width="5.7109375" style="21" bestFit="1" customWidth="1"/>
    <col min="4102" max="4102" width="11.28515625" style="21" bestFit="1" customWidth="1"/>
    <col min="4103" max="4104" width="9.140625" style="21"/>
    <col min="4105" max="4105" width="12.42578125" style="21" bestFit="1" customWidth="1"/>
    <col min="4106" max="4352" width="9.140625" style="21"/>
    <col min="4353" max="4353" width="18.7109375" style="21" customWidth="1"/>
    <col min="4354" max="4354" width="11" style="21" customWidth="1"/>
    <col min="4355" max="4355" width="10.85546875" style="21" bestFit="1" customWidth="1"/>
    <col min="4356" max="4356" width="7.42578125" style="21" bestFit="1" customWidth="1"/>
    <col min="4357" max="4357" width="5.7109375" style="21" bestFit="1" customWidth="1"/>
    <col min="4358" max="4358" width="11.28515625" style="21" bestFit="1" customWidth="1"/>
    <col min="4359" max="4360" width="9.140625" style="21"/>
    <col min="4361" max="4361" width="12.42578125" style="21" bestFit="1" customWidth="1"/>
    <col min="4362" max="4608" width="9.140625" style="21"/>
    <col min="4609" max="4609" width="18.7109375" style="21" customWidth="1"/>
    <col min="4610" max="4610" width="11" style="21" customWidth="1"/>
    <col min="4611" max="4611" width="10.85546875" style="21" bestFit="1" customWidth="1"/>
    <col min="4612" max="4612" width="7.42578125" style="21" bestFit="1" customWidth="1"/>
    <col min="4613" max="4613" width="5.7109375" style="21" bestFit="1" customWidth="1"/>
    <col min="4614" max="4614" width="11.28515625" style="21" bestFit="1" customWidth="1"/>
    <col min="4615" max="4616" width="9.140625" style="21"/>
    <col min="4617" max="4617" width="12.42578125" style="21" bestFit="1" customWidth="1"/>
    <col min="4618" max="4864" width="9.140625" style="21"/>
    <col min="4865" max="4865" width="18.7109375" style="21" customWidth="1"/>
    <col min="4866" max="4866" width="11" style="21" customWidth="1"/>
    <col min="4867" max="4867" width="10.85546875" style="21" bestFit="1" customWidth="1"/>
    <col min="4868" max="4868" width="7.42578125" style="21" bestFit="1" customWidth="1"/>
    <col min="4869" max="4869" width="5.7109375" style="21" bestFit="1" customWidth="1"/>
    <col min="4870" max="4870" width="11.28515625" style="21" bestFit="1" customWidth="1"/>
    <col min="4871" max="4872" width="9.140625" style="21"/>
    <col min="4873" max="4873" width="12.42578125" style="21" bestFit="1" customWidth="1"/>
    <col min="4874" max="5120" width="9.140625" style="21"/>
    <col min="5121" max="5121" width="18.7109375" style="21" customWidth="1"/>
    <col min="5122" max="5122" width="11" style="21" customWidth="1"/>
    <col min="5123" max="5123" width="10.85546875" style="21" bestFit="1" customWidth="1"/>
    <col min="5124" max="5124" width="7.42578125" style="21" bestFit="1" customWidth="1"/>
    <col min="5125" max="5125" width="5.7109375" style="21" bestFit="1" customWidth="1"/>
    <col min="5126" max="5126" width="11.28515625" style="21" bestFit="1" customWidth="1"/>
    <col min="5127" max="5128" width="9.140625" style="21"/>
    <col min="5129" max="5129" width="12.42578125" style="21" bestFit="1" customWidth="1"/>
    <col min="5130" max="5376" width="9.140625" style="21"/>
    <col min="5377" max="5377" width="18.7109375" style="21" customWidth="1"/>
    <col min="5378" max="5378" width="11" style="21" customWidth="1"/>
    <col min="5379" max="5379" width="10.85546875" style="21" bestFit="1" customWidth="1"/>
    <col min="5380" max="5380" width="7.42578125" style="21" bestFit="1" customWidth="1"/>
    <col min="5381" max="5381" width="5.7109375" style="21" bestFit="1" customWidth="1"/>
    <col min="5382" max="5382" width="11.28515625" style="21" bestFit="1" customWidth="1"/>
    <col min="5383" max="5384" width="9.140625" style="21"/>
    <col min="5385" max="5385" width="12.42578125" style="21" bestFit="1" customWidth="1"/>
    <col min="5386" max="5632" width="9.140625" style="21"/>
    <col min="5633" max="5633" width="18.7109375" style="21" customWidth="1"/>
    <col min="5634" max="5634" width="11" style="21" customWidth="1"/>
    <col min="5635" max="5635" width="10.85546875" style="21" bestFit="1" customWidth="1"/>
    <col min="5636" max="5636" width="7.42578125" style="21" bestFit="1" customWidth="1"/>
    <col min="5637" max="5637" width="5.7109375" style="21" bestFit="1" customWidth="1"/>
    <col min="5638" max="5638" width="11.28515625" style="21" bestFit="1" customWidth="1"/>
    <col min="5639" max="5640" width="9.140625" style="21"/>
    <col min="5641" max="5641" width="12.42578125" style="21" bestFit="1" customWidth="1"/>
    <col min="5642" max="5888" width="9.140625" style="21"/>
    <col min="5889" max="5889" width="18.7109375" style="21" customWidth="1"/>
    <col min="5890" max="5890" width="11" style="21" customWidth="1"/>
    <col min="5891" max="5891" width="10.85546875" style="21" bestFit="1" customWidth="1"/>
    <col min="5892" max="5892" width="7.42578125" style="21" bestFit="1" customWidth="1"/>
    <col min="5893" max="5893" width="5.7109375" style="21" bestFit="1" customWidth="1"/>
    <col min="5894" max="5894" width="11.28515625" style="21" bestFit="1" customWidth="1"/>
    <col min="5895" max="5896" width="9.140625" style="21"/>
    <col min="5897" max="5897" width="12.42578125" style="21" bestFit="1" customWidth="1"/>
    <col min="5898" max="6144" width="9.140625" style="21"/>
    <col min="6145" max="6145" width="18.7109375" style="21" customWidth="1"/>
    <col min="6146" max="6146" width="11" style="21" customWidth="1"/>
    <col min="6147" max="6147" width="10.85546875" style="21" bestFit="1" customWidth="1"/>
    <col min="6148" max="6148" width="7.42578125" style="21" bestFit="1" customWidth="1"/>
    <col min="6149" max="6149" width="5.7109375" style="21" bestFit="1" customWidth="1"/>
    <col min="6150" max="6150" width="11.28515625" style="21" bestFit="1" customWidth="1"/>
    <col min="6151" max="6152" width="9.140625" style="21"/>
    <col min="6153" max="6153" width="12.42578125" style="21" bestFit="1" customWidth="1"/>
    <col min="6154" max="6400" width="9.140625" style="21"/>
    <col min="6401" max="6401" width="18.7109375" style="21" customWidth="1"/>
    <col min="6402" max="6402" width="11" style="21" customWidth="1"/>
    <col min="6403" max="6403" width="10.85546875" style="21" bestFit="1" customWidth="1"/>
    <col min="6404" max="6404" width="7.42578125" style="21" bestFit="1" customWidth="1"/>
    <col min="6405" max="6405" width="5.7109375" style="21" bestFit="1" customWidth="1"/>
    <col min="6406" max="6406" width="11.28515625" style="21" bestFit="1" customWidth="1"/>
    <col min="6407" max="6408" width="9.140625" style="21"/>
    <col min="6409" max="6409" width="12.42578125" style="21" bestFit="1" customWidth="1"/>
    <col min="6410" max="6656" width="9.140625" style="21"/>
    <col min="6657" max="6657" width="18.7109375" style="21" customWidth="1"/>
    <col min="6658" max="6658" width="11" style="21" customWidth="1"/>
    <col min="6659" max="6659" width="10.85546875" style="21" bestFit="1" customWidth="1"/>
    <col min="6660" max="6660" width="7.42578125" style="21" bestFit="1" customWidth="1"/>
    <col min="6661" max="6661" width="5.7109375" style="21" bestFit="1" customWidth="1"/>
    <col min="6662" max="6662" width="11.28515625" style="21" bestFit="1" customWidth="1"/>
    <col min="6663" max="6664" width="9.140625" style="21"/>
    <col min="6665" max="6665" width="12.42578125" style="21" bestFit="1" customWidth="1"/>
    <col min="6666" max="6912" width="9.140625" style="21"/>
    <col min="6913" max="6913" width="18.7109375" style="21" customWidth="1"/>
    <col min="6914" max="6914" width="11" style="21" customWidth="1"/>
    <col min="6915" max="6915" width="10.85546875" style="21" bestFit="1" customWidth="1"/>
    <col min="6916" max="6916" width="7.42578125" style="21" bestFit="1" customWidth="1"/>
    <col min="6917" max="6917" width="5.7109375" style="21" bestFit="1" customWidth="1"/>
    <col min="6918" max="6918" width="11.28515625" style="21" bestFit="1" customWidth="1"/>
    <col min="6919" max="6920" width="9.140625" style="21"/>
    <col min="6921" max="6921" width="12.42578125" style="21" bestFit="1" customWidth="1"/>
    <col min="6922" max="7168" width="9.140625" style="21"/>
    <col min="7169" max="7169" width="18.7109375" style="21" customWidth="1"/>
    <col min="7170" max="7170" width="11" style="21" customWidth="1"/>
    <col min="7171" max="7171" width="10.85546875" style="21" bestFit="1" customWidth="1"/>
    <col min="7172" max="7172" width="7.42578125" style="21" bestFit="1" customWidth="1"/>
    <col min="7173" max="7173" width="5.7109375" style="21" bestFit="1" customWidth="1"/>
    <col min="7174" max="7174" width="11.28515625" style="21" bestFit="1" customWidth="1"/>
    <col min="7175" max="7176" width="9.140625" style="21"/>
    <col min="7177" max="7177" width="12.42578125" style="21" bestFit="1" customWidth="1"/>
    <col min="7178" max="7424" width="9.140625" style="21"/>
    <col min="7425" max="7425" width="18.7109375" style="21" customWidth="1"/>
    <col min="7426" max="7426" width="11" style="21" customWidth="1"/>
    <col min="7427" max="7427" width="10.85546875" style="21" bestFit="1" customWidth="1"/>
    <col min="7428" max="7428" width="7.42578125" style="21" bestFit="1" customWidth="1"/>
    <col min="7429" max="7429" width="5.7109375" style="21" bestFit="1" customWidth="1"/>
    <col min="7430" max="7430" width="11.28515625" style="21" bestFit="1" customWidth="1"/>
    <col min="7431" max="7432" width="9.140625" style="21"/>
    <col min="7433" max="7433" width="12.42578125" style="21" bestFit="1" customWidth="1"/>
    <col min="7434" max="7680" width="9.140625" style="21"/>
    <col min="7681" max="7681" width="18.7109375" style="21" customWidth="1"/>
    <col min="7682" max="7682" width="11" style="21" customWidth="1"/>
    <col min="7683" max="7683" width="10.85546875" style="21" bestFit="1" customWidth="1"/>
    <col min="7684" max="7684" width="7.42578125" style="21" bestFit="1" customWidth="1"/>
    <col min="7685" max="7685" width="5.7109375" style="21" bestFit="1" customWidth="1"/>
    <col min="7686" max="7686" width="11.28515625" style="21" bestFit="1" customWidth="1"/>
    <col min="7687" max="7688" width="9.140625" style="21"/>
    <col min="7689" max="7689" width="12.42578125" style="21" bestFit="1" customWidth="1"/>
    <col min="7690" max="7936" width="9.140625" style="21"/>
    <col min="7937" max="7937" width="18.7109375" style="21" customWidth="1"/>
    <col min="7938" max="7938" width="11" style="21" customWidth="1"/>
    <col min="7939" max="7939" width="10.85546875" style="21" bestFit="1" customWidth="1"/>
    <col min="7940" max="7940" width="7.42578125" style="21" bestFit="1" customWidth="1"/>
    <col min="7941" max="7941" width="5.7109375" style="21" bestFit="1" customWidth="1"/>
    <col min="7942" max="7942" width="11.28515625" style="21" bestFit="1" customWidth="1"/>
    <col min="7943" max="7944" width="9.140625" style="21"/>
    <col min="7945" max="7945" width="12.42578125" style="21" bestFit="1" customWidth="1"/>
    <col min="7946" max="8192" width="9.140625" style="21"/>
    <col min="8193" max="8193" width="18.7109375" style="21" customWidth="1"/>
    <col min="8194" max="8194" width="11" style="21" customWidth="1"/>
    <col min="8195" max="8195" width="10.85546875" style="21" bestFit="1" customWidth="1"/>
    <col min="8196" max="8196" width="7.42578125" style="21" bestFit="1" customWidth="1"/>
    <col min="8197" max="8197" width="5.7109375" style="21" bestFit="1" customWidth="1"/>
    <col min="8198" max="8198" width="11.28515625" style="21" bestFit="1" customWidth="1"/>
    <col min="8199" max="8200" width="9.140625" style="21"/>
    <col min="8201" max="8201" width="12.42578125" style="21" bestFit="1" customWidth="1"/>
    <col min="8202" max="8448" width="9.140625" style="21"/>
    <col min="8449" max="8449" width="18.7109375" style="21" customWidth="1"/>
    <col min="8450" max="8450" width="11" style="21" customWidth="1"/>
    <col min="8451" max="8451" width="10.85546875" style="21" bestFit="1" customWidth="1"/>
    <col min="8452" max="8452" width="7.42578125" style="21" bestFit="1" customWidth="1"/>
    <col min="8453" max="8453" width="5.7109375" style="21" bestFit="1" customWidth="1"/>
    <col min="8454" max="8454" width="11.28515625" style="21" bestFit="1" customWidth="1"/>
    <col min="8455" max="8456" width="9.140625" style="21"/>
    <col min="8457" max="8457" width="12.42578125" style="21" bestFit="1" customWidth="1"/>
    <col min="8458" max="8704" width="9.140625" style="21"/>
    <col min="8705" max="8705" width="18.7109375" style="21" customWidth="1"/>
    <col min="8706" max="8706" width="11" style="21" customWidth="1"/>
    <col min="8707" max="8707" width="10.85546875" style="21" bestFit="1" customWidth="1"/>
    <col min="8708" max="8708" width="7.42578125" style="21" bestFit="1" customWidth="1"/>
    <col min="8709" max="8709" width="5.7109375" style="21" bestFit="1" customWidth="1"/>
    <col min="8710" max="8710" width="11.28515625" style="21" bestFit="1" customWidth="1"/>
    <col min="8711" max="8712" width="9.140625" style="21"/>
    <col min="8713" max="8713" width="12.42578125" style="21" bestFit="1" customWidth="1"/>
    <col min="8714" max="8960" width="9.140625" style="21"/>
    <col min="8961" max="8961" width="18.7109375" style="21" customWidth="1"/>
    <col min="8962" max="8962" width="11" style="21" customWidth="1"/>
    <col min="8963" max="8963" width="10.85546875" style="21" bestFit="1" customWidth="1"/>
    <col min="8964" max="8964" width="7.42578125" style="21" bestFit="1" customWidth="1"/>
    <col min="8965" max="8965" width="5.7109375" style="21" bestFit="1" customWidth="1"/>
    <col min="8966" max="8966" width="11.28515625" style="21" bestFit="1" customWidth="1"/>
    <col min="8967" max="8968" width="9.140625" style="21"/>
    <col min="8969" max="8969" width="12.42578125" style="21" bestFit="1" customWidth="1"/>
    <col min="8970" max="9216" width="9.140625" style="21"/>
    <col min="9217" max="9217" width="18.7109375" style="21" customWidth="1"/>
    <col min="9218" max="9218" width="11" style="21" customWidth="1"/>
    <col min="9219" max="9219" width="10.85546875" style="21" bestFit="1" customWidth="1"/>
    <col min="9220" max="9220" width="7.42578125" style="21" bestFit="1" customWidth="1"/>
    <col min="9221" max="9221" width="5.7109375" style="21" bestFit="1" customWidth="1"/>
    <col min="9222" max="9222" width="11.28515625" style="21" bestFit="1" customWidth="1"/>
    <col min="9223" max="9224" width="9.140625" style="21"/>
    <col min="9225" max="9225" width="12.42578125" style="21" bestFit="1" customWidth="1"/>
    <col min="9226" max="9472" width="9.140625" style="21"/>
    <col min="9473" max="9473" width="18.7109375" style="21" customWidth="1"/>
    <col min="9474" max="9474" width="11" style="21" customWidth="1"/>
    <col min="9475" max="9475" width="10.85546875" style="21" bestFit="1" customWidth="1"/>
    <col min="9476" max="9476" width="7.42578125" style="21" bestFit="1" customWidth="1"/>
    <col min="9477" max="9477" width="5.7109375" style="21" bestFit="1" customWidth="1"/>
    <col min="9478" max="9478" width="11.28515625" style="21" bestFit="1" customWidth="1"/>
    <col min="9479" max="9480" width="9.140625" style="21"/>
    <col min="9481" max="9481" width="12.42578125" style="21" bestFit="1" customWidth="1"/>
    <col min="9482" max="9728" width="9.140625" style="21"/>
    <col min="9729" max="9729" width="18.7109375" style="21" customWidth="1"/>
    <col min="9730" max="9730" width="11" style="21" customWidth="1"/>
    <col min="9731" max="9731" width="10.85546875" style="21" bestFit="1" customWidth="1"/>
    <col min="9732" max="9732" width="7.42578125" style="21" bestFit="1" customWidth="1"/>
    <col min="9733" max="9733" width="5.7109375" style="21" bestFit="1" customWidth="1"/>
    <col min="9734" max="9734" width="11.28515625" style="21" bestFit="1" customWidth="1"/>
    <col min="9735" max="9736" width="9.140625" style="21"/>
    <col min="9737" max="9737" width="12.42578125" style="21" bestFit="1" customWidth="1"/>
    <col min="9738" max="9984" width="9.140625" style="21"/>
    <col min="9985" max="9985" width="18.7109375" style="21" customWidth="1"/>
    <col min="9986" max="9986" width="11" style="21" customWidth="1"/>
    <col min="9987" max="9987" width="10.85546875" style="21" bestFit="1" customWidth="1"/>
    <col min="9988" max="9988" width="7.42578125" style="21" bestFit="1" customWidth="1"/>
    <col min="9989" max="9989" width="5.7109375" style="21" bestFit="1" customWidth="1"/>
    <col min="9990" max="9990" width="11.28515625" style="21" bestFit="1" customWidth="1"/>
    <col min="9991" max="9992" width="9.140625" style="21"/>
    <col min="9993" max="9993" width="12.42578125" style="21" bestFit="1" customWidth="1"/>
    <col min="9994" max="10240" width="9.140625" style="21"/>
    <col min="10241" max="10241" width="18.7109375" style="21" customWidth="1"/>
    <col min="10242" max="10242" width="11" style="21" customWidth="1"/>
    <col min="10243" max="10243" width="10.85546875" style="21" bestFit="1" customWidth="1"/>
    <col min="10244" max="10244" width="7.42578125" style="21" bestFit="1" customWidth="1"/>
    <col min="10245" max="10245" width="5.7109375" style="21" bestFit="1" customWidth="1"/>
    <col min="10246" max="10246" width="11.28515625" style="21" bestFit="1" customWidth="1"/>
    <col min="10247" max="10248" width="9.140625" style="21"/>
    <col min="10249" max="10249" width="12.42578125" style="21" bestFit="1" customWidth="1"/>
    <col min="10250" max="10496" width="9.140625" style="21"/>
    <col min="10497" max="10497" width="18.7109375" style="21" customWidth="1"/>
    <col min="10498" max="10498" width="11" style="21" customWidth="1"/>
    <col min="10499" max="10499" width="10.85546875" style="21" bestFit="1" customWidth="1"/>
    <col min="10500" max="10500" width="7.42578125" style="21" bestFit="1" customWidth="1"/>
    <col min="10501" max="10501" width="5.7109375" style="21" bestFit="1" customWidth="1"/>
    <col min="10502" max="10502" width="11.28515625" style="21" bestFit="1" customWidth="1"/>
    <col min="10503" max="10504" width="9.140625" style="21"/>
    <col min="10505" max="10505" width="12.42578125" style="21" bestFit="1" customWidth="1"/>
    <col min="10506" max="10752" width="9.140625" style="21"/>
    <col min="10753" max="10753" width="18.7109375" style="21" customWidth="1"/>
    <col min="10754" max="10754" width="11" style="21" customWidth="1"/>
    <col min="10755" max="10755" width="10.85546875" style="21" bestFit="1" customWidth="1"/>
    <col min="10756" max="10756" width="7.42578125" style="21" bestFit="1" customWidth="1"/>
    <col min="10757" max="10757" width="5.7109375" style="21" bestFit="1" customWidth="1"/>
    <col min="10758" max="10758" width="11.28515625" style="21" bestFit="1" customWidth="1"/>
    <col min="10759" max="10760" width="9.140625" style="21"/>
    <col min="10761" max="10761" width="12.42578125" style="21" bestFit="1" customWidth="1"/>
    <col min="10762" max="11008" width="9.140625" style="21"/>
    <col min="11009" max="11009" width="18.7109375" style="21" customWidth="1"/>
    <col min="11010" max="11010" width="11" style="21" customWidth="1"/>
    <col min="11011" max="11011" width="10.85546875" style="21" bestFit="1" customWidth="1"/>
    <col min="11012" max="11012" width="7.42578125" style="21" bestFit="1" customWidth="1"/>
    <col min="11013" max="11013" width="5.7109375" style="21" bestFit="1" customWidth="1"/>
    <col min="11014" max="11014" width="11.28515625" style="21" bestFit="1" customWidth="1"/>
    <col min="11015" max="11016" width="9.140625" style="21"/>
    <col min="11017" max="11017" width="12.42578125" style="21" bestFit="1" customWidth="1"/>
    <col min="11018" max="11264" width="9.140625" style="21"/>
    <col min="11265" max="11265" width="18.7109375" style="21" customWidth="1"/>
    <col min="11266" max="11266" width="11" style="21" customWidth="1"/>
    <col min="11267" max="11267" width="10.85546875" style="21" bestFit="1" customWidth="1"/>
    <col min="11268" max="11268" width="7.42578125" style="21" bestFit="1" customWidth="1"/>
    <col min="11269" max="11269" width="5.7109375" style="21" bestFit="1" customWidth="1"/>
    <col min="11270" max="11270" width="11.28515625" style="21" bestFit="1" customWidth="1"/>
    <col min="11271" max="11272" width="9.140625" style="21"/>
    <col min="11273" max="11273" width="12.42578125" style="21" bestFit="1" customWidth="1"/>
    <col min="11274" max="11520" width="9.140625" style="21"/>
    <col min="11521" max="11521" width="18.7109375" style="21" customWidth="1"/>
    <col min="11522" max="11522" width="11" style="21" customWidth="1"/>
    <col min="11523" max="11523" width="10.85546875" style="21" bestFit="1" customWidth="1"/>
    <col min="11524" max="11524" width="7.42578125" style="21" bestFit="1" customWidth="1"/>
    <col min="11525" max="11525" width="5.7109375" style="21" bestFit="1" customWidth="1"/>
    <col min="11526" max="11526" width="11.28515625" style="21" bestFit="1" customWidth="1"/>
    <col min="11527" max="11528" width="9.140625" style="21"/>
    <col min="11529" max="11529" width="12.42578125" style="21" bestFit="1" customWidth="1"/>
    <col min="11530" max="11776" width="9.140625" style="21"/>
    <col min="11777" max="11777" width="18.7109375" style="21" customWidth="1"/>
    <col min="11778" max="11778" width="11" style="21" customWidth="1"/>
    <col min="11779" max="11779" width="10.85546875" style="21" bestFit="1" customWidth="1"/>
    <col min="11780" max="11780" width="7.42578125" style="21" bestFit="1" customWidth="1"/>
    <col min="11781" max="11781" width="5.7109375" style="21" bestFit="1" customWidth="1"/>
    <col min="11782" max="11782" width="11.28515625" style="21" bestFit="1" customWidth="1"/>
    <col min="11783" max="11784" width="9.140625" style="21"/>
    <col min="11785" max="11785" width="12.42578125" style="21" bestFit="1" customWidth="1"/>
    <col min="11786" max="12032" width="9.140625" style="21"/>
    <col min="12033" max="12033" width="18.7109375" style="21" customWidth="1"/>
    <col min="12034" max="12034" width="11" style="21" customWidth="1"/>
    <col min="12035" max="12035" width="10.85546875" style="21" bestFit="1" customWidth="1"/>
    <col min="12036" max="12036" width="7.42578125" style="21" bestFit="1" customWidth="1"/>
    <col min="12037" max="12037" width="5.7109375" style="21" bestFit="1" customWidth="1"/>
    <col min="12038" max="12038" width="11.28515625" style="21" bestFit="1" customWidth="1"/>
    <col min="12039" max="12040" width="9.140625" style="21"/>
    <col min="12041" max="12041" width="12.42578125" style="21" bestFit="1" customWidth="1"/>
    <col min="12042" max="12288" width="9.140625" style="21"/>
    <col min="12289" max="12289" width="18.7109375" style="21" customWidth="1"/>
    <col min="12290" max="12290" width="11" style="21" customWidth="1"/>
    <col min="12291" max="12291" width="10.85546875" style="21" bestFit="1" customWidth="1"/>
    <col min="12292" max="12292" width="7.42578125" style="21" bestFit="1" customWidth="1"/>
    <col min="12293" max="12293" width="5.7109375" style="21" bestFit="1" customWidth="1"/>
    <col min="12294" max="12294" width="11.28515625" style="21" bestFit="1" customWidth="1"/>
    <col min="12295" max="12296" width="9.140625" style="21"/>
    <col min="12297" max="12297" width="12.42578125" style="21" bestFit="1" customWidth="1"/>
    <col min="12298" max="12544" width="9.140625" style="21"/>
    <col min="12545" max="12545" width="18.7109375" style="21" customWidth="1"/>
    <col min="12546" max="12546" width="11" style="21" customWidth="1"/>
    <col min="12547" max="12547" width="10.85546875" style="21" bestFit="1" customWidth="1"/>
    <col min="12548" max="12548" width="7.42578125" style="21" bestFit="1" customWidth="1"/>
    <col min="12549" max="12549" width="5.7109375" style="21" bestFit="1" customWidth="1"/>
    <col min="12550" max="12550" width="11.28515625" style="21" bestFit="1" customWidth="1"/>
    <col min="12551" max="12552" width="9.140625" style="21"/>
    <col min="12553" max="12553" width="12.42578125" style="21" bestFit="1" customWidth="1"/>
    <col min="12554" max="12800" width="9.140625" style="21"/>
    <col min="12801" max="12801" width="18.7109375" style="21" customWidth="1"/>
    <col min="12802" max="12802" width="11" style="21" customWidth="1"/>
    <col min="12803" max="12803" width="10.85546875" style="21" bestFit="1" customWidth="1"/>
    <col min="12804" max="12804" width="7.42578125" style="21" bestFit="1" customWidth="1"/>
    <col min="12805" max="12805" width="5.7109375" style="21" bestFit="1" customWidth="1"/>
    <col min="12806" max="12806" width="11.28515625" style="21" bestFit="1" customWidth="1"/>
    <col min="12807" max="12808" width="9.140625" style="21"/>
    <col min="12809" max="12809" width="12.42578125" style="21" bestFit="1" customWidth="1"/>
    <col min="12810" max="13056" width="9.140625" style="21"/>
    <col min="13057" max="13057" width="18.7109375" style="21" customWidth="1"/>
    <col min="13058" max="13058" width="11" style="21" customWidth="1"/>
    <col min="13059" max="13059" width="10.85546875" style="21" bestFit="1" customWidth="1"/>
    <col min="13060" max="13060" width="7.42578125" style="21" bestFit="1" customWidth="1"/>
    <col min="13061" max="13061" width="5.7109375" style="21" bestFit="1" customWidth="1"/>
    <col min="13062" max="13062" width="11.28515625" style="21" bestFit="1" customWidth="1"/>
    <col min="13063" max="13064" width="9.140625" style="21"/>
    <col min="13065" max="13065" width="12.42578125" style="21" bestFit="1" customWidth="1"/>
    <col min="13066" max="13312" width="9.140625" style="21"/>
    <col min="13313" max="13313" width="18.7109375" style="21" customWidth="1"/>
    <col min="13314" max="13314" width="11" style="21" customWidth="1"/>
    <col min="13315" max="13315" width="10.85546875" style="21" bestFit="1" customWidth="1"/>
    <col min="13316" max="13316" width="7.42578125" style="21" bestFit="1" customWidth="1"/>
    <col min="13317" max="13317" width="5.7109375" style="21" bestFit="1" customWidth="1"/>
    <col min="13318" max="13318" width="11.28515625" style="21" bestFit="1" customWidth="1"/>
    <col min="13319" max="13320" width="9.140625" style="21"/>
    <col min="13321" max="13321" width="12.42578125" style="21" bestFit="1" customWidth="1"/>
    <col min="13322" max="13568" width="9.140625" style="21"/>
    <col min="13569" max="13569" width="18.7109375" style="21" customWidth="1"/>
    <col min="13570" max="13570" width="11" style="21" customWidth="1"/>
    <col min="13571" max="13571" width="10.85546875" style="21" bestFit="1" customWidth="1"/>
    <col min="13572" max="13572" width="7.42578125" style="21" bestFit="1" customWidth="1"/>
    <col min="13573" max="13573" width="5.7109375" style="21" bestFit="1" customWidth="1"/>
    <col min="13574" max="13574" width="11.28515625" style="21" bestFit="1" customWidth="1"/>
    <col min="13575" max="13576" width="9.140625" style="21"/>
    <col min="13577" max="13577" width="12.42578125" style="21" bestFit="1" customWidth="1"/>
    <col min="13578" max="13824" width="9.140625" style="21"/>
    <col min="13825" max="13825" width="18.7109375" style="21" customWidth="1"/>
    <col min="13826" max="13826" width="11" style="21" customWidth="1"/>
    <col min="13827" max="13827" width="10.85546875" style="21" bestFit="1" customWidth="1"/>
    <col min="13828" max="13828" width="7.42578125" style="21" bestFit="1" customWidth="1"/>
    <col min="13829" max="13829" width="5.7109375" style="21" bestFit="1" customWidth="1"/>
    <col min="13830" max="13830" width="11.28515625" style="21" bestFit="1" customWidth="1"/>
    <col min="13831" max="13832" width="9.140625" style="21"/>
    <col min="13833" max="13833" width="12.42578125" style="21" bestFit="1" customWidth="1"/>
    <col min="13834" max="14080" width="9.140625" style="21"/>
    <col min="14081" max="14081" width="18.7109375" style="21" customWidth="1"/>
    <col min="14082" max="14082" width="11" style="21" customWidth="1"/>
    <col min="14083" max="14083" width="10.85546875" style="21" bestFit="1" customWidth="1"/>
    <col min="14084" max="14084" width="7.42578125" style="21" bestFit="1" customWidth="1"/>
    <col min="14085" max="14085" width="5.7109375" style="21" bestFit="1" customWidth="1"/>
    <col min="14086" max="14086" width="11.28515625" style="21" bestFit="1" customWidth="1"/>
    <col min="14087" max="14088" width="9.140625" style="21"/>
    <col min="14089" max="14089" width="12.42578125" style="21" bestFit="1" customWidth="1"/>
    <col min="14090" max="14336" width="9.140625" style="21"/>
    <col min="14337" max="14337" width="18.7109375" style="21" customWidth="1"/>
    <col min="14338" max="14338" width="11" style="21" customWidth="1"/>
    <col min="14339" max="14339" width="10.85546875" style="21" bestFit="1" customWidth="1"/>
    <col min="14340" max="14340" width="7.42578125" style="21" bestFit="1" customWidth="1"/>
    <col min="14341" max="14341" width="5.7109375" style="21" bestFit="1" customWidth="1"/>
    <col min="14342" max="14342" width="11.28515625" style="21" bestFit="1" customWidth="1"/>
    <col min="14343" max="14344" width="9.140625" style="21"/>
    <col min="14345" max="14345" width="12.42578125" style="21" bestFit="1" customWidth="1"/>
    <col min="14346" max="14592" width="9.140625" style="21"/>
    <col min="14593" max="14593" width="18.7109375" style="21" customWidth="1"/>
    <col min="14594" max="14594" width="11" style="21" customWidth="1"/>
    <col min="14595" max="14595" width="10.85546875" style="21" bestFit="1" customWidth="1"/>
    <col min="14596" max="14596" width="7.42578125" style="21" bestFit="1" customWidth="1"/>
    <col min="14597" max="14597" width="5.7109375" style="21" bestFit="1" customWidth="1"/>
    <col min="14598" max="14598" width="11.28515625" style="21" bestFit="1" customWidth="1"/>
    <col min="14599" max="14600" width="9.140625" style="21"/>
    <col min="14601" max="14601" width="12.42578125" style="21" bestFit="1" customWidth="1"/>
    <col min="14602" max="14848" width="9.140625" style="21"/>
    <col min="14849" max="14849" width="18.7109375" style="21" customWidth="1"/>
    <col min="14850" max="14850" width="11" style="21" customWidth="1"/>
    <col min="14851" max="14851" width="10.85546875" style="21" bestFit="1" customWidth="1"/>
    <col min="14852" max="14852" width="7.42578125" style="21" bestFit="1" customWidth="1"/>
    <col min="14853" max="14853" width="5.7109375" style="21" bestFit="1" customWidth="1"/>
    <col min="14854" max="14854" width="11.28515625" style="21" bestFit="1" customWidth="1"/>
    <col min="14855" max="14856" width="9.140625" style="21"/>
    <col min="14857" max="14857" width="12.42578125" style="21" bestFit="1" customWidth="1"/>
    <col min="14858" max="15104" width="9.140625" style="21"/>
    <col min="15105" max="15105" width="18.7109375" style="21" customWidth="1"/>
    <col min="15106" max="15106" width="11" style="21" customWidth="1"/>
    <col min="15107" max="15107" width="10.85546875" style="21" bestFit="1" customWidth="1"/>
    <col min="15108" max="15108" width="7.42578125" style="21" bestFit="1" customWidth="1"/>
    <col min="15109" max="15109" width="5.7109375" style="21" bestFit="1" customWidth="1"/>
    <col min="15110" max="15110" width="11.28515625" style="21" bestFit="1" customWidth="1"/>
    <col min="15111" max="15112" width="9.140625" style="21"/>
    <col min="15113" max="15113" width="12.42578125" style="21" bestFit="1" customWidth="1"/>
    <col min="15114" max="15360" width="9.140625" style="21"/>
    <col min="15361" max="15361" width="18.7109375" style="21" customWidth="1"/>
    <col min="15362" max="15362" width="11" style="21" customWidth="1"/>
    <col min="15363" max="15363" width="10.85546875" style="21" bestFit="1" customWidth="1"/>
    <col min="15364" max="15364" width="7.42578125" style="21" bestFit="1" customWidth="1"/>
    <col min="15365" max="15365" width="5.7109375" style="21" bestFit="1" customWidth="1"/>
    <col min="15366" max="15366" width="11.28515625" style="21" bestFit="1" customWidth="1"/>
    <col min="15367" max="15368" width="9.140625" style="21"/>
    <col min="15369" max="15369" width="12.42578125" style="21" bestFit="1" customWidth="1"/>
    <col min="15370" max="15616" width="9.140625" style="21"/>
    <col min="15617" max="15617" width="18.7109375" style="21" customWidth="1"/>
    <col min="15618" max="15618" width="11" style="21" customWidth="1"/>
    <col min="15619" max="15619" width="10.85546875" style="21" bestFit="1" customWidth="1"/>
    <col min="15620" max="15620" width="7.42578125" style="21" bestFit="1" customWidth="1"/>
    <col min="15621" max="15621" width="5.7109375" style="21" bestFit="1" customWidth="1"/>
    <col min="15622" max="15622" width="11.28515625" style="21" bestFit="1" customWidth="1"/>
    <col min="15623" max="15624" width="9.140625" style="21"/>
    <col min="15625" max="15625" width="12.42578125" style="21" bestFit="1" customWidth="1"/>
    <col min="15626" max="15872" width="9.140625" style="21"/>
    <col min="15873" max="15873" width="18.7109375" style="21" customWidth="1"/>
    <col min="15874" max="15874" width="11" style="21" customWidth="1"/>
    <col min="15875" max="15875" width="10.85546875" style="21" bestFit="1" customWidth="1"/>
    <col min="15876" max="15876" width="7.42578125" style="21" bestFit="1" customWidth="1"/>
    <col min="15877" max="15877" width="5.7109375" style="21" bestFit="1" customWidth="1"/>
    <col min="15878" max="15878" width="11.28515625" style="21" bestFit="1" customWidth="1"/>
    <col min="15879" max="15880" width="9.140625" style="21"/>
    <col min="15881" max="15881" width="12.42578125" style="21" bestFit="1" customWidth="1"/>
    <col min="15882" max="16128" width="9.140625" style="21"/>
    <col min="16129" max="16129" width="18.7109375" style="21" customWidth="1"/>
    <col min="16130" max="16130" width="11" style="21" customWidth="1"/>
    <col min="16131" max="16131" width="10.85546875" style="21" bestFit="1" customWidth="1"/>
    <col min="16132" max="16132" width="7.42578125" style="21" bestFit="1" customWidth="1"/>
    <col min="16133" max="16133" width="5.7109375" style="21" bestFit="1" customWidth="1"/>
    <col min="16134" max="16134" width="11.28515625" style="21" bestFit="1" customWidth="1"/>
    <col min="16135" max="16136" width="9.140625" style="21"/>
    <col min="16137" max="16137" width="12.42578125" style="21" bestFit="1" customWidth="1"/>
    <col min="16138" max="16384" width="9.140625" style="21"/>
  </cols>
  <sheetData>
    <row r="1" spans="1:9" x14ac:dyDescent="0.2">
      <c r="A1" s="21" t="s">
        <v>223</v>
      </c>
    </row>
    <row r="2" spans="1:9" x14ac:dyDescent="0.2">
      <c r="A2" s="21" t="s">
        <v>222</v>
      </c>
    </row>
    <row r="4" spans="1:9" ht="18" x14ac:dyDescent="0.25">
      <c r="A4" s="36"/>
      <c r="B4" s="129" t="s">
        <v>221</v>
      </c>
      <c r="C4" s="129"/>
      <c r="D4" s="129"/>
      <c r="E4" s="36"/>
      <c r="F4" s="36"/>
    </row>
    <row r="5" spans="1:9" ht="18" x14ac:dyDescent="0.25">
      <c r="A5" s="35" t="s">
        <v>220</v>
      </c>
      <c r="B5" s="33" t="s">
        <v>219</v>
      </c>
      <c r="C5" s="33" t="s">
        <v>218</v>
      </c>
      <c r="D5" s="33" t="s">
        <v>217</v>
      </c>
      <c r="E5" s="33" t="s">
        <v>216</v>
      </c>
      <c r="F5" s="33" t="s">
        <v>209</v>
      </c>
      <c r="H5" s="130" t="s">
        <v>215</v>
      </c>
      <c r="I5" s="130"/>
    </row>
    <row r="6" spans="1:9" x14ac:dyDescent="0.2">
      <c r="A6" s="35" t="s">
        <v>214</v>
      </c>
      <c r="B6" s="34" t="s">
        <v>213</v>
      </c>
      <c r="C6" s="34" t="s">
        <v>212</v>
      </c>
      <c r="D6" s="34" t="s">
        <v>212</v>
      </c>
      <c r="E6" s="34" t="s">
        <v>211</v>
      </c>
      <c r="F6" s="33"/>
      <c r="H6" s="32" t="s">
        <v>210</v>
      </c>
      <c r="I6" s="31" t="s">
        <v>209</v>
      </c>
    </row>
    <row r="7" spans="1:9" x14ac:dyDescent="0.2">
      <c r="A7" s="30" t="s">
        <v>208</v>
      </c>
      <c r="B7" s="29"/>
      <c r="C7" s="29"/>
      <c r="D7" s="29"/>
      <c r="E7" s="28"/>
      <c r="F7" s="24"/>
      <c r="H7" s="28">
        <v>0</v>
      </c>
      <c r="I7" s="24" t="s">
        <v>207</v>
      </c>
    </row>
    <row r="8" spans="1:9" ht="15.75" customHeight="1" x14ac:dyDescent="0.2">
      <c r="A8" s="27">
        <v>1</v>
      </c>
      <c r="B8" s="26">
        <v>30</v>
      </c>
      <c r="C8" s="26">
        <v>30</v>
      </c>
      <c r="D8" s="26">
        <v>35</v>
      </c>
      <c r="E8" s="25">
        <f t="shared" ref="E8:E20" si="0">SUM(B8:D8)</f>
        <v>95</v>
      </c>
      <c r="F8" s="24" t="e">
        <f>VLOOKUP(E8, $H$6:$I$13, 2, 0)</f>
        <v>#N/A</v>
      </c>
      <c r="H8" s="25">
        <v>50</v>
      </c>
      <c r="I8" s="24" t="s">
        <v>206</v>
      </c>
    </row>
    <row r="9" spans="1:9" x14ac:dyDescent="0.2">
      <c r="A9" s="27">
        <v>2</v>
      </c>
      <c r="B9" s="26">
        <v>25</v>
      </c>
      <c r="C9" s="26">
        <v>25</v>
      </c>
      <c r="D9" s="26">
        <v>25</v>
      </c>
      <c r="E9" s="25">
        <f t="shared" si="0"/>
        <v>75</v>
      </c>
      <c r="F9" s="24" t="e">
        <f t="shared" ref="F9:F16" si="1">VLOOKUP(E9, $H$6:$I$13, 2, 0)</f>
        <v>#N/A</v>
      </c>
      <c r="H9" s="25">
        <v>55</v>
      </c>
      <c r="I9" s="24" t="s">
        <v>205</v>
      </c>
    </row>
    <row r="10" spans="1:9" x14ac:dyDescent="0.2">
      <c r="A10" s="27">
        <v>3</v>
      </c>
      <c r="B10" s="26">
        <v>30</v>
      </c>
      <c r="C10" s="26">
        <v>30</v>
      </c>
      <c r="D10" s="26">
        <v>25</v>
      </c>
      <c r="E10" s="25">
        <f t="shared" si="0"/>
        <v>85</v>
      </c>
      <c r="F10" s="24" t="e">
        <f t="shared" si="1"/>
        <v>#N/A</v>
      </c>
      <c r="H10" s="25">
        <v>60</v>
      </c>
      <c r="I10" s="24" t="s">
        <v>204</v>
      </c>
    </row>
    <row r="11" spans="1:9" x14ac:dyDescent="0.2">
      <c r="A11" s="27">
        <v>4</v>
      </c>
      <c r="B11" s="26">
        <v>25</v>
      </c>
      <c r="C11" s="26">
        <v>20</v>
      </c>
      <c r="D11" s="26">
        <v>21</v>
      </c>
      <c r="E11" s="25">
        <f t="shared" si="0"/>
        <v>66</v>
      </c>
      <c r="F11" s="24" t="e">
        <f t="shared" si="1"/>
        <v>#N/A</v>
      </c>
      <c r="H11" s="25">
        <v>70</v>
      </c>
      <c r="I11" s="24" t="s">
        <v>203</v>
      </c>
    </row>
    <row r="12" spans="1:9" x14ac:dyDescent="0.2">
      <c r="A12" s="27">
        <v>5</v>
      </c>
      <c r="B12" s="26">
        <v>24</v>
      </c>
      <c r="C12" s="26">
        <v>28</v>
      </c>
      <c r="D12" s="26">
        <v>29</v>
      </c>
      <c r="E12" s="25">
        <f t="shared" si="0"/>
        <v>81</v>
      </c>
      <c r="F12" s="24" t="e">
        <f t="shared" si="1"/>
        <v>#N/A</v>
      </c>
      <c r="H12" s="28">
        <v>80</v>
      </c>
      <c r="I12" s="24" t="s">
        <v>202</v>
      </c>
    </row>
    <row r="13" spans="1:9" x14ac:dyDescent="0.2">
      <c r="A13" s="27">
        <v>6</v>
      </c>
      <c r="B13" s="26">
        <v>15</v>
      </c>
      <c r="C13" s="26">
        <v>15</v>
      </c>
      <c r="D13" s="26">
        <v>15</v>
      </c>
      <c r="E13" s="25">
        <f t="shared" si="0"/>
        <v>45</v>
      </c>
      <c r="F13" s="24" t="e">
        <f t="shared" si="1"/>
        <v>#N/A</v>
      </c>
      <c r="H13" s="28">
        <v>90</v>
      </c>
      <c r="I13" s="24" t="s">
        <v>201</v>
      </c>
    </row>
    <row r="14" spans="1:9" x14ac:dyDescent="0.2">
      <c r="A14" s="27">
        <v>7</v>
      </c>
      <c r="B14" s="26">
        <v>15</v>
      </c>
      <c r="C14" s="26">
        <v>30</v>
      </c>
      <c r="D14" s="26">
        <v>20</v>
      </c>
      <c r="E14" s="25">
        <f t="shared" si="0"/>
        <v>65</v>
      </c>
      <c r="F14" s="24" t="e">
        <f t="shared" si="1"/>
        <v>#N/A</v>
      </c>
    </row>
    <row r="15" spans="1:9" x14ac:dyDescent="0.2">
      <c r="A15" s="27">
        <v>8</v>
      </c>
      <c r="B15" s="26">
        <v>30</v>
      </c>
      <c r="C15" s="26">
        <v>35</v>
      </c>
      <c r="D15" s="26">
        <v>35</v>
      </c>
      <c r="E15" s="25">
        <f t="shared" si="0"/>
        <v>100</v>
      </c>
      <c r="F15" s="24" t="e">
        <f t="shared" si="1"/>
        <v>#N/A</v>
      </c>
    </row>
    <row r="16" spans="1:9" x14ac:dyDescent="0.2">
      <c r="A16" s="27">
        <v>9</v>
      </c>
      <c r="B16" s="26">
        <v>30</v>
      </c>
      <c r="C16" s="26">
        <v>35</v>
      </c>
      <c r="D16" s="26">
        <v>35</v>
      </c>
      <c r="E16" s="25">
        <f t="shared" si="0"/>
        <v>100</v>
      </c>
      <c r="F16" s="24" t="e">
        <f t="shared" si="1"/>
        <v>#N/A</v>
      </c>
      <c r="H16" s="21" t="s">
        <v>200</v>
      </c>
    </row>
    <row r="17" spans="1:8" x14ac:dyDescent="0.2">
      <c r="A17" s="27">
        <v>10</v>
      </c>
      <c r="B17" s="26">
        <v>28</v>
      </c>
      <c r="C17" s="26">
        <v>32</v>
      </c>
      <c r="D17" s="26">
        <v>28</v>
      </c>
      <c r="E17" s="25">
        <f t="shared" si="0"/>
        <v>88</v>
      </c>
      <c r="F17" s="24"/>
      <c r="H17" s="21" t="s">
        <v>199</v>
      </c>
    </row>
    <row r="18" spans="1:8" x14ac:dyDescent="0.2">
      <c r="A18" s="27">
        <v>11</v>
      </c>
      <c r="B18" s="26">
        <v>30</v>
      </c>
      <c r="C18" s="26">
        <v>34</v>
      </c>
      <c r="D18" s="26">
        <v>33</v>
      </c>
      <c r="E18" s="25">
        <f t="shared" si="0"/>
        <v>97</v>
      </c>
      <c r="F18" s="24"/>
      <c r="H18" s="21" t="s">
        <v>198</v>
      </c>
    </row>
    <row r="19" spans="1:8" x14ac:dyDescent="0.2">
      <c r="A19" s="27">
        <v>12</v>
      </c>
      <c r="B19" s="26">
        <v>25</v>
      </c>
      <c r="C19" s="26">
        <v>30</v>
      </c>
      <c r="D19" s="26">
        <v>27</v>
      </c>
      <c r="E19" s="25">
        <f t="shared" si="0"/>
        <v>82</v>
      </c>
      <c r="F19" s="24"/>
      <c r="H19" s="21" t="s">
        <v>197</v>
      </c>
    </row>
    <row r="20" spans="1:8" x14ac:dyDescent="0.2">
      <c r="A20" s="27">
        <v>13</v>
      </c>
      <c r="B20" s="26">
        <v>30</v>
      </c>
      <c r="C20" s="26">
        <v>35</v>
      </c>
      <c r="D20" s="26">
        <v>30</v>
      </c>
      <c r="E20" s="25">
        <f t="shared" si="0"/>
        <v>95</v>
      </c>
      <c r="F20" s="24"/>
      <c r="H20" s="21" t="s">
        <v>196</v>
      </c>
    </row>
    <row r="21" spans="1:8" x14ac:dyDescent="0.2">
      <c r="E21" s="23">
        <f>(AVERAGE(E8:E19)+E20)/2</f>
        <v>88.291666666666657</v>
      </c>
      <c r="F21" s="22"/>
      <c r="H21" s="21" t="s">
        <v>195</v>
      </c>
    </row>
  </sheetData>
  <mergeCells count="2">
    <mergeCell ref="B4:D4"/>
    <mergeCell ref="H5:I5"/>
  </mergeCells>
  <printOptions horizontalCentered="1" verticalCentered="1" gridLines="1"/>
  <pageMargins left="0.75" right="0.75" top="1" bottom="1" header="0.5" footer="0.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zoomScale="160" zoomScaleNormal="160" workbookViewId="0"/>
  </sheetViews>
  <sheetFormatPr defaultRowHeight="15" x14ac:dyDescent="0.25"/>
  <cols>
    <col min="2" max="2" width="12.140625" customWidth="1"/>
    <col min="3" max="3" width="21" customWidth="1"/>
    <col min="4" max="4" width="13.85546875" customWidth="1"/>
  </cols>
  <sheetData>
    <row r="2" spans="2:6" x14ac:dyDescent="0.25">
      <c r="B2" t="s">
        <v>570</v>
      </c>
    </row>
    <row r="4" spans="2:6" x14ac:dyDescent="0.25">
      <c r="B4" t="s">
        <v>569</v>
      </c>
    </row>
    <row r="6" spans="2:6" x14ac:dyDescent="0.25">
      <c r="B6" t="s">
        <v>568</v>
      </c>
      <c r="C6" t="s">
        <v>558</v>
      </c>
      <c r="D6" t="s">
        <v>567</v>
      </c>
      <c r="E6" t="s">
        <v>2</v>
      </c>
      <c r="F6" t="s">
        <v>566</v>
      </c>
    </row>
    <row r="7" spans="2:6" x14ac:dyDescent="0.25">
      <c r="B7">
        <v>105</v>
      </c>
      <c r="D7">
        <v>25</v>
      </c>
      <c r="F7">
        <f>E7/30*D7</f>
        <v>0</v>
      </c>
    </row>
    <row r="8" spans="2:6" x14ac:dyDescent="0.25">
      <c r="B8">
        <v>108</v>
      </c>
      <c r="D8">
        <v>30</v>
      </c>
      <c r="F8">
        <f>E8/30*D8</f>
        <v>0</v>
      </c>
    </row>
    <row r="9" spans="2:6" x14ac:dyDescent="0.25">
      <c r="B9">
        <v>110</v>
      </c>
      <c r="D9">
        <v>28</v>
      </c>
      <c r="F9">
        <f>E9/30*D9</f>
        <v>0</v>
      </c>
    </row>
    <row r="10" spans="2:6" x14ac:dyDescent="0.25">
      <c r="B10">
        <v>130</v>
      </c>
      <c r="D10">
        <v>30</v>
      </c>
      <c r="F10">
        <f>E10/30*D10</f>
        <v>0</v>
      </c>
    </row>
    <row r="11" spans="2:6" x14ac:dyDescent="0.25">
      <c r="B11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="115" zoomScaleNormal="115" workbookViewId="0"/>
  </sheetViews>
  <sheetFormatPr defaultRowHeight="15" x14ac:dyDescent="0.25"/>
  <cols>
    <col min="3" max="3" width="10.140625" bestFit="1" customWidth="1"/>
    <col min="7" max="7" width="10.28515625" bestFit="1" customWidth="1"/>
  </cols>
  <sheetData>
    <row r="1" spans="1:9" ht="23.25" x14ac:dyDescent="0.35">
      <c r="A1" s="75" t="s">
        <v>674</v>
      </c>
      <c r="B1" s="76"/>
      <c r="C1" s="76"/>
      <c r="D1" s="76"/>
      <c r="E1" s="76"/>
      <c r="F1" s="76"/>
      <c r="G1" s="76"/>
      <c r="H1" s="76"/>
      <c r="I1" s="76"/>
    </row>
    <row r="2" spans="1:9" x14ac:dyDescent="0.25">
      <c r="A2" s="77"/>
      <c r="B2" s="77"/>
      <c r="C2" s="77"/>
      <c r="D2" s="77"/>
      <c r="E2" s="77"/>
      <c r="F2" s="77"/>
      <c r="G2" s="77"/>
      <c r="H2" s="77"/>
      <c r="I2" s="77"/>
    </row>
    <row r="3" spans="1:9" x14ac:dyDescent="0.25">
      <c r="A3" s="77" t="s">
        <v>675</v>
      </c>
      <c r="B3" s="77"/>
      <c r="C3" s="77"/>
      <c r="D3" s="77"/>
      <c r="E3" s="77"/>
      <c r="F3" s="77"/>
      <c r="G3" s="77"/>
      <c r="H3" s="77"/>
      <c r="I3" s="77"/>
    </row>
    <row r="4" spans="1:9" x14ac:dyDescent="0.25">
      <c r="A4" s="77"/>
      <c r="B4" s="77"/>
      <c r="C4" s="77"/>
      <c r="D4" s="77"/>
      <c r="E4" s="77"/>
      <c r="F4" s="77"/>
      <c r="G4" s="77"/>
      <c r="H4" s="77"/>
      <c r="I4" s="77"/>
    </row>
    <row r="5" spans="1:9" x14ac:dyDescent="0.25">
      <c r="A5" s="75" t="s">
        <v>676</v>
      </c>
      <c r="B5" s="77"/>
      <c r="C5" s="77"/>
      <c r="D5" s="77"/>
      <c r="E5" s="77"/>
      <c r="F5" s="77"/>
      <c r="G5" s="77"/>
      <c r="H5" s="77"/>
      <c r="I5" s="77"/>
    </row>
    <row r="6" spans="1:9" x14ac:dyDescent="0.25">
      <c r="A6" s="77"/>
      <c r="B6" s="140" t="s">
        <v>677</v>
      </c>
      <c r="C6" s="140"/>
      <c r="D6" s="140"/>
      <c r="E6" s="77"/>
      <c r="F6" s="140" t="s">
        <v>678</v>
      </c>
      <c r="G6" s="140"/>
      <c r="H6" s="140"/>
      <c r="I6" s="140"/>
    </row>
    <row r="7" spans="1:9" ht="26.25" x14ac:dyDescent="0.25">
      <c r="A7" s="77"/>
      <c r="B7" s="78" t="s">
        <v>679</v>
      </c>
      <c r="C7" s="78" t="s">
        <v>680</v>
      </c>
      <c r="D7" s="75" t="s">
        <v>681</v>
      </c>
      <c r="E7" s="77"/>
      <c r="F7" s="78" t="s">
        <v>679</v>
      </c>
      <c r="G7" s="78" t="s">
        <v>680</v>
      </c>
      <c r="H7" s="78" t="s">
        <v>681</v>
      </c>
      <c r="I7" s="79" t="s">
        <v>682</v>
      </c>
    </row>
    <row r="8" spans="1:9" x14ac:dyDescent="0.25">
      <c r="A8" s="77"/>
      <c r="B8" s="77">
        <v>364501</v>
      </c>
      <c r="C8" s="80">
        <f>VLOOKUP(B8,$F$8:$G$114,2,FALSE)</f>
        <v>40263</v>
      </c>
      <c r="D8" s="81">
        <v>411</v>
      </c>
      <c r="E8" s="77"/>
      <c r="F8" s="77">
        <v>364501</v>
      </c>
      <c r="G8" s="82">
        <v>40263</v>
      </c>
      <c r="H8" s="81">
        <v>411</v>
      </c>
      <c r="I8" s="81"/>
    </row>
    <row r="9" spans="1:9" x14ac:dyDescent="0.25">
      <c r="A9" s="77"/>
      <c r="B9" s="77">
        <v>364565</v>
      </c>
      <c r="C9" s="80">
        <f t="shared" ref="C9:C49" si="0">VLOOKUP(B9,$F$8:$G$114,2,FALSE)</f>
        <v>40022</v>
      </c>
      <c r="D9" s="81">
        <v>714.57</v>
      </c>
      <c r="E9" s="77"/>
      <c r="F9" s="77">
        <v>364502</v>
      </c>
      <c r="G9" s="82">
        <v>40114</v>
      </c>
      <c r="H9" s="81">
        <v>714.57</v>
      </c>
      <c r="I9" s="81"/>
    </row>
    <row r="10" spans="1:9" x14ac:dyDescent="0.25">
      <c r="A10" s="77"/>
      <c r="B10" s="77">
        <v>364504</v>
      </c>
      <c r="C10" s="80">
        <f t="shared" si="0"/>
        <v>40168</v>
      </c>
      <c r="D10" s="81">
        <v>97</v>
      </c>
      <c r="E10" s="77"/>
      <c r="F10" s="77">
        <v>364503</v>
      </c>
      <c r="G10" s="82">
        <v>40030</v>
      </c>
      <c r="H10" s="81">
        <v>81.33</v>
      </c>
      <c r="I10" s="81"/>
    </row>
    <row r="11" spans="1:9" x14ac:dyDescent="0.25">
      <c r="A11" s="77"/>
      <c r="B11" s="77">
        <v>364505</v>
      </c>
      <c r="C11" s="80">
        <f t="shared" si="0"/>
        <v>40119</v>
      </c>
      <c r="D11" s="81">
        <v>124</v>
      </c>
      <c r="E11" s="77"/>
      <c r="F11" s="77">
        <v>364504</v>
      </c>
      <c r="G11" s="82">
        <v>40168</v>
      </c>
      <c r="H11" s="81">
        <v>97</v>
      </c>
      <c r="I11" s="81"/>
    </row>
    <row r="12" spans="1:9" x14ac:dyDescent="0.25">
      <c r="A12" s="77"/>
      <c r="B12" s="77">
        <v>364506</v>
      </c>
      <c r="C12" s="80">
        <f t="shared" si="0"/>
        <v>40131</v>
      </c>
      <c r="D12" s="81">
        <v>151</v>
      </c>
      <c r="E12" s="77"/>
      <c r="F12" s="77">
        <v>364505</v>
      </c>
      <c r="G12" s="82">
        <v>40119</v>
      </c>
      <c r="H12" s="81">
        <v>124</v>
      </c>
      <c r="I12" s="81"/>
    </row>
    <row r="13" spans="1:9" x14ac:dyDescent="0.25">
      <c r="A13" s="77"/>
      <c r="B13" s="77">
        <v>364508</v>
      </c>
      <c r="C13" s="80">
        <f t="shared" si="0"/>
        <v>40255</v>
      </c>
      <c r="D13" s="81">
        <v>205</v>
      </c>
      <c r="E13" s="77"/>
      <c r="F13" s="77">
        <v>364506</v>
      </c>
      <c r="G13" s="82">
        <v>40131</v>
      </c>
      <c r="H13" s="81">
        <v>151</v>
      </c>
      <c r="I13" s="81"/>
    </row>
    <row r="14" spans="1:9" x14ac:dyDescent="0.25">
      <c r="A14" s="77"/>
      <c r="B14" s="77">
        <v>364510</v>
      </c>
      <c r="C14" s="80">
        <f t="shared" si="0"/>
        <v>40283</v>
      </c>
      <c r="D14" s="81">
        <v>259</v>
      </c>
      <c r="E14" s="77"/>
      <c r="F14" s="77">
        <v>364507</v>
      </c>
      <c r="G14" s="82">
        <v>40115</v>
      </c>
      <c r="H14" s="81">
        <v>178</v>
      </c>
      <c r="I14" s="81"/>
    </row>
    <row r="15" spans="1:9" x14ac:dyDescent="0.25">
      <c r="A15" s="77"/>
      <c r="B15" s="77">
        <v>364512</v>
      </c>
      <c r="C15" s="80">
        <f t="shared" si="0"/>
        <v>40071</v>
      </c>
      <c r="D15" s="81">
        <v>313</v>
      </c>
      <c r="E15" s="77"/>
      <c r="F15" s="77">
        <v>364508</v>
      </c>
      <c r="G15" s="82">
        <v>40255</v>
      </c>
      <c r="H15" s="81">
        <v>205</v>
      </c>
      <c r="I15" s="81"/>
    </row>
    <row r="16" spans="1:9" x14ac:dyDescent="0.25">
      <c r="A16" s="77"/>
      <c r="B16" s="77">
        <v>364514</v>
      </c>
      <c r="C16" s="80">
        <f t="shared" si="0"/>
        <v>40013</v>
      </c>
      <c r="D16" s="81">
        <v>367</v>
      </c>
      <c r="E16" s="77"/>
      <c r="F16" s="77">
        <v>364509</v>
      </c>
      <c r="G16" s="82">
        <v>40238</v>
      </c>
      <c r="H16" s="81">
        <v>232</v>
      </c>
      <c r="I16" s="81"/>
    </row>
    <row r="17" spans="1:9" x14ac:dyDescent="0.25">
      <c r="A17" s="77"/>
      <c r="B17" s="77">
        <v>364554</v>
      </c>
      <c r="C17" s="80">
        <f t="shared" si="0"/>
        <v>40072</v>
      </c>
      <c r="D17" s="81">
        <v>421</v>
      </c>
      <c r="E17" s="77"/>
      <c r="F17" s="77">
        <v>364510</v>
      </c>
      <c r="G17" s="82">
        <v>40283</v>
      </c>
      <c r="H17" s="81">
        <v>259</v>
      </c>
      <c r="I17" s="81"/>
    </row>
    <row r="18" spans="1:9" x14ac:dyDescent="0.25">
      <c r="A18" s="77"/>
      <c r="B18" s="77">
        <v>364556</v>
      </c>
      <c r="C18" s="80">
        <f t="shared" si="0"/>
        <v>40081</v>
      </c>
      <c r="D18" s="81">
        <v>475</v>
      </c>
      <c r="E18" s="77"/>
      <c r="F18" s="77">
        <v>364511</v>
      </c>
      <c r="G18" s="82">
        <v>40062</v>
      </c>
      <c r="H18" s="81">
        <v>286</v>
      </c>
      <c r="I18" s="81"/>
    </row>
    <row r="19" spans="1:9" x14ac:dyDescent="0.25">
      <c r="A19" s="77"/>
      <c r="B19" s="77">
        <v>364558</v>
      </c>
      <c r="C19" s="80">
        <f t="shared" si="0"/>
        <v>40020</v>
      </c>
      <c r="D19" s="81">
        <v>529</v>
      </c>
      <c r="E19" s="77"/>
      <c r="F19" s="77">
        <v>364512</v>
      </c>
      <c r="G19" s="82">
        <v>40071</v>
      </c>
      <c r="H19" s="81">
        <v>313</v>
      </c>
      <c r="I19" s="81"/>
    </row>
    <row r="20" spans="1:9" x14ac:dyDescent="0.25">
      <c r="A20" s="77"/>
      <c r="B20" s="77">
        <v>364560</v>
      </c>
      <c r="C20" s="80">
        <f t="shared" si="0"/>
        <v>40129</v>
      </c>
      <c r="D20" s="81">
        <v>583</v>
      </c>
      <c r="E20" s="77"/>
      <c r="F20" s="77">
        <v>364513</v>
      </c>
      <c r="G20" s="82">
        <v>40171</v>
      </c>
      <c r="H20" s="81">
        <v>340</v>
      </c>
      <c r="I20" s="81"/>
    </row>
    <row r="21" spans="1:9" x14ac:dyDescent="0.25">
      <c r="A21" s="77"/>
      <c r="B21" s="77">
        <v>364562</v>
      </c>
      <c r="C21" s="80">
        <f t="shared" si="0"/>
        <v>40234</v>
      </c>
      <c r="D21" s="81">
        <v>637</v>
      </c>
      <c r="E21" s="77"/>
      <c r="F21" s="77">
        <v>364514</v>
      </c>
      <c r="G21" s="82">
        <v>40013</v>
      </c>
      <c r="H21" s="81">
        <v>367</v>
      </c>
      <c r="I21" s="81"/>
    </row>
    <row r="22" spans="1:9" x14ac:dyDescent="0.25">
      <c r="A22" s="77"/>
      <c r="B22" s="77">
        <v>364565</v>
      </c>
      <c r="C22" s="80">
        <f t="shared" si="0"/>
        <v>40022</v>
      </c>
      <c r="D22" s="81">
        <v>691</v>
      </c>
      <c r="E22" s="77"/>
      <c r="F22" s="77">
        <v>364515</v>
      </c>
      <c r="G22" s="82">
        <v>40033</v>
      </c>
      <c r="H22" s="81">
        <v>394</v>
      </c>
      <c r="I22" s="81"/>
    </row>
    <row r="23" spans="1:9" x14ac:dyDescent="0.25">
      <c r="A23" s="77"/>
      <c r="B23" s="77">
        <v>364587</v>
      </c>
      <c r="C23" s="80">
        <f t="shared" si="0"/>
        <v>40225</v>
      </c>
      <c r="D23" s="81">
        <v>1250</v>
      </c>
      <c r="E23" s="77"/>
      <c r="F23" s="77">
        <v>364516</v>
      </c>
      <c r="G23" s="82">
        <v>40102</v>
      </c>
      <c r="H23" s="81">
        <v>421</v>
      </c>
      <c r="I23" s="81"/>
    </row>
    <row r="24" spans="1:9" x14ac:dyDescent="0.25">
      <c r="A24" s="77"/>
      <c r="B24" s="77">
        <v>364577</v>
      </c>
      <c r="C24" s="80">
        <f t="shared" si="0"/>
        <v>40040</v>
      </c>
      <c r="D24" s="81">
        <v>1004</v>
      </c>
      <c r="E24" s="77"/>
      <c r="F24" s="77">
        <v>364517</v>
      </c>
      <c r="G24" s="82">
        <v>40192</v>
      </c>
      <c r="H24" s="81">
        <v>448</v>
      </c>
      <c r="I24" s="81"/>
    </row>
    <row r="25" spans="1:9" x14ac:dyDescent="0.25">
      <c r="A25" s="77"/>
      <c r="B25" s="77">
        <v>364567</v>
      </c>
      <c r="C25" s="80">
        <f t="shared" si="0"/>
        <v>40154</v>
      </c>
      <c r="D25" s="81">
        <v>758</v>
      </c>
      <c r="E25" s="77"/>
      <c r="F25" s="77">
        <v>364518</v>
      </c>
      <c r="G25" s="82">
        <v>40238</v>
      </c>
      <c r="H25" s="81">
        <v>475</v>
      </c>
      <c r="I25" s="81"/>
    </row>
    <row r="26" spans="1:9" x14ac:dyDescent="0.25">
      <c r="A26" s="77"/>
      <c r="B26" s="77">
        <v>364557</v>
      </c>
      <c r="C26" s="80">
        <f t="shared" si="0"/>
        <v>40047</v>
      </c>
      <c r="D26" s="81">
        <v>512</v>
      </c>
      <c r="E26" s="77"/>
      <c r="F26" s="77">
        <v>364519</v>
      </c>
      <c r="G26" s="82">
        <v>40300</v>
      </c>
      <c r="H26" s="81">
        <v>502</v>
      </c>
      <c r="I26" s="81"/>
    </row>
    <row r="27" spans="1:9" x14ac:dyDescent="0.25">
      <c r="A27" s="77"/>
      <c r="B27" s="77">
        <v>364510</v>
      </c>
      <c r="C27" s="80">
        <f t="shared" si="0"/>
        <v>40283</v>
      </c>
      <c r="D27" s="81">
        <v>266</v>
      </c>
      <c r="E27" s="77"/>
      <c r="F27" s="77">
        <v>364520</v>
      </c>
      <c r="G27" s="82">
        <v>40179</v>
      </c>
      <c r="H27" s="81">
        <v>529</v>
      </c>
      <c r="I27" s="81"/>
    </row>
    <row r="28" spans="1:9" x14ac:dyDescent="0.25">
      <c r="A28" s="77"/>
      <c r="B28" s="77">
        <v>364504</v>
      </c>
      <c r="C28" s="80">
        <f t="shared" si="0"/>
        <v>40168</v>
      </c>
      <c r="D28" s="81">
        <v>115</v>
      </c>
      <c r="E28" s="77"/>
      <c r="F28" s="77">
        <v>364521</v>
      </c>
      <c r="G28" s="82">
        <v>40247</v>
      </c>
      <c r="H28" s="81">
        <v>556</v>
      </c>
      <c r="I28" s="81"/>
    </row>
    <row r="29" spans="1:9" x14ac:dyDescent="0.25">
      <c r="A29" s="77"/>
      <c r="B29" s="77">
        <v>364506</v>
      </c>
      <c r="C29" s="80">
        <f t="shared" si="0"/>
        <v>40131</v>
      </c>
      <c r="D29" s="81">
        <v>165</v>
      </c>
      <c r="E29" s="77"/>
      <c r="F29" s="77">
        <v>364522</v>
      </c>
      <c r="G29" s="82">
        <v>40149</v>
      </c>
      <c r="H29" s="81">
        <v>583</v>
      </c>
      <c r="I29" s="81"/>
    </row>
    <row r="30" spans="1:9" x14ac:dyDescent="0.25">
      <c r="A30" s="77"/>
      <c r="B30" s="77">
        <v>364508</v>
      </c>
      <c r="C30" s="80">
        <f t="shared" si="0"/>
        <v>40255</v>
      </c>
      <c r="D30" s="81">
        <v>215</v>
      </c>
      <c r="E30" s="77"/>
      <c r="F30" s="77">
        <v>364523</v>
      </c>
      <c r="G30" s="82">
        <v>40269</v>
      </c>
      <c r="H30" s="81">
        <v>610</v>
      </c>
      <c r="I30" s="81"/>
    </row>
    <row r="31" spans="1:9" x14ac:dyDescent="0.25">
      <c r="A31" s="77"/>
      <c r="B31" s="77">
        <v>364510</v>
      </c>
      <c r="C31" s="80">
        <f t="shared" si="0"/>
        <v>40283</v>
      </c>
      <c r="D31" s="81">
        <v>265</v>
      </c>
      <c r="E31" s="77"/>
      <c r="F31" s="77">
        <v>364524</v>
      </c>
      <c r="G31" s="82">
        <v>40101</v>
      </c>
      <c r="H31" s="81">
        <v>637</v>
      </c>
      <c r="I31" s="81"/>
    </row>
    <row r="32" spans="1:9" x14ac:dyDescent="0.25">
      <c r="A32" s="77"/>
      <c r="B32" s="77">
        <v>364512</v>
      </c>
      <c r="C32" s="80">
        <f t="shared" si="0"/>
        <v>40071</v>
      </c>
      <c r="D32" s="81">
        <v>315</v>
      </c>
      <c r="E32" s="77"/>
      <c r="F32" s="77">
        <v>364525</v>
      </c>
      <c r="G32" s="82">
        <v>40174</v>
      </c>
      <c r="H32" s="81">
        <v>664</v>
      </c>
      <c r="I32" s="81"/>
    </row>
    <row r="33" spans="1:9" x14ac:dyDescent="0.25">
      <c r="A33" s="77"/>
      <c r="B33" s="77">
        <v>364513</v>
      </c>
      <c r="C33" s="80">
        <f t="shared" si="0"/>
        <v>40171</v>
      </c>
      <c r="D33" s="81">
        <v>365</v>
      </c>
      <c r="E33" s="77"/>
      <c r="F33" s="77">
        <v>364526</v>
      </c>
      <c r="G33" s="82">
        <v>40028</v>
      </c>
      <c r="H33" s="81">
        <v>691</v>
      </c>
      <c r="I33" s="81"/>
    </row>
    <row r="34" spans="1:9" x14ac:dyDescent="0.25">
      <c r="A34" s="77"/>
      <c r="B34" s="77">
        <v>364554</v>
      </c>
      <c r="C34" s="80">
        <f t="shared" si="0"/>
        <v>40072</v>
      </c>
      <c r="D34" s="81">
        <v>415</v>
      </c>
      <c r="E34" s="77"/>
      <c r="F34" s="77">
        <v>364527</v>
      </c>
      <c r="G34" s="82">
        <v>40060</v>
      </c>
      <c r="H34" s="81">
        <v>788</v>
      </c>
      <c r="I34" s="81"/>
    </row>
    <row r="35" spans="1:9" x14ac:dyDescent="0.25">
      <c r="A35" s="77"/>
      <c r="B35" s="77">
        <v>364556</v>
      </c>
      <c r="C35" s="80">
        <f t="shared" si="0"/>
        <v>40081</v>
      </c>
      <c r="D35" s="81">
        <v>465</v>
      </c>
      <c r="E35" s="77"/>
      <c r="F35" s="77">
        <v>364528</v>
      </c>
      <c r="G35" s="82">
        <v>40152</v>
      </c>
      <c r="H35" s="81">
        <v>1250</v>
      </c>
      <c r="I35" s="81"/>
    </row>
    <row r="36" spans="1:9" x14ac:dyDescent="0.25">
      <c r="A36" s="77"/>
      <c r="B36" s="77">
        <v>364558</v>
      </c>
      <c r="C36" s="80">
        <f t="shared" si="0"/>
        <v>40020</v>
      </c>
      <c r="D36" s="81">
        <v>515</v>
      </c>
      <c r="E36" s="77"/>
      <c r="F36" s="77">
        <v>364529</v>
      </c>
      <c r="G36" s="82">
        <v>40283</v>
      </c>
      <c r="H36" s="81">
        <v>1127</v>
      </c>
      <c r="I36" s="81"/>
    </row>
    <row r="37" spans="1:9" x14ac:dyDescent="0.25">
      <c r="A37" s="77"/>
      <c r="B37" s="77">
        <v>364560</v>
      </c>
      <c r="C37" s="80">
        <f t="shared" si="0"/>
        <v>40129</v>
      </c>
      <c r="D37" s="81">
        <v>565</v>
      </c>
      <c r="E37" s="77"/>
      <c r="F37" s="77">
        <v>364530</v>
      </c>
      <c r="G37" s="82">
        <v>40052</v>
      </c>
      <c r="H37" s="81">
        <v>1004</v>
      </c>
      <c r="I37" s="81"/>
    </row>
    <row r="38" spans="1:9" x14ac:dyDescent="0.25">
      <c r="A38" s="77"/>
      <c r="B38" s="77">
        <v>364562</v>
      </c>
      <c r="C38" s="80">
        <f t="shared" si="0"/>
        <v>40234</v>
      </c>
      <c r="D38" s="81">
        <v>615</v>
      </c>
      <c r="E38" s="77"/>
      <c r="F38" s="77">
        <v>364531</v>
      </c>
      <c r="G38" s="82">
        <v>40135</v>
      </c>
      <c r="H38" s="81">
        <v>881</v>
      </c>
      <c r="I38" s="81"/>
    </row>
    <row r="39" spans="1:9" x14ac:dyDescent="0.25">
      <c r="A39" s="77"/>
      <c r="B39" s="77">
        <v>364564</v>
      </c>
      <c r="C39" s="80">
        <f t="shared" si="0"/>
        <v>40133</v>
      </c>
      <c r="D39" s="81">
        <v>665</v>
      </c>
      <c r="E39" s="77"/>
      <c r="F39" s="77">
        <v>364532</v>
      </c>
      <c r="G39" s="82">
        <v>40074</v>
      </c>
      <c r="H39" s="81">
        <v>758</v>
      </c>
      <c r="I39" s="81"/>
    </row>
    <row r="40" spans="1:9" x14ac:dyDescent="0.25">
      <c r="A40" s="77"/>
      <c r="B40" s="77">
        <v>364566</v>
      </c>
      <c r="C40" s="80">
        <f t="shared" si="0"/>
        <v>40095</v>
      </c>
      <c r="D40" s="81">
        <v>715</v>
      </c>
      <c r="E40" s="77"/>
      <c r="F40" s="77">
        <v>364533</v>
      </c>
      <c r="G40" s="82">
        <v>40128</v>
      </c>
      <c r="H40" s="81">
        <v>635</v>
      </c>
      <c r="I40" s="81"/>
    </row>
    <row r="41" spans="1:9" x14ac:dyDescent="0.25">
      <c r="A41" s="77"/>
      <c r="B41" s="77">
        <v>364568</v>
      </c>
      <c r="C41" s="80">
        <f t="shared" si="0"/>
        <v>40094</v>
      </c>
      <c r="D41" s="81">
        <v>765</v>
      </c>
      <c r="E41" s="77"/>
      <c r="F41" s="77">
        <v>364534</v>
      </c>
      <c r="G41" s="82">
        <v>40064</v>
      </c>
      <c r="H41" s="81">
        <v>512</v>
      </c>
      <c r="I41" s="81"/>
    </row>
    <row r="42" spans="1:9" x14ac:dyDescent="0.25">
      <c r="A42" s="77"/>
      <c r="B42" s="77">
        <v>364570</v>
      </c>
      <c r="C42" s="80">
        <f t="shared" si="0"/>
        <v>40006</v>
      </c>
      <c r="D42" s="81">
        <v>815</v>
      </c>
      <c r="E42" s="77"/>
      <c r="F42" s="77">
        <v>364535</v>
      </c>
      <c r="G42" s="82">
        <v>40257</v>
      </c>
      <c r="H42" s="81">
        <v>389</v>
      </c>
      <c r="I42" s="81"/>
    </row>
    <row r="43" spans="1:9" x14ac:dyDescent="0.25">
      <c r="A43" s="77"/>
      <c r="B43" s="77">
        <v>364572</v>
      </c>
      <c r="C43" s="80">
        <f t="shared" si="0"/>
        <v>40156</v>
      </c>
      <c r="D43" s="81">
        <v>865</v>
      </c>
      <c r="E43" s="77"/>
      <c r="F43" s="77">
        <v>364536</v>
      </c>
      <c r="G43" s="82">
        <v>40146</v>
      </c>
      <c r="H43" s="81">
        <v>266</v>
      </c>
      <c r="I43" s="81"/>
    </row>
    <row r="44" spans="1:9" x14ac:dyDescent="0.25">
      <c r="A44" s="77"/>
      <c r="B44" s="77">
        <v>364574</v>
      </c>
      <c r="C44" s="80">
        <f t="shared" si="0"/>
        <v>40206</v>
      </c>
      <c r="D44" s="81">
        <v>915</v>
      </c>
      <c r="E44" s="77"/>
      <c r="F44" s="77">
        <v>364537</v>
      </c>
      <c r="G44" s="82">
        <v>40009</v>
      </c>
      <c r="H44" s="81">
        <v>143</v>
      </c>
      <c r="I44" s="81"/>
    </row>
    <row r="45" spans="1:9" x14ac:dyDescent="0.25">
      <c r="A45" s="77"/>
      <c r="B45" s="77">
        <v>364576</v>
      </c>
      <c r="C45" s="80">
        <f t="shared" si="0"/>
        <v>40293</v>
      </c>
      <c r="D45" s="81">
        <v>965</v>
      </c>
      <c r="E45" s="77"/>
      <c r="F45" s="77">
        <v>364538</v>
      </c>
      <c r="G45" s="82">
        <v>40067</v>
      </c>
      <c r="H45" s="81">
        <v>20</v>
      </c>
      <c r="I45" s="81"/>
    </row>
    <row r="46" spans="1:9" x14ac:dyDescent="0.25">
      <c r="A46" s="77"/>
      <c r="B46" s="77">
        <v>364578</v>
      </c>
      <c r="C46" s="80">
        <f t="shared" si="0"/>
        <v>40214</v>
      </c>
      <c r="D46" s="81">
        <v>1015</v>
      </c>
      <c r="E46" s="77"/>
      <c r="F46" s="77">
        <v>364539</v>
      </c>
      <c r="G46" s="82">
        <v>40040</v>
      </c>
      <c r="H46" s="81">
        <v>40</v>
      </c>
      <c r="I46" s="81"/>
    </row>
    <row r="47" spans="1:9" x14ac:dyDescent="0.25">
      <c r="A47" s="77"/>
      <c r="B47" s="77">
        <v>364580</v>
      </c>
      <c r="C47" s="80">
        <f t="shared" si="0"/>
        <v>40061</v>
      </c>
      <c r="D47" s="81">
        <v>1065</v>
      </c>
      <c r="E47" s="77"/>
      <c r="F47" s="77">
        <v>364540</v>
      </c>
      <c r="G47" s="82">
        <v>40266</v>
      </c>
      <c r="H47" s="81">
        <v>65</v>
      </c>
      <c r="I47" s="81"/>
    </row>
    <row r="48" spans="1:9" x14ac:dyDescent="0.25">
      <c r="A48" s="77"/>
      <c r="B48" s="77">
        <v>364582</v>
      </c>
      <c r="C48" s="80">
        <f t="shared" si="0"/>
        <v>40258</v>
      </c>
      <c r="D48" s="81">
        <v>1115</v>
      </c>
      <c r="E48" s="77"/>
      <c r="F48" s="77">
        <v>364541</v>
      </c>
      <c r="G48" s="82">
        <v>40178</v>
      </c>
      <c r="H48" s="81">
        <v>90</v>
      </c>
      <c r="I48" s="81"/>
    </row>
    <row r="49" spans="1:9" x14ac:dyDescent="0.25">
      <c r="A49" s="77"/>
      <c r="B49" s="77">
        <v>364584</v>
      </c>
      <c r="C49" s="80">
        <f t="shared" si="0"/>
        <v>40047</v>
      </c>
      <c r="D49" s="81">
        <v>1165</v>
      </c>
      <c r="E49" s="77"/>
      <c r="F49" s="77">
        <v>364542</v>
      </c>
      <c r="G49" s="82">
        <v>40107</v>
      </c>
      <c r="H49" s="81">
        <v>115</v>
      </c>
      <c r="I49" s="81"/>
    </row>
    <row r="50" spans="1:9" x14ac:dyDescent="0.25">
      <c r="A50" s="77"/>
      <c r="B50" s="77"/>
      <c r="C50" s="77"/>
      <c r="D50" s="77"/>
      <c r="E50" s="77"/>
      <c r="F50" s="77">
        <v>364543</v>
      </c>
      <c r="G50" s="82">
        <v>40252</v>
      </c>
      <c r="H50" s="81">
        <v>140</v>
      </c>
      <c r="I50" s="81"/>
    </row>
    <row r="51" spans="1:9" x14ac:dyDescent="0.25">
      <c r="A51" s="77"/>
      <c r="B51" s="77"/>
      <c r="C51" s="77"/>
      <c r="D51" s="77"/>
      <c r="E51" s="77"/>
      <c r="F51" s="77">
        <v>364544</v>
      </c>
      <c r="G51" s="82">
        <v>40273</v>
      </c>
      <c r="H51" s="81">
        <v>165</v>
      </c>
      <c r="I51" s="81"/>
    </row>
    <row r="52" spans="1:9" x14ac:dyDescent="0.25">
      <c r="A52" s="77"/>
      <c r="B52" s="77"/>
      <c r="C52" s="77"/>
      <c r="D52" s="77"/>
      <c r="E52" s="77"/>
      <c r="F52" s="77">
        <v>364545</v>
      </c>
      <c r="G52" s="82">
        <v>40144</v>
      </c>
      <c r="H52" s="81">
        <v>190</v>
      </c>
      <c r="I52" s="81"/>
    </row>
    <row r="53" spans="1:9" x14ac:dyDescent="0.25">
      <c r="A53" s="77"/>
      <c r="B53" s="77"/>
      <c r="C53" s="77"/>
      <c r="D53" s="77"/>
      <c r="E53" s="77"/>
      <c r="F53" s="77">
        <v>364546</v>
      </c>
      <c r="G53" s="82">
        <v>40176</v>
      </c>
      <c r="H53" s="81">
        <v>215</v>
      </c>
      <c r="I53" s="81"/>
    </row>
    <row r="54" spans="1:9" x14ac:dyDescent="0.25">
      <c r="A54" s="77"/>
      <c r="B54" s="77"/>
      <c r="C54" s="77"/>
      <c r="D54" s="77"/>
      <c r="E54" s="77"/>
      <c r="F54" s="77">
        <v>364547</v>
      </c>
      <c r="G54" s="82">
        <v>40023</v>
      </c>
      <c r="H54" s="81">
        <v>240</v>
      </c>
      <c r="I54" s="81"/>
    </row>
    <row r="55" spans="1:9" x14ac:dyDescent="0.25">
      <c r="A55" s="77"/>
      <c r="B55" s="77"/>
      <c r="C55" s="77"/>
      <c r="D55" s="77"/>
      <c r="E55" s="77"/>
      <c r="F55" s="77">
        <v>364548</v>
      </c>
      <c r="G55" s="82">
        <v>40105</v>
      </c>
      <c r="H55" s="81">
        <v>265</v>
      </c>
      <c r="I55" s="81"/>
    </row>
    <row r="56" spans="1:9" x14ac:dyDescent="0.25">
      <c r="A56" s="77"/>
      <c r="B56" s="77"/>
      <c r="C56" s="77"/>
      <c r="D56" s="77"/>
      <c r="E56" s="77"/>
      <c r="F56" s="77">
        <v>364549</v>
      </c>
      <c r="G56" s="82">
        <v>40136</v>
      </c>
      <c r="H56" s="81">
        <v>290</v>
      </c>
      <c r="I56" s="81"/>
    </row>
    <row r="57" spans="1:9" x14ac:dyDescent="0.25">
      <c r="A57" s="77"/>
      <c r="B57" s="77"/>
      <c r="C57" s="77"/>
      <c r="D57" s="77"/>
      <c r="E57" s="77"/>
      <c r="F57" s="77">
        <v>364550</v>
      </c>
      <c r="G57" s="82">
        <v>40272</v>
      </c>
      <c r="H57" s="81">
        <v>315</v>
      </c>
      <c r="I57" s="81"/>
    </row>
    <row r="58" spans="1:9" x14ac:dyDescent="0.25">
      <c r="A58" s="77"/>
      <c r="B58" s="77"/>
      <c r="C58" s="77"/>
      <c r="D58" s="77"/>
      <c r="E58" s="77"/>
      <c r="F58" s="77">
        <v>364551</v>
      </c>
      <c r="G58" s="82">
        <v>40106</v>
      </c>
      <c r="H58" s="81">
        <v>340</v>
      </c>
      <c r="I58" s="81"/>
    </row>
    <row r="59" spans="1:9" x14ac:dyDescent="0.25">
      <c r="A59" s="77"/>
      <c r="B59" s="77"/>
      <c r="C59" s="77"/>
      <c r="D59" s="77"/>
      <c r="E59" s="77"/>
      <c r="F59" s="77">
        <v>364552</v>
      </c>
      <c r="G59" s="82">
        <v>40014</v>
      </c>
      <c r="H59" s="81">
        <v>365</v>
      </c>
      <c r="I59" s="81"/>
    </row>
    <row r="60" spans="1:9" x14ac:dyDescent="0.25">
      <c r="A60" s="77"/>
      <c r="B60" s="77"/>
      <c r="C60" s="77"/>
      <c r="D60" s="77"/>
      <c r="E60" s="77"/>
      <c r="F60" s="77">
        <v>364553</v>
      </c>
      <c r="G60" s="82">
        <v>40031</v>
      </c>
      <c r="H60" s="81">
        <v>390</v>
      </c>
      <c r="I60" s="81"/>
    </row>
    <row r="61" spans="1:9" x14ac:dyDescent="0.25">
      <c r="A61" s="77"/>
      <c r="B61" s="77"/>
      <c r="C61" s="77"/>
      <c r="D61" s="77"/>
      <c r="E61" s="77"/>
      <c r="F61" s="77">
        <v>364554</v>
      </c>
      <c r="G61" s="82">
        <v>40072</v>
      </c>
      <c r="H61" s="81">
        <v>415</v>
      </c>
      <c r="I61" s="81"/>
    </row>
    <row r="62" spans="1:9" x14ac:dyDescent="0.25">
      <c r="A62" s="77"/>
      <c r="B62" s="77"/>
      <c r="C62" s="77"/>
      <c r="D62" s="77"/>
      <c r="E62" s="77"/>
      <c r="F62" s="77">
        <v>364555</v>
      </c>
      <c r="G62" s="82">
        <v>40107</v>
      </c>
      <c r="H62" s="81">
        <v>440</v>
      </c>
      <c r="I62" s="81"/>
    </row>
    <row r="63" spans="1:9" x14ac:dyDescent="0.25">
      <c r="A63" s="77"/>
      <c r="B63" s="77"/>
      <c r="C63" s="77"/>
      <c r="D63" s="77"/>
      <c r="E63" s="77"/>
      <c r="F63" s="77">
        <v>364556</v>
      </c>
      <c r="G63" s="82">
        <v>40081</v>
      </c>
      <c r="H63" s="81">
        <v>465</v>
      </c>
      <c r="I63" s="81"/>
    </row>
    <row r="64" spans="1:9" x14ac:dyDescent="0.25">
      <c r="A64" s="77"/>
      <c r="B64" s="77"/>
      <c r="C64" s="77"/>
      <c r="D64" s="77"/>
      <c r="E64" s="77"/>
      <c r="F64" s="77">
        <v>364557</v>
      </c>
      <c r="G64" s="82">
        <v>40047</v>
      </c>
      <c r="H64" s="81">
        <v>490</v>
      </c>
      <c r="I64" s="81"/>
    </row>
    <row r="65" spans="1:9" x14ac:dyDescent="0.25">
      <c r="A65" s="77"/>
      <c r="B65" s="77"/>
      <c r="C65" s="77"/>
      <c r="D65" s="77"/>
      <c r="E65" s="77"/>
      <c r="F65" s="77">
        <v>364558</v>
      </c>
      <c r="G65" s="82">
        <v>40020</v>
      </c>
      <c r="H65" s="81">
        <v>515</v>
      </c>
      <c r="I65" s="81"/>
    </row>
    <row r="66" spans="1:9" x14ac:dyDescent="0.25">
      <c r="A66" s="77"/>
      <c r="B66" s="77"/>
      <c r="C66" s="77"/>
      <c r="D66" s="77"/>
      <c r="E66" s="77"/>
      <c r="F66" s="77">
        <v>364559</v>
      </c>
      <c r="G66" s="82">
        <v>40225</v>
      </c>
      <c r="H66" s="81">
        <v>540</v>
      </c>
      <c r="I66" s="81"/>
    </row>
    <row r="67" spans="1:9" x14ac:dyDescent="0.25">
      <c r="A67" s="77"/>
      <c r="B67" s="77"/>
      <c r="C67" s="77"/>
      <c r="D67" s="77"/>
      <c r="E67" s="77"/>
      <c r="F67" s="77">
        <v>364560</v>
      </c>
      <c r="G67" s="82">
        <v>40129</v>
      </c>
      <c r="H67" s="81">
        <v>565</v>
      </c>
      <c r="I67" s="81"/>
    </row>
    <row r="68" spans="1:9" x14ac:dyDescent="0.25">
      <c r="A68" s="77"/>
      <c r="B68" s="77"/>
      <c r="C68" s="77"/>
      <c r="D68" s="77"/>
      <c r="E68" s="77"/>
      <c r="F68" s="77">
        <v>364561</v>
      </c>
      <c r="G68" s="82">
        <v>40130</v>
      </c>
      <c r="H68" s="81">
        <v>590</v>
      </c>
      <c r="I68" s="81"/>
    </row>
    <row r="69" spans="1:9" x14ac:dyDescent="0.25">
      <c r="A69" s="77"/>
      <c r="B69" s="77"/>
      <c r="C69" s="77"/>
      <c r="D69" s="77"/>
      <c r="E69" s="77"/>
      <c r="F69" s="77">
        <v>364562</v>
      </c>
      <c r="G69" s="82">
        <v>40234</v>
      </c>
      <c r="H69" s="81">
        <v>615</v>
      </c>
      <c r="I69" s="81"/>
    </row>
    <row r="70" spans="1:9" x14ac:dyDescent="0.25">
      <c r="A70" s="77"/>
      <c r="B70" s="77"/>
      <c r="C70" s="77"/>
      <c r="D70" s="77"/>
      <c r="E70" s="77"/>
      <c r="F70" s="77">
        <v>364563</v>
      </c>
      <c r="G70" s="82">
        <v>40181</v>
      </c>
      <c r="H70" s="81">
        <v>640</v>
      </c>
      <c r="I70" s="81"/>
    </row>
    <row r="71" spans="1:9" x14ac:dyDescent="0.25">
      <c r="A71" s="77"/>
      <c r="B71" s="77"/>
      <c r="C71" s="77"/>
      <c r="D71" s="77"/>
      <c r="E71" s="77"/>
      <c r="F71" s="77">
        <v>364564</v>
      </c>
      <c r="G71" s="82">
        <v>40133</v>
      </c>
      <c r="H71" s="81">
        <v>665</v>
      </c>
      <c r="I71" s="81"/>
    </row>
    <row r="72" spans="1:9" x14ac:dyDescent="0.25">
      <c r="A72" s="77"/>
      <c r="B72" s="77"/>
      <c r="C72" s="77"/>
      <c r="D72" s="77"/>
      <c r="E72" s="77"/>
      <c r="F72" s="77">
        <v>364565</v>
      </c>
      <c r="G72" s="82">
        <v>40022</v>
      </c>
      <c r="H72" s="81">
        <v>690</v>
      </c>
      <c r="I72" s="81"/>
    </row>
    <row r="73" spans="1:9" x14ac:dyDescent="0.25">
      <c r="A73" s="77"/>
      <c r="B73" s="77"/>
      <c r="C73" s="77"/>
      <c r="D73" s="77"/>
      <c r="E73" s="77"/>
      <c r="F73" s="77">
        <v>364566</v>
      </c>
      <c r="G73" s="82">
        <v>40095</v>
      </c>
      <c r="H73" s="81">
        <v>715</v>
      </c>
      <c r="I73" s="81"/>
    </row>
    <row r="74" spans="1:9" x14ac:dyDescent="0.25">
      <c r="A74" s="77"/>
      <c r="B74" s="77"/>
      <c r="C74" s="77"/>
      <c r="D74" s="77"/>
      <c r="E74" s="77"/>
      <c r="F74" s="77">
        <v>364567</v>
      </c>
      <c r="G74" s="82">
        <v>40154</v>
      </c>
      <c r="H74" s="81">
        <v>740</v>
      </c>
      <c r="I74" s="81"/>
    </row>
    <row r="75" spans="1:9" x14ac:dyDescent="0.25">
      <c r="A75" s="77"/>
      <c r="B75" s="77"/>
      <c r="C75" s="77"/>
      <c r="D75" s="77"/>
      <c r="E75" s="77"/>
      <c r="F75" s="77">
        <v>364568</v>
      </c>
      <c r="G75" s="82">
        <v>40094</v>
      </c>
      <c r="H75" s="81">
        <v>765</v>
      </c>
      <c r="I75" s="81"/>
    </row>
    <row r="76" spans="1:9" x14ac:dyDescent="0.25">
      <c r="A76" s="77"/>
      <c r="B76" s="77"/>
      <c r="C76" s="77"/>
      <c r="D76" s="77"/>
      <c r="E76" s="77"/>
      <c r="F76" s="77">
        <v>364569</v>
      </c>
      <c r="G76" s="82">
        <v>40125</v>
      </c>
      <c r="H76" s="81">
        <v>790</v>
      </c>
      <c r="I76" s="81"/>
    </row>
    <row r="77" spans="1:9" x14ac:dyDescent="0.25">
      <c r="A77" s="77"/>
      <c r="B77" s="77"/>
      <c r="C77" s="77"/>
      <c r="D77" s="77"/>
      <c r="E77" s="77"/>
      <c r="F77" s="77">
        <v>364570</v>
      </c>
      <c r="G77" s="82">
        <v>40006</v>
      </c>
      <c r="H77" s="81">
        <v>815</v>
      </c>
      <c r="I77" s="81"/>
    </row>
    <row r="78" spans="1:9" x14ac:dyDescent="0.25">
      <c r="A78" s="77"/>
      <c r="B78" s="77"/>
      <c r="C78" s="77"/>
      <c r="D78" s="77"/>
      <c r="E78" s="77"/>
      <c r="F78" s="77">
        <v>364571</v>
      </c>
      <c r="G78" s="82">
        <v>40239</v>
      </c>
      <c r="H78" s="81">
        <v>840</v>
      </c>
      <c r="I78" s="81"/>
    </row>
    <row r="79" spans="1:9" x14ac:dyDescent="0.25">
      <c r="A79" s="77"/>
      <c r="B79" s="77"/>
      <c r="C79" s="77"/>
      <c r="D79" s="77"/>
      <c r="E79" s="77"/>
      <c r="F79" s="77">
        <v>364572</v>
      </c>
      <c r="G79" s="82">
        <v>40156</v>
      </c>
      <c r="H79" s="81">
        <v>865</v>
      </c>
      <c r="I79" s="81"/>
    </row>
    <row r="80" spans="1:9" x14ac:dyDescent="0.25">
      <c r="A80" s="77"/>
      <c r="B80" s="77"/>
      <c r="C80" s="77"/>
      <c r="D80" s="77"/>
      <c r="E80" s="77"/>
      <c r="F80" s="77">
        <v>364573</v>
      </c>
      <c r="G80" s="82">
        <v>40127</v>
      </c>
      <c r="H80" s="81">
        <v>890</v>
      </c>
      <c r="I80" s="81"/>
    </row>
    <row r="81" spans="1:9" x14ac:dyDescent="0.25">
      <c r="A81" s="77"/>
      <c r="B81" s="77"/>
      <c r="C81" s="77"/>
      <c r="D81" s="77"/>
      <c r="E81" s="77"/>
      <c r="F81" s="77">
        <v>364574</v>
      </c>
      <c r="G81" s="82">
        <v>40206</v>
      </c>
      <c r="H81" s="81">
        <v>915</v>
      </c>
      <c r="I81" s="81"/>
    </row>
    <row r="82" spans="1:9" x14ac:dyDescent="0.25">
      <c r="A82" s="77"/>
      <c r="B82" s="77"/>
      <c r="C82" s="77"/>
      <c r="D82" s="77"/>
      <c r="E82" s="77"/>
      <c r="F82" s="77">
        <v>364575</v>
      </c>
      <c r="G82" s="82">
        <v>40071</v>
      </c>
      <c r="H82" s="81">
        <v>940</v>
      </c>
      <c r="I82" s="81"/>
    </row>
    <row r="83" spans="1:9" x14ac:dyDescent="0.25">
      <c r="A83" s="77"/>
      <c r="B83" s="77"/>
      <c r="C83" s="77"/>
      <c r="D83" s="77"/>
      <c r="E83" s="77"/>
      <c r="F83" s="77">
        <v>364576</v>
      </c>
      <c r="G83" s="82">
        <v>40293</v>
      </c>
      <c r="H83" s="81">
        <v>965</v>
      </c>
      <c r="I83" s="81"/>
    </row>
    <row r="84" spans="1:9" x14ac:dyDescent="0.25">
      <c r="A84" s="77"/>
      <c r="B84" s="77"/>
      <c r="C84" s="77"/>
      <c r="D84" s="77"/>
      <c r="E84" s="77"/>
      <c r="F84" s="77">
        <v>364577</v>
      </c>
      <c r="G84" s="82">
        <v>40040</v>
      </c>
      <c r="H84" s="81">
        <v>990</v>
      </c>
      <c r="I84" s="81"/>
    </row>
    <row r="85" spans="1:9" x14ac:dyDescent="0.25">
      <c r="A85" s="77"/>
      <c r="B85" s="77"/>
      <c r="C85" s="77"/>
      <c r="D85" s="77"/>
      <c r="E85" s="77"/>
      <c r="F85" s="77">
        <v>364578</v>
      </c>
      <c r="G85" s="82">
        <v>40214</v>
      </c>
      <c r="H85" s="81">
        <v>1015</v>
      </c>
      <c r="I85" s="81"/>
    </row>
    <row r="86" spans="1:9" x14ac:dyDescent="0.25">
      <c r="A86" s="77"/>
      <c r="B86" s="77"/>
      <c r="C86" s="77"/>
      <c r="D86" s="77"/>
      <c r="E86" s="77"/>
      <c r="F86" s="77">
        <v>364579</v>
      </c>
      <c r="G86" s="82">
        <v>40226</v>
      </c>
      <c r="H86" s="81">
        <v>1040</v>
      </c>
      <c r="I86" s="81"/>
    </row>
    <row r="87" spans="1:9" x14ac:dyDescent="0.25">
      <c r="A87" s="77"/>
      <c r="B87" s="77"/>
      <c r="C87" s="77"/>
      <c r="D87" s="77"/>
      <c r="E87" s="77"/>
      <c r="F87" s="77">
        <v>364580</v>
      </c>
      <c r="G87" s="82">
        <v>40061</v>
      </c>
      <c r="H87" s="81">
        <v>1065</v>
      </c>
      <c r="I87" s="81"/>
    </row>
    <row r="88" spans="1:9" x14ac:dyDescent="0.25">
      <c r="A88" s="77"/>
      <c r="B88" s="77"/>
      <c r="C88" s="77"/>
      <c r="D88" s="77"/>
      <c r="E88" s="77"/>
      <c r="F88" s="77">
        <v>364581</v>
      </c>
      <c r="G88" s="82">
        <v>40023</v>
      </c>
      <c r="H88" s="81">
        <v>1090</v>
      </c>
      <c r="I88" s="81"/>
    </row>
    <row r="89" spans="1:9" x14ac:dyDescent="0.25">
      <c r="A89" s="77"/>
      <c r="B89" s="77"/>
      <c r="C89" s="77"/>
      <c r="D89" s="77"/>
      <c r="E89" s="77"/>
      <c r="F89" s="77">
        <v>364582</v>
      </c>
      <c r="G89" s="82">
        <v>40258</v>
      </c>
      <c r="H89" s="81">
        <v>1115</v>
      </c>
      <c r="I89" s="81"/>
    </row>
    <row r="90" spans="1:9" x14ac:dyDescent="0.25">
      <c r="A90" s="77"/>
      <c r="B90" s="77"/>
      <c r="C90" s="77"/>
      <c r="D90" s="77"/>
      <c r="E90" s="77"/>
      <c r="F90" s="77">
        <v>364583</v>
      </c>
      <c r="G90" s="82">
        <v>40162</v>
      </c>
      <c r="H90" s="81">
        <v>1140</v>
      </c>
      <c r="I90" s="81"/>
    </row>
    <row r="91" spans="1:9" x14ac:dyDescent="0.25">
      <c r="A91" s="77"/>
      <c r="B91" s="77"/>
      <c r="C91" s="77"/>
      <c r="D91" s="77"/>
      <c r="E91" s="77"/>
      <c r="F91" s="77">
        <v>364584</v>
      </c>
      <c r="G91" s="82">
        <v>40047</v>
      </c>
      <c r="H91" s="81">
        <v>1165</v>
      </c>
      <c r="I91" s="81"/>
    </row>
    <row r="92" spans="1:9" x14ac:dyDescent="0.25">
      <c r="A92" s="77"/>
      <c r="B92" s="77"/>
      <c r="C92" s="77"/>
      <c r="D92" s="77"/>
      <c r="E92" s="77"/>
      <c r="F92" s="77">
        <v>364585</v>
      </c>
      <c r="G92" s="82">
        <v>40102</v>
      </c>
      <c r="H92" s="81">
        <v>1190</v>
      </c>
      <c r="I92" s="81"/>
    </row>
    <row r="93" spans="1:9" x14ac:dyDescent="0.25">
      <c r="A93" s="77"/>
      <c r="B93" s="77"/>
      <c r="C93" s="77"/>
      <c r="D93" s="77"/>
      <c r="E93" s="77"/>
      <c r="F93" s="77">
        <v>364586</v>
      </c>
      <c r="G93" s="82">
        <v>40012</v>
      </c>
      <c r="H93" s="81">
        <v>1215</v>
      </c>
      <c r="I93" s="81"/>
    </row>
    <row r="94" spans="1:9" x14ac:dyDescent="0.25">
      <c r="A94" s="77"/>
      <c r="B94" s="77"/>
      <c r="C94" s="77"/>
      <c r="D94" s="77"/>
      <c r="E94" s="77"/>
      <c r="F94" s="77">
        <v>364587</v>
      </c>
      <c r="G94" s="82">
        <v>40225</v>
      </c>
      <c r="H94" s="81">
        <v>1240</v>
      </c>
      <c r="I94" s="81"/>
    </row>
    <row r="95" spans="1:9" x14ac:dyDescent="0.25">
      <c r="A95" s="77"/>
      <c r="B95" s="77"/>
      <c r="C95" s="77"/>
      <c r="D95" s="77"/>
      <c r="E95" s="77"/>
      <c r="F95" s="77">
        <v>364588</v>
      </c>
      <c r="G95" s="82">
        <v>40179</v>
      </c>
      <c r="H95" s="81">
        <v>1265</v>
      </c>
      <c r="I95" s="81"/>
    </row>
    <row r="96" spans="1:9" x14ac:dyDescent="0.25">
      <c r="A96" s="77"/>
      <c r="B96" s="77"/>
      <c r="C96" s="77"/>
      <c r="D96" s="77"/>
      <c r="E96" s="77"/>
      <c r="F96" s="77">
        <v>364589</v>
      </c>
      <c r="G96" s="82">
        <v>40245</v>
      </c>
      <c r="H96" s="81">
        <v>1290</v>
      </c>
      <c r="I96" s="81"/>
    </row>
    <row r="97" spans="1:9" x14ac:dyDescent="0.25">
      <c r="A97" s="77"/>
      <c r="B97" s="77"/>
      <c r="C97" s="77"/>
      <c r="D97" s="77"/>
      <c r="E97" s="77"/>
      <c r="F97" s="77">
        <v>364590</v>
      </c>
      <c r="G97" s="82">
        <v>40067</v>
      </c>
      <c r="H97" s="81">
        <v>1315</v>
      </c>
      <c r="I97" s="81"/>
    </row>
    <row r="98" spans="1:9" x14ac:dyDescent="0.25">
      <c r="A98" s="77"/>
      <c r="B98" s="77"/>
      <c r="C98" s="77"/>
      <c r="D98" s="77"/>
      <c r="E98" s="77"/>
      <c r="F98" s="77">
        <v>364591</v>
      </c>
      <c r="G98" s="82">
        <v>40120</v>
      </c>
      <c r="H98" s="81">
        <v>1340</v>
      </c>
      <c r="I98" s="81"/>
    </row>
    <row r="99" spans="1:9" x14ac:dyDescent="0.25">
      <c r="A99" s="77"/>
      <c r="B99" s="77"/>
      <c r="C99" s="77"/>
      <c r="D99" s="77"/>
      <c r="E99" s="77"/>
      <c r="F99" s="77">
        <v>364592</v>
      </c>
      <c r="G99" s="82">
        <v>40001</v>
      </c>
      <c r="H99" s="81">
        <v>1365</v>
      </c>
      <c r="I99" s="81"/>
    </row>
    <row r="100" spans="1:9" x14ac:dyDescent="0.25">
      <c r="A100" s="77"/>
      <c r="B100" s="77"/>
      <c r="C100" s="77"/>
      <c r="D100" s="77"/>
      <c r="E100" s="77"/>
      <c r="F100" s="77">
        <v>364593</v>
      </c>
      <c r="G100" s="82">
        <v>40227</v>
      </c>
      <c r="H100" s="81">
        <v>1390</v>
      </c>
      <c r="I100" s="81"/>
    </row>
    <row r="101" spans="1:9" x14ac:dyDescent="0.25">
      <c r="A101" s="77"/>
      <c r="B101" s="77"/>
      <c r="C101" s="77"/>
      <c r="D101" s="77"/>
      <c r="E101" s="77"/>
      <c r="F101" s="77">
        <v>364594</v>
      </c>
      <c r="G101" s="82">
        <v>40210</v>
      </c>
      <c r="H101" s="81">
        <v>1415</v>
      </c>
      <c r="I101" s="81"/>
    </row>
    <row r="102" spans="1:9" x14ac:dyDescent="0.25">
      <c r="A102" s="77"/>
      <c r="B102" s="77"/>
      <c r="C102" s="77"/>
      <c r="D102" s="77"/>
      <c r="E102" s="77"/>
      <c r="F102" s="77">
        <v>364595</v>
      </c>
      <c r="G102" s="82">
        <v>40170</v>
      </c>
      <c r="H102" s="81">
        <v>1440</v>
      </c>
      <c r="I102" s="81"/>
    </row>
    <row r="103" spans="1:9" x14ac:dyDescent="0.25">
      <c r="A103" s="77"/>
      <c r="B103" s="77"/>
      <c r="C103" s="77"/>
      <c r="D103" s="77"/>
      <c r="E103" s="77"/>
      <c r="F103" s="77">
        <v>364596</v>
      </c>
      <c r="G103" s="82">
        <v>40147</v>
      </c>
      <c r="H103" s="81">
        <v>1465</v>
      </c>
      <c r="I103" s="81"/>
    </row>
    <row r="104" spans="1:9" x14ac:dyDescent="0.25">
      <c r="A104" s="77"/>
      <c r="B104" s="77"/>
      <c r="C104" s="77"/>
      <c r="D104" s="77"/>
      <c r="E104" s="77"/>
      <c r="F104" s="77">
        <v>364597</v>
      </c>
      <c r="G104" s="82">
        <v>40179</v>
      </c>
      <c r="H104" s="81">
        <v>1490</v>
      </c>
      <c r="I104" s="81"/>
    </row>
    <row r="105" spans="1:9" x14ac:dyDescent="0.25">
      <c r="A105" s="77"/>
      <c r="B105" s="77"/>
      <c r="C105" s="77"/>
      <c r="D105" s="77"/>
      <c r="E105" s="77"/>
      <c r="F105" s="77">
        <v>364598</v>
      </c>
      <c r="G105" s="82">
        <v>40192</v>
      </c>
      <c r="H105" s="81">
        <v>1515</v>
      </c>
      <c r="I105" s="81"/>
    </row>
    <row r="106" spans="1:9" x14ac:dyDescent="0.25">
      <c r="A106" s="77"/>
      <c r="B106" s="77"/>
      <c r="C106" s="77"/>
      <c r="D106" s="77"/>
      <c r="E106" s="77"/>
      <c r="F106" s="77">
        <v>364599</v>
      </c>
      <c r="G106" s="82">
        <v>40101</v>
      </c>
      <c r="H106" s="81">
        <v>1540</v>
      </c>
      <c r="I106" s="81"/>
    </row>
    <row r="107" spans="1:9" x14ac:dyDescent="0.25">
      <c r="A107" s="77"/>
      <c r="B107" s="77"/>
      <c r="C107" s="77"/>
      <c r="D107" s="77"/>
      <c r="E107" s="77"/>
      <c r="F107" s="77">
        <v>364600</v>
      </c>
      <c r="G107" s="82">
        <v>40210</v>
      </c>
      <c r="H107" s="81">
        <v>1565</v>
      </c>
      <c r="I107" s="81"/>
    </row>
    <row r="108" spans="1:9" x14ac:dyDescent="0.25">
      <c r="A108" s="77"/>
      <c r="B108" s="77"/>
      <c r="C108" s="77"/>
      <c r="D108" s="77"/>
      <c r="E108" s="77"/>
      <c r="F108" s="77">
        <v>364601</v>
      </c>
      <c r="G108" s="82">
        <v>40000</v>
      </c>
      <c r="H108" s="81">
        <v>1590</v>
      </c>
      <c r="I108" s="81"/>
    </row>
    <row r="109" spans="1:9" x14ac:dyDescent="0.25">
      <c r="A109" s="77"/>
      <c r="B109" s="77"/>
      <c r="C109" s="77"/>
      <c r="D109" s="77"/>
      <c r="E109" s="77"/>
      <c r="F109" s="77">
        <v>364602</v>
      </c>
      <c r="G109" s="82">
        <v>40147</v>
      </c>
      <c r="H109" s="81">
        <v>1615</v>
      </c>
      <c r="I109" s="81"/>
    </row>
    <row r="110" spans="1:9" x14ac:dyDescent="0.25">
      <c r="A110" s="77"/>
      <c r="B110" s="77"/>
      <c r="C110" s="77"/>
      <c r="D110" s="77"/>
      <c r="E110" s="77"/>
      <c r="F110" s="77">
        <v>364603</v>
      </c>
      <c r="G110" s="82">
        <v>40180</v>
      </c>
      <c r="H110" s="81">
        <v>1640</v>
      </c>
      <c r="I110" s="81"/>
    </row>
    <row r="111" spans="1:9" x14ac:dyDescent="0.25">
      <c r="A111" s="77"/>
      <c r="B111" s="77"/>
      <c r="C111" s="77"/>
      <c r="D111" s="77"/>
      <c r="E111" s="77"/>
      <c r="F111" s="77">
        <v>364604</v>
      </c>
      <c r="G111" s="82">
        <v>40145</v>
      </c>
      <c r="H111" s="81">
        <v>1665</v>
      </c>
      <c r="I111" s="81"/>
    </row>
    <row r="112" spans="1:9" x14ac:dyDescent="0.25">
      <c r="A112" s="77"/>
      <c r="B112" s="77"/>
      <c r="C112" s="77"/>
      <c r="D112" s="77"/>
      <c r="E112" s="77"/>
      <c r="F112" s="77">
        <v>364605</v>
      </c>
      <c r="G112" s="82">
        <v>40087</v>
      </c>
      <c r="H112" s="81">
        <v>1690</v>
      </c>
      <c r="I112" s="81"/>
    </row>
    <row r="113" spans="1:9" x14ac:dyDescent="0.25">
      <c r="A113" s="77"/>
      <c r="E113" s="77"/>
      <c r="F113" s="77">
        <v>364606</v>
      </c>
      <c r="G113" s="82">
        <v>40020</v>
      </c>
      <c r="H113" s="81">
        <v>1715</v>
      </c>
      <c r="I113" s="81"/>
    </row>
    <row r="114" spans="1:9" x14ac:dyDescent="0.25">
      <c r="A114" s="77"/>
      <c r="E114" s="77"/>
      <c r="F114" s="77">
        <v>364607</v>
      </c>
      <c r="G114" s="82">
        <v>40104</v>
      </c>
      <c r="H114" s="81">
        <v>1740</v>
      </c>
      <c r="I114" s="81"/>
    </row>
  </sheetData>
  <mergeCells count="2">
    <mergeCell ref="B6:D6"/>
    <mergeCell ref="F6:I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/>
  </sheetViews>
  <sheetFormatPr defaultRowHeight="15" x14ac:dyDescent="0.25"/>
  <cols>
    <col min="2" max="2" width="14.42578125" bestFit="1" customWidth="1"/>
    <col min="3" max="3" width="13.5703125" bestFit="1" customWidth="1"/>
    <col min="4" max="4" width="14.140625" bestFit="1" customWidth="1"/>
    <col min="5" max="5" width="10.7109375" bestFit="1" customWidth="1"/>
    <col min="6" max="6" width="12.85546875" bestFit="1" customWidth="1"/>
    <col min="8" max="8" width="11.85546875" customWidth="1"/>
  </cols>
  <sheetData>
    <row r="2" spans="2:12" x14ac:dyDescent="0.25">
      <c r="B2" s="13" t="s">
        <v>694</v>
      </c>
    </row>
    <row r="5" spans="2:12" x14ac:dyDescent="0.25">
      <c r="B5" s="83" t="s">
        <v>683</v>
      </c>
      <c r="C5" s="84" t="s">
        <v>684</v>
      </c>
    </row>
    <row r="6" spans="2:12" ht="30" x14ac:dyDescent="0.25">
      <c r="B6" s="85" t="s">
        <v>685</v>
      </c>
      <c r="C6" s="86" t="s">
        <v>686</v>
      </c>
      <c r="D6" s="87" t="s">
        <v>687</v>
      </c>
      <c r="E6" s="88" t="s">
        <v>688</v>
      </c>
      <c r="F6" s="89" t="s">
        <v>689</v>
      </c>
      <c r="H6" s="105" t="s">
        <v>695</v>
      </c>
      <c r="I6" s="106"/>
      <c r="J6" s="106"/>
      <c r="K6" s="106"/>
      <c r="L6" s="107"/>
    </row>
    <row r="7" spans="2:12" x14ac:dyDescent="0.25">
      <c r="B7" s="90"/>
      <c r="C7" s="91" t="s">
        <v>690</v>
      </c>
      <c r="D7" s="92">
        <v>8</v>
      </c>
      <c r="E7" s="93">
        <v>1592</v>
      </c>
      <c r="F7" s="94">
        <v>562.77199999999993</v>
      </c>
      <c r="H7" s="108" t="s">
        <v>686</v>
      </c>
      <c r="I7" s="109" t="s">
        <v>696</v>
      </c>
      <c r="J7" s="109" t="s">
        <v>697</v>
      </c>
      <c r="K7" s="109" t="s">
        <v>698</v>
      </c>
      <c r="L7" s="109" t="s">
        <v>699</v>
      </c>
    </row>
    <row r="8" spans="2:12" x14ac:dyDescent="0.25">
      <c r="B8" s="95"/>
      <c r="C8" s="96" t="s">
        <v>691</v>
      </c>
      <c r="D8" s="97">
        <v>8</v>
      </c>
      <c r="E8" s="98">
        <v>1088</v>
      </c>
      <c r="F8" s="99">
        <v>396.9024</v>
      </c>
      <c r="H8" s="110" t="s">
        <v>690</v>
      </c>
      <c r="I8" s="111"/>
      <c r="J8" s="111"/>
      <c r="K8" s="111"/>
      <c r="L8" s="111"/>
    </row>
    <row r="9" spans="2:12" x14ac:dyDescent="0.25">
      <c r="B9" s="90"/>
      <c r="C9" s="91" t="s">
        <v>692</v>
      </c>
      <c r="D9" s="92">
        <v>8</v>
      </c>
      <c r="E9" s="93">
        <v>1680</v>
      </c>
      <c r="F9" s="94">
        <v>752.64</v>
      </c>
      <c r="H9" s="110" t="s">
        <v>691</v>
      </c>
      <c r="I9" s="111"/>
      <c r="J9" s="111"/>
      <c r="K9" s="111"/>
      <c r="L9" s="111"/>
    </row>
    <row r="10" spans="2:12" x14ac:dyDescent="0.25">
      <c r="B10" s="95"/>
      <c r="C10" s="96" t="s">
        <v>693</v>
      </c>
      <c r="D10" s="97">
        <v>9</v>
      </c>
      <c r="E10" s="98">
        <v>2133</v>
      </c>
      <c r="F10" s="99">
        <v>922.73579999999993</v>
      </c>
      <c r="H10" s="110" t="s">
        <v>700</v>
      </c>
      <c r="I10" s="111"/>
      <c r="J10" s="111"/>
      <c r="K10" s="111"/>
      <c r="L10" s="111"/>
    </row>
    <row r="11" spans="2:12" x14ac:dyDescent="0.25">
      <c r="B11" s="90"/>
      <c r="C11" s="91" t="s">
        <v>690</v>
      </c>
      <c r="D11" s="92">
        <v>10</v>
      </c>
      <c r="E11" s="93">
        <v>1610</v>
      </c>
      <c r="F11" s="94">
        <v>579.11700000000008</v>
      </c>
    </row>
    <row r="12" spans="2:12" x14ac:dyDescent="0.25">
      <c r="B12" s="95"/>
      <c r="C12" s="96" t="s">
        <v>691</v>
      </c>
      <c r="D12" s="97">
        <v>10</v>
      </c>
      <c r="E12" s="98">
        <v>1540</v>
      </c>
      <c r="F12" s="99">
        <v>569.79999999999995</v>
      </c>
    </row>
    <row r="13" spans="2:12" x14ac:dyDescent="0.25">
      <c r="B13" s="90"/>
      <c r="C13" s="91" t="s">
        <v>692</v>
      </c>
      <c r="D13" s="92">
        <v>7</v>
      </c>
      <c r="E13" s="93">
        <v>1316</v>
      </c>
      <c r="F13" s="94">
        <v>427.56840000000005</v>
      </c>
    </row>
    <row r="14" spans="2:12" x14ac:dyDescent="0.25">
      <c r="B14" s="95"/>
      <c r="C14" s="96" t="s">
        <v>693</v>
      </c>
      <c r="D14" s="97">
        <v>7</v>
      </c>
      <c r="E14" s="98">
        <v>1799</v>
      </c>
      <c r="F14" s="99">
        <v>708.80600000000004</v>
      </c>
    </row>
    <row r="15" spans="2:12" x14ac:dyDescent="0.25">
      <c r="B15" s="90"/>
      <c r="C15" s="91" t="s">
        <v>690</v>
      </c>
      <c r="D15" s="92">
        <v>8</v>
      </c>
      <c r="E15" s="93">
        <v>1624</v>
      </c>
      <c r="F15" s="94">
        <v>621.3424</v>
      </c>
    </row>
    <row r="16" spans="2:12" x14ac:dyDescent="0.25">
      <c r="B16" s="95"/>
      <c r="C16" s="96" t="s">
        <v>691</v>
      </c>
      <c r="D16" s="97">
        <v>6</v>
      </c>
      <c r="E16" s="98">
        <v>726</v>
      </c>
      <c r="F16" s="99">
        <v>235.87740000000002</v>
      </c>
    </row>
    <row r="17" spans="2:6" x14ac:dyDescent="0.25">
      <c r="B17" s="90"/>
      <c r="C17" s="91" t="s">
        <v>692</v>
      </c>
      <c r="D17" s="92">
        <v>9</v>
      </c>
      <c r="E17" s="93">
        <v>2277</v>
      </c>
      <c r="F17" s="94">
        <v>965.67569999999989</v>
      </c>
    </row>
    <row r="18" spans="2:6" x14ac:dyDescent="0.25">
      <c r="B18" s="95"/>
      <c r="C18" s="96" t="s">
        <v>693</v>
      </c>
      <c r="D18" s="97">
        <v>6</v>
      </c>
      <c r="E18" s="98">
        <v>714</v>
      </c>
      <c r="F18" s="99">
        <v>220.983</v>
      </c>
    </row>
    <row r="19" spans="2:6" x14ac:dyDescent="0.25">
      <c r="B19" s="100"/>
      <c r="C19" s="101" t="s">
        <v>691</v>
      </c>
      <c r="D19" s="102">
        <v>9</v>
      </c>
      <c r="E19" s="103">
        <v>2682</v>
      </c>
      <c r="F19" s="104">
        <v>1023.183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30" zoomScaleNormal="130" workbookViewId="0"/>
  </sheetViews>
  <sheetFormatPr defaultRowHeight="15" x14ac:dyDescent="0.25"/>
  <sheetData>
    <row r="1" spans="1:6" x14ac:dyDescent="0.25">
      <c r="A1" t="s">
        <v>701</v>
      </c>
      <c r="B1" t="s">
        <v>702</v>
      </c>
      <c r="C1" t="s">
        <v>35</v>
      </c>
    </row>
    <row r="2" spans="1:6" x14ac:dyDescent="0.25">
      <c r="A2" t="s">
        <v>703</v>
      </c>
      <c r="B2">
        <v>2007</v>
      </c>
      <c r="C2">
        <v>57</v>
      </c>
      <c r="F2" t="s">
        <v>702</v>
      </c>
    </row>
    <row r="3" spans="1:6" x14ac:dyDescent="0.25">
      <c r="A3" t="s">
        <v>704</v>
      </c>
      <c r="B3">
        <v>2007</v>
      </c>
      <c r="C3">
        <v>55</v>
      </c>
      <c r="F3" t="s">
        <v>701</v>
      </c>
    </row>
    <row r="4" spans="1:6" x14ac:dyDescent="0.25">
      <c r="A4" t="s">
        <v>705</v>
      </c>
      <c r="B4">
        <v>2007</v>
      </c>
      <c r="C4">
        <v>70</v>
      </c>
      <c r="F4" t="s">
        <v>35</v>
      </c>
    </row>
    <row r="5" spans="1:6" x14ac:dyDescent="0.25">
      <c r="A5" t="s">
        <v>706</v>
      </c>
      <c r="B5">
        <v>2007</v>
      </c>
      <c r="C5">
        <v>69</v>
      </c>
    </row>
    <row r="6" spans="1:6" x14ac:dyDescent="0.25">
      <c r="A6" t="s">
        <v>703</v>
      </c>
      <c r="B6">
        <v>2008</v>
      </c>
      <c r="C6">
        <v>55</v>
      </c>
    </row>
    <row r="7" spans="1:6" x14ac:dyDescent="0.25">
      <c r="A7" t="s">
        <v>704</v>
      </c>
      <c r="B7">
        <v>2008</v>
      </c>
      <c r="C7">
        <v>62</v>
      </c>
    </row>
    <row r="8" spans="1:6" x14ac:dyDescent="0.25">
      <c r="A8" t="s">
        <v>705</v>
      </c>
      <c r="B8">
        <v>2008</v>
      </c>
      <c r="C8">
        <v>70</v>
      </c>
    </row>
    <row r="9" spans="1:6" x14ac:dyDescent="0.25">
      <c r="A9" t="s">
        <v>706</v>
      </c>
      <c r="B9">
        <v>2008</v>
      </c>
      <c r="C9">
        <v>60</v>
      </c>
    </row>
    <row r="10" spans="1:6" x14ac:dyDescent="0.25">
      <c r="A10" t="s">
        <v>703</v>
      </c>
      <c r="B10">
        <v>2009</v>
      </c>
      <c r="C10">
        <v>60</v>
      </c>
    </row>
    <row r="11" spans="1:6" x14ac:dyDescent="0.25">
      <c r="A11" t="s">
        <v>704</v>
      </c>
      <c r="B11">
        <v>2009</v>
      </c>
      <c r="C11">
        <v>59</v>
      </c>
    </row>
    <row r="12" spans="1:6" x14ac:dyDescent="0.25">
      <c r="A12" t="s">
        <v>705</v>
      </c>
      <c r="B12">
        <v>2009</v>
      </c>
      <c r="C12">
        <v>64</v>
      </c>
    </row>
    <row r="13" spans="1:6" x14ac:dyDescent="0.25">
      <c r="A13" t="s">
        <v>706</v>
      </c>
      <c r="B13">
        <v>2009</v>
      </c>
      <c r="C13">
        <v>62</v>
      </c>
    </row>
    <row r="14" spans="1:6" x14ac:dyDescent="0.25">
      <c r="A14" t="s">
        <v>703</v>
      </c>
      <c r="B14">
        <v>2010</v>
      </c>
      <c r="C14">
        <v>55</v>
      </c>
    </row>
    <row r="15" spans="1:6" x14ac:dyDescent="0.25">
      <c r="A15" t="s">
        <v>704</v>
      </c>
      <c r="B15">
        <v>2010</v>
      </c>
      <c r="C15">
        <v>61</v>
      </c>
    </row>
    <row r="16" spans="1:6" x14ac:dyDescent="0.25">
      <c r="A16" t="s">
        <v>705</v>
      </c>
      <c r="B16">
        <v>2010</v>
      </c>
      <c r="C16">
        <v>63</v>
      </c>
    </row>
    <row r="17" spans="1:3" x14ac:dyDescent="0.25">
      <c r="A17" t="s">
        <v>706</v>
      </c>
      <c r="B17">
        <v>2010</v>
      </c>
      <c r="C17">
        <v>68</v>
      </c>
    </row>
    <row r="18" spans="1:3" x14ac:dyDescent="0.25">
      <c r="A18" t="s">
        <v>703</v>
      </c>
      <c r="B18">
        <v>2011</v>
      </c>
      <c r="C18">
        <v>58</v>
      </c>
    </row>
    <row r="19" spans="1:3" x14ac:dyDescent="0.25">
      <c r="A19" t="s">
        <v>704</v>
      </c>
      <c r="B19">
        <v>2011</v>
      </c>
      <c r="C19">
        <v>57</v>
      </c>
    </row>
    <row r="20" spans="1:3" x14ac:dyDescent="0.25">
      <c r="A20" t="s">
        <v>705</v>
      </c>
      <c r="B20">
        <v>2011</v>
      </c>
      <c r="C20">
        <v>58</v>
      </c>
    </row>
    <row r="21" spans="1:3" x14ac:dyDescent="0.25">
      <c r="A21" t="s">
        <v>706</v>
      </c>
      <c r="B21">
        <v>2011</v>
      </c>
      <c r="C21">
        <v>60</v>
      </c>
    </row>
    <row r="22" spans="1:3" x14ac:dyDescent="0.25">
      <c r="A22" t="s">
        <v>703</v>
      </c>
      <c r="B22">
        <v>2012</v>
      </c>
      <c r="C22">
        <v>59</v>
      </c>
    </row>
    <row r="23" spans="1:3" x14ac:dyDescent="0.25">
      <c r="A23" t="s">
        <v>704</v>
      </c>
      <c r="B23">
        <v>2012</v>
      </c>
      <c r="C23">
        <v>58</v>
      </c>
    </row>
    <row r="24" spans="1:3" x14ac:dyDescent="0.25">
      <c r="A24" t="s">
        <v>705</v>
      </c>
      <c r="B24">
        <v>2012</v>
      </c>
      <c r="C24">
        <v>64</v>
      </c>
    </row>
    <row r="25" spans="1:3" x14ac:dyDescent="0.25">
      <c r="A25" t="s">
        <v>706</v>
      </c>
      <c r="B25">
        <v>2012</v>
      </c>
      <c r="C25">
        <v>59</v>
      </c>
    </row>
    <row r="26" spans="1:3" x14ac:dyDescent="0.25">
      <c r="A26" t="s">
        <v>703</v>
      </c>
      <c r="B26">
        <v>2013</v>
      </c>
      <c r="C26">
        <v>67</v>
      </c>
    </row>
    <row r="27" spans="1:3" x14ac:dyDescent="0.25">
      <c r="A27" t="s">
        <v>704</v>
      </c>
      <c r="B27">
        <v>2013</v>
      </c>
      <c r="C27">
        <v>62</v>
      </c>
    </row>
    <row r="28" spans="1:3" x14ac:dyDescent="0.25">
      <c r="A28" t="s">
        <v>705</v>
      </c>
      <c r="B28">
        <v>2013</v>
      </c>
      <c r="C28">
        <v>62</v>
      </c>
    </row>
    <row r="29" spans="1:3" x14ac:dyDescent="0.25">
      <c r="A29" t="s">
        <v>706</v>
      </c>
      <c r="B29">
        <v>2013</v>
      </c>
      <c r="C29">
        <v>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90" zoomScaleNormal="190" workbookViewId="0"/>
  </sheetViews>
  <sheetFormatPr defaultRowHeight="15" x14ac:dyDescent="0.25"/>
  <cols>
    <col min="1" max="1" width="14.140625" bestFit="1" customWidth="1"/>
  </cols>
  <sheetData>
    <row r="1" spans="1:6" x14ac:dyDescent="0.25">
      <c r="A1" s="113" t="s">
        <v>713</v>
      </c>
      <c r="B1" s="113" t="s">
        <v>35</v>
      </c>
      <c r="C1" s="113" t="s">
        <v>3</v>
      </c>
    </row>
    <row r="2" spans="1:6" x14ac:dyDescent="0.25">
      <c r="A2" s="112" t="s">
        <v>712</v>
      </c>
      <c r="B2" s="112">
        <v>4300</v>
      </c>
      <c r="C2" s="112"/>
    </row>
    <row r="3" spans="1:6" x14ac:dyDescent="0.25">
      <c r="A3" s="112" t="s">
        <v>711</v>
      </c>
      <c r="B3" s="112">
        <v>2220</v>
      </c>
      <c r="C3" s="112"/>
    </row>
    <row r="4" spans="1:6" x14ac:dyDescent="0.25">
      <c r="A4" s="112" t="s">
        <v>710</v>
      </c>
      <c r="B4" s="112">
        <v>7890</v>
      </c>
      <c r="C4" s="112"/>
    </row>
    <row r="5" spans="1:6" x14ac:dyDescent="0.25">
      <c r="A5" s="112" t="s">
        <v>709</v>
      </c>
      <c r="B5" s="112">
        <v>6130</v>
      </c>
      <c r="C5" s="112"/>
    </row>
    <row r="7" spans="1:6" x14ac:dyDescent="0.25">
      <c r="A7" s="113" t="s">
        <v>708</v>
      </c>
      <c r="B7" s="113">
        <v>1000</v>
      </c>
      <c r="C7" s="113">
        <v>2000</v>
      </c>
      <c r="D7" s="113">
        <v>3000</v>
      </c>
      <c r="E7" s="113">
        <v>4000</v>
      </c>
      <c r="F7" s="113">
        <v>5000</v>
      </c>
    </row>
    <row r="8" spans="1:6" x14ac:dyDescent="0.25">
      <c r="A8" s="113" t="s">
        <v>707</v>
      </c>
      <c r="B8" s="112">
        <v>50</v>
      </c>
      <c r="C8" s="112">
        <v>100</v>
      </c>
      <c r="D8" s="112">
        <v>150</v>
      </c>
      <c r="E8" s="112">
        <v>200</v>
      </c>
      <c r="F8" s="112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/>
  </sheetViews>
  <sheetFormatPr defaultRowHeight="15" x14ac:dyDescent="0.25"/>
  <sheetData>
    <row r="2" spans="2:3" x14ac:dyDescent="0.25">
      <c r="B2" t="s">
        <v>724</v>
      </c>
      <c r="C2">
        <v>10</v>
      </c>
    </row>
    <row r="3" spans="2:3" x14ac:dyDescent="0.25">
      <c r="B3" t="s">
        <v>723</v>
      </c>
      <c r="C3">
        <v>20</v>
      </c>
    </row>
    <row r="4" spans="2:3" x14ac:dyDescent="0.25">
      <c r="B4" t="s">
        <v>722</v>
      </c>
      <c r="C4">
        <v>30</v>
      </c>
    </row>
    <row r="5" spans="2:3" x14ac:dyDescent="0.25">
      <c r="B5" t="s">
        <v>721</v>
      </c>
      <c r="C5">
        <v>40</v>
      </c>
    </row>
    <row r="6" spans="2:3" x14ac:dyDescent="0.25">
      <c r="B6" t="s">
        <v>720</v>
      </c>
      <c r="C6">
        <v>50</v>
      </c>
    </row>
    <row r="7" spans="2:3" x14ac:dyDescent="0.25">
      <c r="B7" t="s">
        <v>719</v>
      </c>
      <c r="C7">
        <v>60</v>
      </c>
    </row>
    <row r="8" spans="2:3" x14ac:dyDescent="0.25">
      <c r="B8" t="s">
        <v>718</v>
      </c>
      <c r="C8">
        <v>70</v>
      </c>
    </row>
    <row r="9" spans="2:3" x14ac:dyDescent="0.25">
      <c r="B9" t="s">
        <v>717</v>
      </c>
      <c r="C9">
        <v>80</v>
      </c>
    </row>
    <row r="10" spans="2:3" x14ac:dyDescent="0.25">
      <c r="B10" t="s">
        <v>716</v>
      </c>
      <c r="C10">
        <v>90</v>
      </c>
    </row>
    <row r="11" spans="2:3" x14ac:dyDescent="0.25">
      <c r="B11" t="s">
        <v>715</v>
      </c>
      <c r="C11">
        <v>100</v>
      </c>
    </row>
    <row r="12" spans="2:3" x14ac:dyDescent="0.25">
      <c r="B12" t="s">
        <v>714</v>
      </c>
      <c r="C12">
        <v>999</v>
      </c>
    </row>
  </sheetData>
  <pageMargins left="0.25" right="0.25" top="0.75" bottom="0.75" header="0.3" footer="0.3"/>
  <pageSetup orientation="portrait" verticalDpi="0" r:id="rId1"/>
  <headerFooter>
    <oddHeader>&amp;CPPL&amp;R&amp;D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/>
  </sheetViews>
  <sheetFormatPr defaultRowHeight="15" x14ac:dyDescent="0.25"/>
  <sheetData>
    <row r="2" spans="2:3" x14ac:dyDescent="0.25">
      <c r="B2" t="s">
        <v>740</v>
      </c>
      <c r="C2">
        <v>110</v>
      </c>
    </row>
    <row r="3" spans="2:3" x14ac:dyDescent="0.25">
      <c r="B3" t="s">
        <v>739</v>
      </c>
      <c r="C3">
        <v>120</v>
      </c>
    </row>
    <row r="4" spans="2:3" x14ac:dyDescent="0.25">
      <c r="B4" t="s">
        <v>738</v>
      </c>
      <c r="C4">
        <v>130</v>
      </c>
    </row>
    <row r="5" spans="2:3" x14ac:dyDescent="0.25">
      <c r="B5" t="s">
        <v>737</v>
      </c>
      <c r="C5">
        <v>140</v>
      </c>
    </row>
    <row r="6" spans="2:3" x14ac:dyDescent="0.25">
      <c r="B6" t="s">
        <v>736</v>
      </c>
      <c r="C6">
        <v>150</v>
      </c>
    </row>
    <row r="7" spans="2:3" x14ac:dyDescent="0.25">
      <c r="B7" t="s">
        <v>735</v>
      </c>
      <c r="C7">
        <v>160</v>
      </c>
    </row>
    <row r="8" spans="2:3" x14ac:dyDescent="0.25">
      <c r="B8" t="s">
        <v>734</v>
      </c>
      <c r="C8">
        <v>170</v>
      </c>
    </row>
    <row r="9" spans="2:3" x14ac:dyDescent="0.25">
      <c r="B9" t="s">
        <v>733</v>
      </c>
      <c r="C9">
        <v>180</v>
      </c>
    </row>
    <row r="10" spans="2:3" x14ac:dyDescent="0.25">
      <c r="B10" t="s">
        <v>732</v>
      </c>
      <c r="C10">
        <v>190</v>
      </c>
    </row>
    <row r="11" spans="2:3" x14ac:dyDescent="0.25">
      <c r="B11" t="s">
        <v>731</v>
      </c>
      <c r="C11">
        <v>200</v>
      </c>
    </row>
    <row r="12" spans="2:3" x14ac:dyDescent="0.25">
      <c r="B12" t="s">
        <v>730</v>
      </c>
      <c r="C12">
        <v>210</v>
      </c>
    </row>
    <row r="13" spans="2:3" x14ac:dyDescent="0.25">
      <c r="B13" t="s">
        <v>729</v>
      </c>
      <c r="C13">
        <v>220</v>
      </c>
    </row>
    <row r="14" spans="2:3" x14ac:dyDescent="0.25">
      <c r="B14" t="s">
        <v>728</v>
      </c>
      <c r="C14">
        <v>230</v>
      </c>
    </row>
    <row r="15" spans="2:3" x14ac:dyDescent="0.25">
      <c r="B15" t="s">
        <v>727</v>
      </c>
      <c r="C15">
        <v>240</v>
      </c>
    </row>
    <row r="16" spans="2:3" x14ac:dyDescent="0.25">
      <c r="B16" t="s">
        <v>726</v>
      </c>
      <c r="C16">
        <v>250</v>
      </c>
    </row>
    <row r="17" spans="2:3" x14ac:dyDescent="0.25">
      <c r="B17" t="s">
        <v>725</v>
      </c>
      <c r="C17">
        <v>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235" zoomScaleNormal="235" workbookViewId="0"/>
  </sheetViews>
  <sheetFormatPr defaultRowHeight="15" x14ac:dyDescent="0.25"/>
  <sheetData>
    <row r="2" spans="2:3" x14ac:dyDescent="0.25">
      <c r="B2" t="s">
        <v>741</v>
      </c>
    </row>
    <row r="4" spans="2:3" x14ac:dyDescent="0.25">
      <c r="B4" t="s">
        <v>813</v>
      </c>
      <c r="C4" t="s">
        <v>35</v>
      </c>
    </row>
    <row r="5" spans="2:3" x14ac:dyDescent="0.25">
      <c r="B5" t="s">
        <v>724</v>
      </c>
    </row>
    <row r="6" spans="2:3" x14ac:dyDescent="0.25">
      <c r="B6" t="s">
        <v>723</v>
      </c>
    </row>
    <row r="7" spans="2:3" x14ac:dyDescent="0.25">
      <c r="B7" t="s">
        <v>722</v>
      </c>
    </row>
    <row r="8" spans="2:3" x14ac:dyDescent="0.25">
      <c r="B8" t="s">
        <v>727</v>
      </c>
    </row>
    <row r="9" spans="2:3" x14ac:dyDescent="0.25">
      <c r="B9" t="s">
        <v>726</v>
      </c>
    </row>
    <row r="10" spans="2:3" x14ac:dyDescent="0.25">
      <c r="B10" t="s">
        <v>721</v>
      </c>
    </row>
    <row r="11" spans="2:3" x14ac:dyDescent="0.25">
      <c r="B11" t="s">
        <v>720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2"/>
  <sheetViews>
    <sheetView zoomScale="145" zoomScaleNormal="145" workbookViewId="0"/>
  </sheetViews>
  <sheetFormatPr defaultColWidth="9.140625" defaultRowHeight="12.75" x14ac:dyDescent="0.2"/>
  <cols>
    <col min="1" max="1" width="11.140625" style="115" bestFit="1" customWidth="1"/>
    <col min="2" max="2" width="10.28515625" style="114" bestFit="1" customWidth="1"/>
    <col min="3" max="3" width="7.7109375" style="114" bestFit="1" customWidth="1"/>
    <col min="4" max="4" width="9" style="114" bestFit="1" customWidth="1"/>
    <col min="5" max="5" width="4.140625" style="115" bestFit="1" customWidth="1"/>
    <col min="6" max="6" width="11.5703125" style="114" customWidth="1"/>
    <col min="7" max="7" width="18.42578125" style="114" customWidth="1"/>
    <col min="8" max="8" width="3.42578125" style="114" customWidth="1"/>
    <col min="9" max="9" width="3.5703125" style="114" customWidth="1"/>
    <col min="10" max="10" width="11.140625" style="114" customWidth="1"/>
    <col min="11" max="11" width="6.28515625" style="114" bestFit="1" customWidth="1"/>
    <col min="12" max="12" width="7.5703125" style="114" customWidth="1"/>
    <col min="13" max="13" width="6.28515625" style="114" bestFit="1" customWidth="1"/>
    <col min="14" max="21" width="4.7109375" style="114" bestFit="1" customWidth="1"/>
    <col min="22" max="16384" width="9.140625" style="114"/>
  </cols>
  <sheetData>
    <row r="1" spans="1:21" x14ac:dyDescent="0.2">
      <c r="A1" s="127" t="s">
        <v>808</v>
      </c>
      <c r="B1" s="127" t="s">
        <v>807</v>
      </c>
      <c r="C1" s="127" t="s">
        <v>806</v>
      </c>
      <c r="D1" s="127" t="s">
        <v>805</v>
      </c>
      <c r="E1" s="127" t="s">
        <v>557</v>
      </c>
      <c r="F1" s="126" t="s">
        <v>804</v>
      </c>
      <c r="G1" s="125" t="s">
        <v>556</v>
      </c>
      <c r="H1" s="117"/>
      <c r="J1" s="142" t="s">
        <v>803</v>
      </c>
      <c r="K1" s="143"/>
      <c r="N1" s="141" t="s">
        <v>802</v>
      </c>
      <c r="O1" s="141"/>
      <c r="P1" s="141"/>
      <c r="Q1" s="141"/>
      <c r="R1" s="141"/>
      <c r="S1" s="141"/>
      <c r="T1" s="141"/>
      <c r="U1" s="141"/>
    </row>
    <row r="2" spans="1:21" x14ac:dyDescent="0.2">
      <c r="A2" s="116">
        <v>100432924</v>
      </c>
      <c r="B2" s="114">
        <v>30</v>
      </c>
      <c r="C2" s="119">
        <v>21.01</v>
      </c>
      <c r="D2" s="119">
        <f t="shared" ref="D2:D33" si="0">C2*(B2+MAX(0,B2-40)/2)</f>
        <v>630.30000000000007</v>
      </c>
      <c r="E2" s="118">
        <f t="shared" ref="E2:E33" si="1">ROUND((45-C2)/5,0)</f>
        <v>5</v>
      </c>
      <c r="F2" s="114" t="s">
        <v>757</v>
      </c>
      <c r="G2" s="117"/>
      <c r="H2" s="117"/>
      <c r="J2" s="120" t="s">
        <v>767</v>
      </c>
      <c r="K2" s="120" t="s">
        <v>792</v>
      </c>
      <c r="M2" s="124" t="s">
        <v>801</v>
      </c>
      <c r="N2" s="123">
        <v>1</v>
      </c>
      <c r="O2" s="123">
        <v>2</v>
      </c>
      <c r="P2" s="123">
        <v>3</v>
      </c>
      <c r="Q2" s="123">
        <v>4</v>
      </c>
      <c r="R2" s="123">
        <v>5</v>
      </c>
      <c r="S2" s="123">
        <v>6</v>
      </c>
      <c r="T2" s="123">
        <v>7</v>
      </c>
      <c r="U2" s="123">
        <v>8</v>
      </c>
    </row>
    <row r="3" spans="1:21" x14ac:dyDescent="0.2">
      <c r="A3" s="116">
        <v>102159909</v>
      </c>
      <c r="B3" s="114">
        <v>44</v>
      </c>
      <c r="C3" s="119">
        <v>34.32</v>
      </c>
      <c r="D3" s="119">
        <f t="shared" si="0"/>
        <v>1578.72</v>
      </c>
      <c r="E3" s="118">
        <f t="shared" si="1"/>
        <v>2</v>
      </c>
      <c r="F3" s="114" t="s">
        <v>799</v>
      </c>
      <c r="G3" s="117"/>
      <c r="H3" s="117"/>
      <c r="J3" s="120" t="s">
        <v>755</v>
      </c>
      <c r="K3" s="120" t="s">
        <v>784</v>
      </c>
      <c r="M3" s="123" t="s">
        <v>792</v>
      </c>
      <c r="N3" s="122">
        <f t="shared" ref="N3:N9" si="2">O3*1.5</f>
        <v>9.75E-3</v>
      </c>
      <c r="O3" s="122">
        <v>6.4999999999999997E-3</v>
      </c>
      <c r="P3" s="121">
        <f t="shared" ref="P3:R9" si="3">ROUND(O3*0.8,4)</f>
        <v>5.1999999999999998E-3</v>
      </c>
      <c r="Q3" s="121">
        <f t="shared" si="3"/>
        <v>4.1999999999999997E-3</v>
      </c>
      <c r="R3" s="121">
        <f t="shared" si="3"/>
        <v>3.3999999999999998E-3</v>
      </c>
      <c r="S3" s="121">
        <f t="shared" ref="S3:U9" si="4">ROUND(O3*0.8,4)</f>
        <v>5.1999999999999998E-3</v>
      </c>
      <c r="T3" s="121">
        <f t="shared" si="4"/>
        <v>4.1999999999999997E-3</v>
      </c>
      <c r="U3" s="121">
        <f t="shared" si="4"/>
        <v>3.3999999999999998E-3</v>
      </c>
    </row>
    <row r="4" spans="1:21" x14ac:dyDescent="0.2">
      <c r="A4" s="116">
        <v>110547055</v>
      </c>
      <c r="B4" s="114">
        <v>31</v>
      </c>
      <c r="C4" s="119">
        <v>39.04</v>
      </c>
      <c r="D4" s="119">
        <f t="shared" si="0"/>
        <v>1210.24</v>
      </c>
      <c r="E4" s="118">
        <f t="shared" si="1"/>
        <v>1</v>
      </c>
      <c r="F4" s="114" t="s">
        <v>794</v>
      </c>
      <c r="G4" s="117"/>
      <c r="H4" s="117"/>
      <c r="J4" s="120" t="s">
        <v>762</v>
      </c>
      <c r="K4" s="120" t="s">
        <v>790</v>
      </c>
      <c r="M4" s="123" t="s">
        <v>784</v>
      </c>
      <c r="N4" s="122">
        <f t="shared" si="2"/>
        <v>1.3500000000000002E-2</v>
      </c>
      <c r="O4" s="122">
        <v>9.0000000000000011E-3</v>
      </c>
      <c r="P4" s="121">
        <f t="shared" si="3"/>
        <v>7.1999999999999998E-3</v>
      </c>
      <c r="Q4" s="121">
        <f t="shared" si="3"/>
        <v>5.7999999999999996E-3</v>
      </c>
      <c r="R4" s="121">
        <f t="shared" si="3"/>
        <v>4.5999999999999999E-3</v>
      </c>
      <c r="S4" s="121">
        <f t="shared" si="4"/>
        <v>7.1999999999999998E-3</v>
      </c>
      <c r="T4" s="121">
        <f t="shared" si="4"/>
        <v>5.7999999999999996E-3</v>
      </c>
      <c r="U4" s="121">
        <f t="shared" si="4"/>
        <v>4.5999999999999999E-3</v>
      </c>
    </row>
    <row r="5" spans="1:21" x14ac:dyDescent="0.2">
      <c r="A5" s="116">
        <v>120224342</v>
      </c>
      <c r="B5" s="114">
        <v>35</v>
      </c>
      <c r="C5" s="119">
        <v>18.89</v>
      </c>
      <c r="D5" s="119">
        <f t="shared" si="0"/>
        <v>661.15</v>
      </c>
      <c r="E5" s="118">
        <f t="shared" si="1"/>
        <v>5</v>
      </c>
      <c r="F5" s="114" t="s">
        <v>743</v>
      </c>
      <c r="G5" s="117"/>
      <c r="H5" s="117"/>
      <c r="J5" s="120" t="s">
        <v>769</v>
      </c>
      <c r="K5" s="120" t="s">
        <v>792</v>
      </c>
      <c r="M5" s="123" t="s">
        <v>790</v>
      </c>
      <c r="N5" s="122">
        <f t="shared" si="2"/>
        <v>1.0499999999999999E-2</v>
      </c>
      <c r="O5" s="122">
        <v>6.9999999999999993E-3</v>
      </c>
      <c r="P5" s="121">
        <f t="shared" si="3"/>
        <v>5.5999999999999999E-3</v>
      </c>
      <c r="Q5" s="121">
        <f t="shared" si="3"/>
        <v>4.4999999999999997E-3</v>
      </c>
      <c r="R5" s="121">
        <f t="shared" si="3"/>
        <v>3.5999999999999999E-3</v>
      </c>
      <c r="S5" s="121">
        <f t="shared" si="4"/>
        <v>5.5999999999999999E-3</v>
      </c>
      <c r="T5" s="121">
        <f t="shared" si="4"/>
        <v>4.4999999999999997E-3</v>
      </c>
      <c r="U5" s="121">
        <f t="shared" si="4"/>
        <v>3.5999999999999999E-3</v>
      </c>
    </row>
    <row r="6" spans="1:21" x14ac:dyDescent="0.2">
      <c r="A6" s="116">
        <v>125540405</v>
      </c>
      <c r="B6" s="114">
        <v>39</v>
      </c>
      <c r="C6" s="119">
        <v>26.01</v>
      </c>
      <c r="D6" s="119">
        <f t="shared" si="0"/>
        <v>1014.3900000000001</v>
      </c>
      <c r="E6" s="118">
        <f t="shared" si="1"/>
        <v>4</v>
      </c>
      <c r="F6" s="114" t="s">
        <v>750</v>
      </c>
      <c r="G6" s="117"/>
      <c r="H6" s="117"/>
      <c r="J6" s="120" t="s">
        <v>746</v>
      </c>
      <c r="K6" s="120" t="s">
        <v>784</v>
      </c>
      <c r="M6" s="123" t="s">
        <v>780</v>
      </c>
      <c r="N6" s="122">
        <f t="shared" si="2"/>
        <v>9.0000000000000011E-3</v>
      </c>
      <c r="O6" s="122">
        <v>6.0000000000000001E-3</v>
      </c>
      <c r="P6" s="121">
        <f t="shared" si="3"/>
        <v>4.7999999999999996E-3</v>
      </c>
      <c r="Q6" s="121">
        <f t="shared" si="3"/>
        <v>3.8E-3</v>
      </c>
      <c r="R6" s="121">
        <f t="shared" si="3"/>
        <v>3.0000000000000001E-3</v>
      </c>
      <c r="S6" s="121">
        <f t="shared" si="4"/>
        <v>4.7999999999999996E-3</v>
      </c>
      <c r="T6" s="121">
        <f t="shared" si="4"/>
        <v>3.8E-3</v>
      </c>
      <c r="U6" s="121">
        <f t="shared" si="4"/>
        <v>3.0000000000000001E-3</v>
      </c>
    </row>
    <row r="7" spans="1:21" x14ac:dyDescent="0.2">
      <c r="A7" s="116">
        <v>138607245</v>
      </c>
      <c r="B7" s="114">
        <v>46</v>
      </c>
      <c r="C7" s="119">
        <v>23.91</v>
      </c>
      <c r="D7" s="119">
        <f t="shared" si="0"/>
        <v>1171.5899999999999</v>
      </c>
      <c r="E7" s="118">
        <f t="shared" si="1"/>
        <v>4</v>
      </c>
      <c r="F7" s="114" t="s">
        <v>785</v>
      </c>
      <c r="G7" s="117"/>
      <c r="H7" s="117"/>
      <c r="J7" s="120" t="s">
        <v>757</v>
      </c>
      <c r="K7" s="120" t="s">
        <v>780</v>
      </c>
      <c r="M7" s="123" t="s">
        <v>783</v>
      </c>
      <c r="N7" s="122">
        <f t="shared" si="2"/>
        <v>1.4249999999999999E-2</v>
      </c>
      <c r="O7" s="122">
        <v>9.4999999999999998E-3</v>
      </c>
      <c r="P7" s="121">
        <f t="shared" si="3"/>
        <v>7.6E-3</v>
      </c>
      <c r="Q7" s="121">
        <f t="shared" si="3"/>
        <v>6.1000000000000004E-3</v>
      </c>
      <c r="R7" s="121">
        <f t="shared" si="3"/>
        <v>4.8999999999999998E-3</v>
      </c>
      <c r="S7" s="121">
        <f t="shared" si="4"/>
        <v>7.6E-3</v>
      </c>
      <c r="T7" s="121">
        <f t="shared" si="4"/>
        <v>6.1000000000000004E-3</v>
      </c>
      <c r="U7" s="121">
        <f t="shared" si="4"/>
        <v>4.8999999999999998E-3</v>
      </c>
    </row>
    <row r="8" spans="1:21" x14ac:dyDescent="0.2">
      <c r="A8" s="116">
        <v>144722757</v>
      </c>
      <c r="B8" s="114">
        <v>41</v>
      </c>
      <c r="C8" s="119">
        <v>27.2</v>
      </c>
      <c r="D8" s="119">
        <f t="shared" si="0"/>
        <v>1128.8</v>
      </c>
      <c r="E8" s="118">
        <f t="shared" si="1"/>
        <v>4</v>
      </c>
      <c r="F8" s="114" t="s">
        <v>765</v>
      </c>
      <c r="G8" s="117"/>
      <c r="H8" s="117"/>
      <c r="J8" s="120" t="s">
        <v>758</v>
      </c>
      <c r="K8" s="120" t="s">
        <v>787</v>
      </c>
      <c r="M8" s="123" t="s">
        <v>781</v>
      </c>
      <c r="N8" s="122">
        <f t="shared" si="2"/>
        <v>1.0800000000000001E-2</v>
      </c>
      <c r="O8" s="122">
        <v>7.1999999999999998E-3</v>
      </c>
      <c r="P8" s="121">
        <f t="shared" si="3"/>
        <v>5.7999999999999996E-3</v>
      </c>
      <c r="Q8" s="121">
        <f t="shared" si="3"/>
        <v>4.5999999999999999E-3</v>
      </c>
      <c r="R8" s="121">
        <f t="shared" si="3"/>
        <v>3.7000000000000002E-3</v>
      </c>
      <c r="S8" s="121">
        <f t="shared" si="4"/>
        <v>5.7999999999999996E-3</v>
      </c>
      <c r="T8" s="121">
        <f t="shared" si="4"/>
        <v>4.5999999999999999E-3</v>
      </c>
      <c r="U8" s="121">
        <f t="shared" si="4"/>
        <v>3.7000000000000002E-3</v>
      </c>
    </row>
    <row r="9" spans="1:21" x14ac:dyDescent="0.2">
      <c r="A9" s="116">
        <v>147261161</v>
      </c>
      <c r="B9" s="114">
        <v>37</v>
      </c>
      <c r="C9" s="119">
        <v>27</v>
      </c>
      <c r="D9" s="119">
        <f t="shared" si="0"/>
        <v>999</v>
      </c>
      <c r="E9" s="118">
        <f t="shared" si="1"/>
        <v>4</v>
      </c>
      <c r="F9" s="114" t="s">
        <v>763</v>
      </c>
      <c r="G9" s="117"/>
      <c r="H9" s="117"/>
      <c r="J9" s="120" t="s">
        <v>768</v>
      </c>
      <c r="K9" s="120" t="s">
        <v>783</v>
      </c>
      <c r="M9" s="123" t="s">
        <v>787</v>
      </c>
      <c r="N9" s="122">
        <f t="shared" si="2"/>
        <v>1.2E-2</v>
      </c>
      <c r="O9" s="122">
        <v>8.0000000000000002E-3</v>
      </c>
      <c r="P9" s="121">
        <f t="shared" si="3"/>
        <v>6.4000000000000003E-3</v>
      </c>
      <c r="Q9" s="121">
        <f t="shared" si="3"/>
        <v>5.1000000000000004E-3</v>
      </c>
      <c r="R9" s="121">
        <f t="shared" si="3"/>
        <v>4.1000000000000003E-3</v>
      </c>
      <c r="S9" s="121">
        <f t="shared" si="4"/>
        <v>6.4000000000000003E-3</v>
      </c>
      <c r="T9" s="121">
        <f t="shared" si="4"/>
        <v>5.1000000000000004E-3</v>
      </c>
      <c r="U9" s="121">
        <f t="shared" si="4"/>
        <v>4.1000000000000003E-3</v>
      </c>
    </row>
    <row r="10" spans="1:21" x14ac:dyDescent="0.2">
      <c r="A10" s="116">
        <v>167646549</v>
      </c>
      <c r="B10" s="114">
        <v>39</v>
      </c>
      <c r="C10" s="119">
        <v>19.46</v>
      </c>
      <c r="D10" s="119">
        <f t="shared" si="0"/>
        <v>758.94</v>
      </c>
      <c r="E10" s="118">
        <f t="shared" si="1"/>
        <v>5</v>
      </c>
      <c r="F10" s="114" t="s">
        <v>774</v>
      </c>
      <c r="G10" s="117"/>
      <c r="H10" s="117"/>
      <c r="J10" s="120" t="s">
        <v>800</v>
      </c>
      <c r="K10" s="120" t="s">
        <v>783</v>
      </c>
    </row>
    <row r="11" spans="1:21" x14ac:dyDescent="0.2">
      <c r="A11" s="116">
        <v>177324163</v>
      </c>
      <c r="B11" s="114">
        <v>34</v>
      </c>
      <c r="C11" s="119">
        <v>22.81</v>
      </c>
      <c r="D11" s="119">
        <f t="shared" si="0"/>
        <v>775.54</v>
      </c>
      <c r="E11" s="118">
        <f t="shared" si="1"/>
        <v>4</v>
      </c>
      <c r="F11" s="114" t="s">
        <v>771</v>
      </c>
      <c r="G11" s="117"/>
      <c r="H11" s="117"/>
      <c r="J11" s="120" t="s">
        <v>777</v>
      </c>
      <c r="K11" s="120" t="s">
        <v>792</v>
      </c>
    </row>
    <row r="12" spans="1:21" x14ac:dyDescent="0.2">
      <c r="A12" s="116">
        <v>177332873</v>
      </c>
      <c r="B12" s="114">
        <v>30</v>
      </c>
      <c r="C12" s="119">
        <v>30.5</v>
      </c>
      <c r="D12" s="119">
        <f t="shared" si="0"/>
        <v>915</v>
      </c>
      <c r="E12" s="118">
        <f t="shared" si="1"/>
        <v>3</v>
      </c>
      <c r="F12" s="114" t="s">
        <v>795</v>
      </c>
      <c r="G12" s="117"/>
      <c r="H12" s="117"/>
      <c r="J12" s="120" t="s">
        <v>749</v>
      </c>
      <c r="K12" s="120" t="s">
        <v>792</v>
      </c>
    </row>
    <row r="13" spans="1:21" x14ac:dyDescent="0.2">
      <c r="A13" s="116">
        <v>191359642</v>
      </c>
      <c r="B13" s="114">
        <v>43</v>
      </c>
      <c r="C13" s="119">
        <v>19.88</v>
      </c>
      <c r="D13" s="119">
        <f t="shared" si="0"/>
        <v>884.66</v>
      </c>
      <c r="E13" s="118">
        <f t="shared" si="1"/>
        <v>5</v>
      </c>
      <c r="F13" s="114" t="s">
        <v>775</v>
      </c>
      <c r="G13" s="117"/>
      <c r="H13" s="117"/>
      <c r="J13" s="120" t="s">
        <v>771</v>
      </c>
      <c r="K13" s="120" t="s">
        <v>784</v>
      </c>
    </row>
    <row r="14" spans="1:21" x14ac:dyDescent="0.2">
      <c r="A14" s="116">
        <v>198564686</v>
      </c>
      <c r="B14" s="114">
        <v>31</v>
      </c>
      <c r="C14" s="119">
        <v>33.479999999999997</v>
      </c>
      <c r="D14" s="119">
        <f t="shared" si="0"/>
        <v>1037.8799999999999</v>
      </c>
      <c r="E14" s="118">
        <f t="shared" si="1"/>
        <v>2</v>
      </c>
      <c r="F14" s="114" t="s">
        <v>782</v>
      </c>
      <c r="G14" s="117"/>
      <c r="H14" s="117"/>
      <c r="J14" s="120" t="s">
        <v>774</v>
      </c>
      <c r="K14" s="120" t="s">
        <v>780</v>
      </c>
    </row>
    <row r="15" spans="1:21" x14ac:dyDescent="0.2">
      <c r="A15" s="116">
        <v>212136062</v>
      </c>
      <c r="B15" s="114">
        <v>37</v>
      </c>
      <c r="C15" s="119">
        <v>20.7</v>
      </c>
      <c r="D15" s="119">
        <f t="shared" si="0"/>
        <v>765.9</v>
      </c>
      <c r="E15" s="118">
        <f t="shared" si="1"/>
        <v>5</v>
      </c>
      <c r="F15" s="114" t="s">
        <v>789</v>
      </c>
      <c r="G15" s="117"/>
      <c r="H15" s="117"/>
      <c r="J15" s="120" t="s">
        <v>779</v>
      </c>
      <c r="K15" s="120" t="s">
        <v>781</v>
      </c>
    </row>
    <row r="16" spans="1:21" x14ac:dyDescent="0.2">
      <c r="A16" s="116">
        <v>213584397</v>
      </c>
      <c r="B16" s="114">
        <v>48</v>
      </c>
      <c r="C16" s="119">
        <v>28.18</v>
      </c>
      <c r="D16" s="119">
        <f t="shared" si="0"/>
        <v>1465.36</v>
      </c>
      <c r="E16" s="118">
        <f t="shared" si="1"/>
        <v>3</v>
      </c>
      <c r="F16" s="114" t="s">
        <v>767</v>
      </c>
      <c r="G16" s="117"/>
      <c r="H16" s="117"/>
      <c r="J16" s="120" t="s">
        <v>766</v>
      </c>
      <c r="K16" s="120" t="s">
        <v>781</v>
      </c>
    </row>
    <row r="17" spans="1:11" x14ac:dyDescent="0.2">
      <c r="A17" s="116">
        <v>230192897</v>
      </c>
      <c r="B17" s="114">
        <v>41</v>
      </c>
      <c r="C17" s="119">
        <v>30.44</v>
      </c>
      <c r="D17" s="119">
        <f t="shared" si="0"/>
        <v>1263.26</v>
      </c>
      <c r="E17" s="118">
        <f t="shared" si="1"/>
        <v>3</v>
      </c>
      <c r="F17" s="114" t="s">
        <v>789</v>
      </c>
      <c r="G17" s="117"/>
      <c r="H17" s="117"/>
      <c r="J17" s="120" t="s">
        <v>778</v>
      </c>
      <c r="K17" s="120" t="s">
        <v>781</v>
      </c>
    </row>
    <row r="18" spans="1:11" x14ac:dyDescent="0.2">
      <c r="A18" s="116">
        <v>247422007</v>
      </c>
      <c r="B18" s="114">
        <v>36</v>
      </c>
      <c r="C18" s="119">
        <v>26.08</v>
      </c>
      <c r="D18" s="119">
        <f t="shared" si="0"/>
        <v>938.87999999999988</v>
      </c>
      <c r="E18" s="118">
        <f t="shared" si="1"/>
        <v>4</v>
      </c>
      <c r="F18" s="114" t="s">
        <v>799</v>
      </c>
      <c r="G18" s="117"/>
      <c r="H18" s="117"/>
      <c r="J18" s="120" t="s">
        <v>799</v>
      </c>
      <c r="K18" s="120" t="s">
        <v>781</v>
      </c>
    </row>
    <row r="19" spans="1:11" x14ac:dyDescent="0.2">
      <c r="A19" s="116">
        <v>247555666</v>
      </c>
      <c r="B19" s="114">
        <v>48</v>
      </c>
      <c r="C19" s="119">
        <v>25.3</v>
      </c>
      <c r="D19" s="119">
        <f t="shared" si="0"/>
        <v>1315.6000000000001</v>
      </c>
      <c r="E19" s="118">
        <f t="shared" si="1"/>
        <v>4</v>
      </c>
      <c r="F19" s="114" t="s">
        <v>786</v>
      </c>
      <c r="G19" s="117"/>
      <c r="H19" s="117"/>
      <c r="J19" s="120" t="s">
        <v>798</v>
      </c>
      <c r="K19" s="120" t="s">
        <v>792</v>
      </c>
    </row>
    <row r="20" spans="1:11" x14ac:dyDescent="0.2">
      <c r="A20" s="116">
        <v>249760737</v>
      </c>
      <c r="B20" s="114">
        <v>31</v>
      </c>
      <c r="C20" s="119">
        <v>18.64</v>
      </c>
      <c r="D20" s="119">
        <f t="shared" si="0"/>
        <v>577.84</v>
      </c>
      <c r="E20" s="118">
        <f t="shared" si="1"/>
        <v>5</v>
      </c>
      <c r="F20" s="114" t="s">
        <v>742</v>
      </c>
      <c r="G20" s="117"/>
      <c r="H20" s="117"/>
      <c r="J20" s="120" t="s">
        <v>753</v>
      </c>
      <c r="K20" s="120" t="s">
        <v>792</v>
      </c>
    </row>
    <row r="21" spans="1:11" x14ac:dyDescent="0.2">
      <c r="A21" s="116">
        <v>272659955</v>
      </c>
      <c r="B21" s="114">
        <v>38</v>
      </c>
      <c r="C21" s="119">
        <v>28.85</v>
      </c>
      <c r="D21" s="119">
        <f t="shared" si="0"/>
        <v>1096.3</v>
      </c>
      <c r="E21" s="118">
        <f t="shared" si="1"/>
        <v>3</v>
      </c>
      <c r="F21" s="114" t="s">
        <v>798</v>
      </c>
      <c r="G21" s="117"/>
      <c r="H21" s="117"/>
      <c r="J21" s="120" t="s">
        <v>748</v>
      </c>
      <c r="K21" s="120" t="s">
        <v>787</v>
      </c>
    </row>
    <row r="22" spans="1:11" x14ac:dyDescent="0.2">
      <c r="A22" s="116">
        <v>278431222</v>
      </c>
      <c r="B22" s="114">
        <v>41</v>
      </c>
      <c r="C22" s="119">
        <v>30.06</v>
      </c>
      <c r="D22" s="119">
        <f t="shared" si="0"/>
        <v>1247.49</v>
      </c>
      <c r="E22" s="118">
        <f t="shared" si="1"/>
        <v>3</v>
      </c>
      <c r="F22" s="114" t="s">
        <v>796</v>
      </c>
      <c r="G22" s="117"/>
      <c r="H22" s="117"/>
      <c r="J22" s="120" t="s">
        <v>747</v>
      </c>
      <c r="K22" s="120" t="s">
        <v>783</v>
      </c>
    </row>
    <row r="23" spans="1:11" x14ac:dyDescent="0.2">
      <c r="A23" s="116">
        <v>279097202</v>
      </c>
      <c r="B23" s="114">
        <v>34</v>
      </c>
      <c r="C23" s="119">
        <v>31.6</v>
      </c>
      <c r="D23" s="119">
        <f t="shared" si="0"/>
        <v>1074.4000000000001</v>
      </c>
      <c r="E23" s="118">
        <f t="shared" si="1"/>
        <v>3</v>
      </c>
      <c r="F23" s="114" t="s">
        <v>745</v>
      </c>
      <c r="G23" s="117"/>
      <c r="H23" s="117"/>
      <c r="J23" s="120" t="s">
        <v>745</v>
      </c>
      <c r="K23" s="120" t="s">
        <v>787</v>
      </c>
    </row>
    <row r="24" spans="1:11" x14ac:dyDescent="0.2">
      <c r="A24" s="116">
        <v>291803431</v>
      </c>
      <c r="B24" s="114">
        <v>34</v>
      </c>
      <c r="C24" s="119">
        <v>20.89</v>
      </c>
      <c r="D24" s="119">
        <f t="shared" si="0"/>
        <v>710.26</v>
      </c>
      <c r="E24" s="118">
        <f t="shared" si="1"/>
        <v>5</v>
      </c>
      <c r="F24" s="114" t="s">
        <v>772</v>
      </c>
      <c r="G24" s="117"/>
      <c r="H24" s="117"/>
      <c r="J24" s="120" t="s">
        <v>764</v>
      </c>
      <c r="K24" s="120" t="s">
        <v>781</v>
      </c>
    </row>
    <row r="25" spans="1:11" x14ac:dyDescent="0.2">
      <c r="A25" s="116">
        <v>292006053</v>
      </c>
      <c r="B25" s="114">
        <v>30</v>
      </c>
      <c r="C25" s="119">
        <v>24.44</v>
      </c>
      <c r="D25" s="119">
        <f t="shared" si="0"/>
        <v>733.2</v>
      </c>
      <c r="E25" s="118">
        <f t="shared" si="1"/>
        <v>4</v>
      </c>
      <c r="F25" s="114" t="s">
        <v>786</v>
      </c>
      <c r="G25" s="117"/>
      <c r="H25" s="117"/>
      <c r="J25" s="120" t="s">
        <v>751</v>
      </c>
      <c r="K25" s="120" t="s">
        <v>781</v>
      </c>
    </row>
    <row r="26" spans="1:11" x14ac:dyDescent="0.2">
      <c r="A26" s="116">
        <v>304024314</v>
      </c>
      <c r="B26" s="114">
        <v>40</v>
      </c>
      <c r="C26" s="119">
        <v>30.68</v>
      </c>
      <c r="D26" s="119">
        <f t="shared" si="0"/>
        <v>1227.2</v>
      </c>
      <c r="E26" s="118">
        <f t="shared" si="1"/>
        <v>3</v>
      </c>
      <c r="F26" s="114" t="s">
        <v>764</v>
      </c>
      <c r="G26" s="117"/>
      <c r="H26" s="117"/>
      <c r="J26" s="120" t="s">
        <v>759</v>
      </c>
      <c r="K26" s="120" t="s">
        <v>792</v>
      </c>
    </row>
    <row r="27" spans="1:11" x14ac:dyDescent="0.2">
      <c r="A27" s="116">
        <v>311526157</v>
      </c>
      <c r="B27" s="114">
        <v>37</v>
      </c>
      <c r="C27" s="119">
        <v>34.31</v>
      </c>
      <c r="D27" s="119">
        <f t="shared" si="0"/>
        <v>1269.47</v>
      </c>
      <c r="E27" s="118">
        <f t="shared" si="1"/>
        <v>2</v>
      </c>
      <c r="F27" s="114" t="s">
        <v>797</v>
      </c>
      <c r="G27" s="117"/>
      <c r="H27" s="117"/>
      <c r="J27" s="120" t="s">
        <v>797</v>
      </c>
      <c r="K27" s="120" t="s">
        <v>781</v>
      </c>
    </row>
    <row r="28" spans="1:11" x14ac:dyDescent="0.2">
      <c r="A28" s="116">
        <v>318723704</v>
      </c>
      <c r="B28" s="114">
        <v>37</v>
      </c>
      <c r="C28" s="119">
        <v>33.5</v>
      </c>
      <c r="D28" s="119">
        <f t="shared" si="0"/>
        <v>1239.5</v>
      </c>
      <c r="E28" s="118">
        <f t="shared" si="1"/>
        <v>2</v>
      </c>
      <c r="F28" s="114" t="s">
        <v>756</v>
      </c>
      <c r="G28" s="117"/>
      <c r="H28" s="117"/>
      <c r="J28" s="120" t="s">
        <v>750</v>
      </c>
      <c r="K28" s="120" t="s">
        <v>780</v>
      </c>
    </row>
    <row r="29" spans="1:11" x14ac:dyDescent="0.2">
      <c r="A29" s="116">
        <v>336025451</v>
      </c>
      <c r="B29" s="114">
        <v>33</v>
      </c>
      <c r="C29" s="119">
        <v>19.39</v>
      </c>
      <c r="D29" s="119">
        <f t="shared" si="0"/>
        <v>639.87</v>
      </c>
      <c r="E29" s="118">
        <f t="shared" si="1"/>
        <v>5</v>
      </c>
      <c r="F29" s="114" t="s">
        <v>794</v>
      </c>
      <c r="G29" s="117"/>
      <c r="H29" s="117"/>
      <c r="J29" s="120" t="s">
        <v>776</v>
      </c>
      <c r="K29" s="120" t="s">
        <v>781</v>
      </c>
    </row>
    <row r="30" spans="1:11" x14ac:dyDescent="0.2">
      <c r="A30" s="116">
        <v>337411408</v>
      </c>
      <c r="B30" s="114">
        <v>43</v>
      </c>
      <c r="C30" s="119">
        <v>20.37</v>
      </c>
      <c r="D30" s="119">
        <f t="shared" si="0"/>
        <v>906.46500000000003</v>
      </c>
      <c r="E30" s="118">
        <f t="shared" si="1"/>
        <v>5</v>
      </c>
      <c r="F30" s="114" t="s">
        <v>788</v>
      </c>
      <c r="G30" s="117"/>
      <c r="H30" s="117"/>
      <c r="J30" s="120" t="s">
        <v>775</v>
      </c>
      <c r="K30" s="120" t="s">
        <v>780</v>
      </c>
    </row>
    <row r="31" spans="1:11" x14ac:dyDescent="0.2">
      <c r="A31" s="116">
        <v>339488599</v>
      </c>
      <c r="B31" s="114">
        <v>35</v>
      </c>
      <c r="C31" s="119">
        <v>23.38</v>
      </c>
      <c r="D31" s="119">
        <f t="shared" si="0"/>
        <v>818.3</v>
      </c>
      <c r="E31" s="118">
        <f t="shared" si="1"/>
        <v>4</v>
      </c>
      <c r="F31" s="114" t="s">
        <v>791</v>
      </c>
      <c r="G31" s="117"/>
      <c r="H31" s="117"/>
      <c r="J31" s="120" t="s">
        <v>761</v>
      </c>
      <c r="K31" s="120" t="s">
        <v>787</v>
      </c>
    </row>
    <row r="32" spans="1:11" x14ac:dyDescent="0.2">
      <c r="A32" s="116">
        <v>352371400</v>
      </c>
      <c r="B32" s="114">
        <v>44</v>
      </c>
      <c r="C32" s="119">
        <v>36.79</v>
      </c>
      <c r="D32" s="119">
        <f t="shared" si="0"/>
        <v>1692.34</v>
      </c>
      <c r="E32" s="118">
        <f t="shared" si="1"/>
        <v>2</v>
      </c>
      <c r="F32" s="114" t="s">
        <v>796</v>
      </c>
      <c r="G32" s="117"/>
      <c r="H32" s="117"/>
      <c r="J32" s="120" t="s">
        <v>793</v>
      </c>
      <c r="K32" s="120" t="s">
        <v>783</v>
      </c>
    </row>
    <row r="33" spans="1:11" x14ac:dyDescent="0.2">
      <c r="A33" s="116">
        <v>354619285</v>
      </c>
      <c r="B33" s="114">
        <v>30</v>
      </c>
      <c r="C33" s="119">
        <v>21.62</v>
      </c>
      <c r="D33" s="119">
        <f t="shared" si="0"/>
        <v>648.6</v>
      </c>
      <c r="E33" s="118">
        <f t="shared" si="1"/>
        <v>5</v>
      </c>
      <c r="F33" s="114" t="s">
        <v>798</v>
      </c>
      <c r="G33" s="117"/>
      <c r="H33" s="117"/>
      <c r="J33" s="120" t="s">
        <v>742</v>
      </c>
      <c r="K33" s="120" t="s">
        <v>790</v>
      </c>
    </row>
    <row r="34" spans="1:11" x14ac:dyDescent="0.2">
      <c r="A34" s="116">
        <v>361925033</v>
      </c>
      <c r="B34" s="114">
        <v>32</v>
      </c>
      <c r="C34" s="119">
        <v>19.61</v>
      </c>
      <c r="D34" s="119">
        <f t="shared" ref="D34:D65" si="5">C34*(B34+MAX(0,B34-40)/2)</f>
        <v>627.52</v>
      </c>
      <c r="E34" s="118">
        <f t="shared" ref="E34:E65" si="6">ROUND((45-C34)/5,0)</f>
        <v>5</v>
      </c>
      <c r="F34" s="114" t="s">
        <v>773</v>
      </c>
      <c r="G34" s="117"/>
      <c r="H34" s="117"/>
      <c r="J34" s="120" t="s">
        <v>760</v>
      </c>
      <c r="K34" s="120" t="s">
        <v>783</v>
      </c>
    </row>
    <row r="35" spans="1:11" x14ac:dyDescent="0.2">
      <c r="A35" s="116">
        <v>377194926</v>
      </c>
      <c r="B35" s="114">
        <v>40</v>
      </c>
      <c r="C35" s="119">
        <v>37.619999999999997</v>
      </c>
      <c r="D35" s="119">
        <f t="shared" si="5"/>
        <v>1504.8</v>
      </c>
      <c r="E35" s="118">
        <f t="shared" si="6"/>
        <v>1</v>
      </c>
      <c r="F35" s="114" t="s">
        <v>779</v>
      </c>
      <c r="G35" s="117"/>
      <c r="H35" s="117"/>
      <c r="J35" s="120" t="s">
        <v>782</v>
      </c>
      <c r="K35" s="120" t="s">
        <v>792</v>
      </c>
    </row>
    <row r="36" spans="1:11" x14ac:dyDescent="0.2">
      <c r="A36" s="116">
        <v>378882665</v>
      </c>
      <c r="B36" s="114">
        <v>36</v>
      </c>
      <c r="C36" s="119">
        <v>28.75</v>
      </c>
      <c r="D36" s="119">
        <f t="shared" si="5"/>
        <v>1035</v>
      </c>
      <c r="E36" s="118">
        <f t="shared" si="6"/>
        <v>3</v>
      </c>
      <c r="F36" s="114" t="s">
        <v>746</v>
      </c>
      <c r="G36" s="117"/>
      <c r="H36" s="117"/>
      <c r="J36" s="120" t="s">
        <v>772</v>
      </c>
      <c r="K36" s="120" t="s">
        <v>781</v>
      </c>
    </row>
    <row r="37" spans="1:11" x14ac:dyDescent="0.2">
      <c r="A37" s="116">
        <v>383616821</v>
      </c>
      <c r="B37" s="114">
        <v>34</v>
      </c>
      <c r="C37" s="119">
        <v>31.5</v>
      </c>
      <c r="D37" s="119">
        <f t="shared" si="5"/>
        <v>1071</v>
      </c>
      <c r="E37" s="118">
        <f t="shared" si="6"/>
        <v>3</v>
      </c>
      <c r="F37" s="114" t="s">
        <v>760</v>
      </c>
      <c r="G37" s="117"/>
      <c r="H37" s="117"/>
      <c r="J37" s="120" t="s">
        <v>770</v>
      </c>
      <c r="K37" s="120" t="s">
        <v>781</v>
      </c>
    </row>
    <row r="38" spans="1:11" x14ac:dyDescent="0.2">
      <c r="A38" s="116">
        <v>385074661</v>
      </c>
      <c r="B38" s="114">
        <v>33</v>
      </c>
      <c r="C38" s="119">
        <v>30.24</v>
      </c>
      <c r="D38" s="119">
        <f t="shared" si="5"/>
        <v>997.92</v>
      </c>
      <c r="E38" s="118">
        <f t="shared" si="6"/>
        <v>3</v>
      </c>
      <c r="F38" s="114" t="s">
        <v>768</v>
      </c>
      <c r="G38" s="117"/>
      <c r="H38" s="117"/>
      <c r="J38" s="120" t="s">
        <v>785</v>
      </c>
      <c r="K38" s="120" t="s">
        <v>790</v>
      </c>
    </row>
    <row r="39" spans="1:11" x14ac:dyDescent="0.2">
      <c r="A39" s="116">
        <v>403504590</v>
      </c>
      <c r="B39" s="114">
        <v>31</v>
      </c>
      <c r="C39" s="119">
        <v>35.799999999999997</v>
      </c>
      <c r="D39" s="119">
        <f t="shared" si="5"/>
        <v>1109.8</v>
      </c>
      <c r="E39" s="118">
        <f t="shared" si="6"/>
        <v>2</v>
      </c>
      <c r="F39" s="114" t="s">
        <v>797</v>
      </c>
      <c r="G39" s="117"/>
      <c r="H39" s="117"/>
      <c r="J39" s="120" t="s">
        <v>796</v>
      </c>
      <c r="K39" s="120" t="s">
        <v>784</v>
      </c>
    </row>
    <row r="40" spans="1:11" x14ac:dyDescent="0.2">
      <c r="A40" s="116">
        <v>422929693</v>
      </c>
      <c r="B40" s="114">
        <v>33</v>
      </c>
      <c r="C40" s="119">
        <v>27.99</v>
      </c>
      <c r="D40" s="119">
        <f t="shared" si="5"/>
        <v>923.67</v>
      </c>
      <c r="E40" s="118">
        <f t="shared" si="6"/>
        <v>3</v>
      </c>
      <c r="F40" s="114" t="s">
        <v>778</v>
      </c>
      <c r="G40" s="117"/>
      <c r="H40" s="117"/>
      <c r="J40" s="120" t="s">
        <v>788</v>
      </c>
      <c r="K40" s="120" t="s">
        <v>783</v>
      </c>
    </row>
    <row r="41" spans="1:11" x14ac:dyDescent="0.2">
      <c r="A41" s="116">
        <v>424800509</v>
      </c>
      <c r="B41" s="114">
        <v>42</v>
      </c>
      <c r="C41" s="119">
        <v>29.66</v>
      </c>
      <c r="D41" s="119">
        <f t="shared" si="5"/>
        <v>1275.3800000000001</v>
      </c>
      <c r="E41" s="118">
        <f t="shared" si="6"/>
        <v>3</v>
      </c>
      <c r="F41" s="114" t="s">
        <v>793</v>
      </c>
      <c r="G41" s="117"/>
      <c r="H41" s="117"/>
      <c r="J41" s="120" t="s">
        <v>795</v>
      </c>
      <c r="K41" s="120" t="s">
        <v>787</v>
      </c>
    </row>
    <row r="42" spans="1:11" x14ac:dyDescent="0.2">
      <c r="A42" s="116">
        <v>428024993</v>
      </c>
      <c r="B42" s="114">
        <v>39</v>
      </c>
      <c r="C42" s="119">
        <v>30.81</v>
      </c>
      <c r="D42" s="119">
        <f t="shared" si="5"/>
        <v>1201.5899999999999</v>
      </c>
      <c r="E42" s="118">
        <f t="shared" si="6"/>
        <v>3</v>
      </c>
      <c r="F42" s="114" t="s">
        <v>795</v>
      </c>
      <c r="G42" s="117"/>
      <c r="H42" s="117"/>
      <c r="J42" s="120" t="s">
        <v>794</v>
      </c>
      <c r="K42" s="120" t="s">
        <v>792</v>
      </c>
    </row>
    <row r="43" spans="1:11" x14ac:dyDescent="0.2">
      <c r="A43" s="116">
        <v>434927073</v>
      </c>
      <c r="B43" s="114">
        <v>41</v>
      </c>
      <c r="C43" s="119">
        <v>19.3</v>
      </c>
      <c r="D43" s="119">
        <f t="shared" si="5"/>
        <v>800.95</v>
      </c>
      <c r="E43" s="118">
        <f t="shared" si="6"/>
        <v>5</v>
      </c>
      <c r="F43" s="114" t="s">
        <v>757</v>
      </c>
      <c r="G43" s="117"/>
      <c r="H43" s="117"/>
      <c r="J43" s="120" t="s">
        <v>744</v>
      </c>
      <c r="K43" s="120" t="s">
        <v>781</v>
      </c>
    </row>
    <row r="44" spans="1:11" x14ac:dyDescent="0.2">
      <c r="A44" s="116">
        <v>437460422</v>
      </c>
      <c r="B44" s="114">
        <v>43</v>
      </c>
      <c r="C44" s="119">
        <v>19.09</v>
      </c>
      <c r="D44" s="119">
        <f t="shared" si="5"/>
        <v>849.505</v>
      </c>
      <c r="E44" s="118">
        <f t="shared" si="6"/>
        <v>5</v>
      </c>
      <c r="F44" s="114" t="s">
        <v>793</v>
      </c>
      <c r="G44" s="117"/>
      <c r="H44" s="117"/>
      <c r="J44" s="120" t="s">
        <v>765</v>
      </c>
      <c r="K44" s="120" t="s">
        <v>792</v>
      </c>
    </row>
    <row r="45" spans="1:11" x14ac:dyDescent="0.2">
      <c r="A45" s="116">
        <v>452255054</v>
      </c>
      <c r="B45" s="114">
        <v>41</v>
      </c>
      <c r="C45" s="119">
        <v>25</v>
      </c>
      <c r="D45" s="119">
        <f t="shared" si="5"/>
        <v>1037.5</v>
      </c>
      <c r="E45" s="118">
        <f t="shared" si="6"/>
        <v>4</v>
      </c>
      <c r="F45" s="114" t="s">
        <v>791</v>
      </c>
      <c r="G45" s="117"/>
      <c r="H45" s="117"/>
      <c r="J45" s="120" t="s">
        <v>773</v>
      </c>
      <c r="K45" s="120" t="s">
        <v>790</v>
      </c>
    </row>
    <row r="46" spans="1:11" x14ac:dyDescent="0.2">
      <c r="A46" s="116">
        <v>452692136</v>
      </c>
      <c r="B46" s="114">
        <v>42</v>
      </c>
      <c r="C46" s="119">
        <v>33.119999999999997</v>
      </c>
      <c r="D46" s="119">
        <f t="shared" si="5"/>
        <v>1424.1599999999999</v>
      </c>
      <c r="E46" s="118">
        <f t="shared" si="6"/>
        <v>2</v>
      </c>
      <c r="F46" s="114" t="s">
        <v>766</v>
      </c>
      <c r="G46" s="117"/>
      <c r="H46" s="117"/>
      <c r="J46" s="120" t="s">
        <v>789</v>
      </c>
      <c r="K46" s="120" t="s">
        <v>780</v>
      </c>
    </row>
    <row r="47" spans="1:11" x14ac:dyDescent="0.2">
      <c r="A47" s="116">
        <v>475256935</v>
      </c>
      <c r="B47" s="114">
        <v>34</v>
      </c>
      <c r="C47" s="119">
        <v>30.62</v>
      </c>
      <c r="D47" s="119">
        <f t="shared" si="5"/>
        <v>1041.08</v>
      </c>
      <c r="E47" s="118">
        <f t="shared" si="6"/>
        <v>3</v>
      </c>
      <c r="F47" s="114" t="s">
        <v>788</v>
      </c>
      <c r="G47" s="117"/>
      <c r="H47" s="117"/>
      <c r="J47" s="120" t="s">
        <v>756</v>
      </c>
      <c r="K47" s="120" t="s">
        <v>787</v>
      </c>
    </row>
    <row r="48" spans="1:11" x14ac:dyDescent="0.2">
      <c r="A48" s="116">
        <v>487810878</v>
      </c>
      <c r="B48" s="114">
        <v>42</v>
      </c>
      <c r="C48" s="119">
        <v>37.79</v>
      </c>
      <c r="D48" s="119">
        <f t="shared" si="5"/>
        <v>1624.97</v>
      </c>
      <c r="E48" s="118">
        <f t="shared" si="6"/>
        <v>1</v>
      </c>
      <c r="F48" s="114" t="s">
        <v>777</v>
      </c>
      <c r="G48" s="117"/>
      <c r="H48" s="117"/>
      <c r="J48" s="120" t="s">
        <v>786</v>
      </c>
      <c r="K48" s="120" t="s">
        <v>783</v>
      </c>
    </row>
    <row r="49" spans="1:11" x14ac:dyDescent="0.2">
      <c r="A49" s="116">
        <v>499124019</v>
      </c>
      <c r="B49" s="114">
        <v>35</v>
      </c>
      <c r="C49" s="119">
        <v>28.42</v>
      </c>
      <c r="D49" s="119">
        <f t="shared" si="5"/>
        <v>994.7</v>
      </c>
      <c r="E49" s="118">
        <f t="shared" si="6"/>
        <v>3</v>
      </c>
      <c r="F49" s="114" t="s">
        <v>785</v>
      </c>
      <c r="G49" s="117"/>
      <c r="H49" s="117"/>
      <c r="J49" s="120" t="s">
        <v>743</v>
      </c>
      <c r="K49" s="120" t="s">
        <v>784</v>
      </c>
    </row>
    <row r="50" spans="1:11" x14ac:dyDescent="0.2">
      <c r="A50" s="116">
        <v>502580266</v>
      </c>
      <c r="B50" s="114">
        <v>36</v>
      </c>
      <c r="C50" s="119">
        <v>24.44</v>
      </c>
      <c r="D50" s="119">
        <f t="shared" si="5"/>
        <v>879.84</v>
      </c>
      <c r="E50" s="118">
        <f t="shared" si="6"/>
        <v>4</v>
      </c>
      <c r="F50" s="114" t="s">
        <v>769</v>
      </c>
      <c r="G50" s="117"/>
      <c r="H50" s="117"/>
      <c r="J50" s="120" t="s">
        <v>763</v>
      </c>
      <c r="K50" s="120" t="s">
        <v>783</v>
      </c>
    </row>
    <row r="51" spans="1:11" x14ac:dyDescent="0.2">
      <c r="A51" s="116">
        <v>504735443</v>
      </c>
      <c r="B51" s="114">
        <v>48</v>
      </c>
      <c r="C51" s="119">
        <v>27.03</v>
      </c>
      <c r="D51" s="119">
        <f t="shared" si="5"/>
        <v>1405.56</v>
      </c>
      <c r="E51" s="118">
        <f t="shared" si="6"/>
        <v>4</v>
      </c>
      <c r="F51" s="114" t="s">
        <v>782</v>
      </c>
      <c r="G51" s="117"/>
      <c r="H51" s="117"/>
      <c r="J51" s="120" t="s">
        <v>752</v>
      </c>
      <c r="K51" s="120" t="s">
        <v>781</v>
      </c>
    </row>
    <row r="52" spans="1:11" x14ac:dyDescent="0.2">
      <c r="A52" s="116">
        <v>512404764</v>
      </c>
      <c r="B52" s="114">
        <v>30</v>
      </c>
      <c r="C52" s="119">
        <v>32.46</v>
      </c>
      <c r="D52" s="119">
        <f t="shared" si="5"/>
        <v>973.80000000000007</v>
      </c>
      <c r="E52" s="118">
        <f t="shared" si="6"/>
        <v>3</v>
      </c>
      <c r="F52" s="114" t="s">
        <v>747</v>
      </c>
      <c r="G52" s="117"/>
      <c r="H52" s="117"/>
      <c r="J52" s="120" t="s">
        <v>754</v>
      </c>
      <c r="K52" s="120" t="s">
        <v>780</v>
      </c>
    </row>
    <row r="53" spans="1:11" x14ac:dyDescent="0.2">
      <c r="A53" s="116">
        <v>525699951</v>
      </c>
      <c r="B53" s="114">
        <v>38</v>
      </c>
      <c r="C53" s="119">
        <v>33.33</v>
      </c>
      <c r="D53" s="119">
        <f t="shared" si="5"/>
        <v>1266.54</v>
      </c>
      <c r="E53" s="118">
        <f t="shared" si="6"/>
        <v>2</v>
      </c>
      <c r="F53" s="114" t="s">
        <v>746</v>
      </c>
      <c r="G53" s="117"/>
      <c r="H53" s="117"/>
    </row>
    <row r="54" spans="1:11" x14ac:dyDescent="0.2">
      <c r="A54" s="116">
        <v>531654742</v>
      </c>
      <c r="B54" s="114">
        <v>37</v>
      </c>
      <c r="C54" s="119">
        <v>30.84</v>
      </c>
      <c r="D54" s="119">
        <f t="shared" si="5"/>
        <v>1141.08</v>
      </c>
      <c r="E54" s="118">
        <f t="shared" si="6"/>
        <v>3</v>
      </c>
      <c r="F54" s="114" t="s">
        <v>770</v>
      </c>
      <c r="G54" s="117"/>
      <c r="H54" s="117"/>
    </row>
    <row r="55" spans="1:11" x14ac:dyDescent="0.2">
      <c r="A55" s="116">
        <v>533976888</v>
      </c>
      <c r="B55" s="114">
        <v>38</v>
      </c>
      <c r="C55" s="119">
        <v>22.55</v>
      </c>
      <c r="D55" s="119">
        <f t="shared" si="5"/>
        <v>856.9</v>
      </c>
      <c r="E55" s="118">
        <f t="shared" si="6"/>
        <v>4</v>
      </c>
      <c r="F55" s="114" t="s">
        <v>779</v>
      </c>
      <c r="G55" s="117"/>
      <c r="H55" s="117"/>
    </row>
    <row r="56" spans="1:11" x14ac:dyDescent="0.2">
      <c r="A56" s="116">
        <v>542051793</v>
      </c>
      <c r="B56" s="114">
        <v>30</v>
      </c>
      <c r="C56" s="119">
        <v>21.88</v>
      </c>
      <c r="D56" s="119">
        <f t="shared" si="5"/>
        <v>656.4</v>
      </c>
      <c r="E56" s="118">
        <f t="shared" si="6"/>
        <v>5</v>
      </c>
      <c r="F56" s="114" t="s">
        <v>778</v>
      </c>
      <c r="G56" s="117"/>
      <c r="H56" s="117"/>
    </row>
    <row r="57" spans="1:11" x14ac:dyDescent="0.2">
      <c r="A57" s="116">
        <v>566726453</v>
      </c>
      <c r="B57" s="114">
        <v>31</v>
      </c>
      <c r="C57" s="119">
        <v>23.54</v>
      </c>
      <c r="D57" s="119">
        <f t="shared" si="5"/>
        <v>729.74</v>
      </c>
      <c r="E57" s="118">
        <f t="shared" si="6"/>
        <v>4</v>
      </c>
      <c r="F57" s="114" t="s">
        <v>748</v>
      </c>
      <c r="G57" s="117"/>
      <c r="H57" s="117"/>
    </row>
    <row r="58" spans="1:11" x14ac:dyDescent="0.2">
      <c r="A58" s="116">
        <v>571120098</v>
      </c>
      <c r="B58" s="114">
        <v>36</v>
      </c>
      <c r="C58" s="119">
        <v>20.07</v>
      </c>
      <c r="D58" s="119">
        <f t="shared" si="5"/>
        <v>722.52</v>
      </c>
      <c r="E58" s="118">
        <f t="shared" si="6"/>
        <v>5</v>
      </c>
      <c r="F58" s="114" t="s">
        <v>776</v>
      </c>
      <c r="G58" s="117"/>
      <c r="H58" s="117"/>
    </row>
    <row r="59" spans="1:11" x14ac:dyDescent="0.2">
      <c r="A59" s="116">
        <v>581823751</v>
      </c>
      <c r="B59" s="114">
        <v>43</v>
      </c>
      <c r="C59" s="119">
        <v>21.19</v>
      </c>
      <c r="D59" s="119">
        <f t="shared" si="5"/>
        <v>942.95500000000004</v>
      </c>
      <c r="E59" s="118">
        <f t="shared" si="6"/>
        <v>5</v>
      </c>
      <c r="F59" s="114" t="s">
        <v>777</v>
      </c>
      <c r="G59" s="117"/>
      <c r="H59" s="117"/>
    </row>
    <row r="60" spans="1:11" x14ac:dyDescent="0.2">
      <c r="A60" s="116">
        <v>596641549</v>
      </c>
      <c r="B60" s="114">
        <v>36</v>
      </c>
      <c r="C60" s="119">
        <v>30.06</v>
      </c>
      <c r="D60" s="119">
        <f t="shared" si="5"/>
        <v>1082.1599999999999</v>
      </c>
      <c r="E60" s="118">
        <f t="shared" si="6"/>
        <v>3</v>
      </c>
      <c r="F60" s="114" t="s">
        <v>776</v>
      </c>
      <c r="G60" s="117"/>
      <c r="H60" s="117"/>
    </row>
    <row r="61" spans="1:11" x14ac:dyDescent="0.2">
      <c r="A61" s="116">
        <v>618775364</v>
      </c>
      <c r="B61" s="114">
        <v>44</v>
      </c>
      <c r="C61" s="119">
        <v>23.33</v>
      </c>
      <c r="D61" s="119">
        <f t="shared" si="5"/>
        <v>1073.1799999999998</v>
      </c>
      <c r="E61" s="118">
        <f t="shared" si="6"/>
        <v>4</v>
      </c>
      <c r="F61" s="114" t="s">
        <v>775</v>
      </c>
      <c r="G61" s="117"/>
      <c r="H61" s="117"/>
    </row>
    <row r="62" spans="1:11" x14ac:dyDescent="0.2">
      <c r="A62" s="116">
        <v>622274162</v>
      </c>
      <c r="B62" s="114">
        <v>40</v>
      </c>
      <c r="C62" s="119">
        <v>31</v>
      </c>
      <c r="D62" s="119">
        <f t="shared" si="5"/>
        <v>1240</v>
      </c>
      <c r="E62" s="118">
        <f t="shared" si="6"/>
        <v>3</v>
      </c>
      <c r="F62" s="114" t="s">
        <v>774</v>
      </c>
      <c r="G62" s="117"/>
      <c r="H62" s="117"/>
    </row>
    <row r="63" spans="1:11" x14ac:dyDescent="0.2">
      <c r="A63" s="116">
        <v>625531462</v>
      </c>
      <c r="B63" s="114">
        <v>38</v>
      </c>
      <c r="C63" s="119">
        <v>34.840000000000003</v>
      </c>
      <c r="D63" s="119">
        <f t="shared" si="5"/>
        <v>1323.92</v>
      </c>
      <c r="E63" s="118">
        <f t="shared" si="6"/>
        <v>2</v>
      </c>
      <c r="F63" s="114" t="s">
        <v>773</v>
      </c>
      <c r="G63" s="117"/>
      <c r="H63" s="117"/>
    </row>
    <row r="64" spans="1:11" x14ac:dyDescent="0.2">
      <c r="A64" s="116">
        <v>626648632</v>
      </c>
      <c r="B64" s="114">
        <v>35</v>
      </c>
      <c r="C64" s="119">
        <v>27.36</v>
      </c>
      <c r="D64" s="119">
        <f t="shared" si="5"/>
        <v>957.6</v>
      </c>
      <c r="E64" s="118">
        <f t="shared" si="6"/>
        <v>4</v>
      </c>
      <c r="F64" s="114" t="s">
        <v>772</v>
      </c>
      <c r="G64" s="117"/>
      <c r="H64" s="117"/>
    </row>
    <row r="65" spans="1:8" x14ac:dyDescent="0.2">
      <c r="A65" s="116">
        <v>644862142</v>
      </c>
      <c r="B65" s="114">
        <v>33</v>
      </c>
      <c r="C65" s="119">
        <v>24.09</v>
      </c>
      <c r="D65" s="119">
        <f t="shared" si="5"/>
        <v>794.97</v>
      </c>
      <c r="E65" s="118">
        <f t="shared" si="6"/>
        <v>4</v>
      </c>
      <c r="F65" s="114" t="s">
        <v>771</v>
      </c>
      <c r="G65" s="117"/>
      <c r="H65" s="117"/>
    </row>
    <row r="66" spans="1:8" x14ac:dyDescent="0.2">
      <c r="A66" s="116">
        <v>649234799</v>
      </c>
      <c r="B66" s="114">
        <v>38</v>
      </c>
      <c r="C66" s="119">
        <v>32.1</v>
      </c>
      <c r="D66" s="119">
        <f t="shared" ref="D66:D97" si="7">C66*(B66+MAX(0,B66-40)/2)</f>
        <v>1219.8</v>
      </c>
      <c r="E66" s="118">
        <f t="shared" ref="E66:E97" si="8">ROUND((45-C66)/5,0)</f>
        <v>3</v>
      </c>
      <c r="F66" s="114" t="s">
        <v>759</v>
      </c>
      <c r="G66" s="117"/>
      <c r="H66" s="117"/>
    </row>
    <row r="67" spans="1:8" x14ac:dyDescent="0.2">
      <c r="A67" s="116">
        <v>651995963</v>
      </c>
      <c r="B67" s="114">
        <v>33</v>
      </c>
      <c r="C67" s="119">
        <v>27.31</v>
      </c>
      <c r="D67" s="119">
        <f t="shared" si="7"/>
        <v>901.2299999999999</v>
      </c>
      <c r="E67" s="118">
        <f t="shared" si="8"/>
        <v>4</v>
      </c>
      <c r="F67" s="114" t="s">
        <v>770</v>
      </c>
      <c r="G67" s="117"/>
      <c r="H67" s="117"/>
    </row>
    <row r="68" spans="1:8" x14ac:dyDescent="0.2">
      <c r="A68" s="116">
        <v>662974752</v>
      </c>
      <c r="B68" s="114">
        <v>39</v>
      </c>
      <c r="C68" s="119">
        <v>28.67</v>
      </c>
      <c r="D68" s="119">
        <f t="shared" si="7"/>
        <v>1118.1300000000001</v>
      </c>
      <c r="E68" s="118">
        <f t="shared" si="8"/>
        <v>3</v>
      </c>
      <c r="F68" s="114" t="s">
        <v>769</v>
      </c>
      <c r="G68" s="117"/>
      <c r="H68" s="117"/>
    </row>
    <row r="69" spans="1:8" x14ac:dyDescent="0.2">
      <c r="A69" s="116">
        <v>682907379</v>
      </c>
      <c r="B69" s="114">
        <v>39</v>
      </c>
      <c r="C69" s="119">
        <v>33.07</v>
      </c>
      <c r="D69" s="119">
        <f t="shared" si="7"/>
        <v>1289.73</v>
      </c>
      <c r="E69" s="118">
        <f t="shared" si="8"/>
        <v>2</v>
      </c>
      <c r="F69" s="114" t="s">
        <v>767</v>
      </c>
      <c r="G69" s="117"/>
      <c r="H69" s="117"/>
    </row>
    <row r="70" spans="1:8" x14ac:dyDescent="0.2">
      <c r="A70" s="116">
        <v>683222853</v>
      </c>
      <c r="B70" s="114">
        <v>40</v>
      </c>
      <c r="C70" s="119">
        <v>20.47</v>
      </c>
      <c r="D70" s="119">
        <f t="shared" si="7"/>
        <v>818.8</v>
      </c>
      <c r="E70" s="118">
        <f t="shared" si="8"/>
        <v>5</v>
      </c>
      <c r="F70" s="114" t="s">
        <v>757</v>
      </c>
      <c r="G70" s="117"/>
      <c r="H70" s="117"/>
    </row>
    <row r="71" spans="1:8" x14ac:dyDescent="0.2">
      <c r="A71" s="116">
        <v>687006783</v>
      </c>
      <c r="B71" s="114">
        <v>37</v>
      </c>
      <c r="C71" s="119">
        <v>18.3</v>
      </c>
      <c r="D71" s="119">
        <f t="shared" si="7"/>
        <v>677.1</v>
      </c>
      <c r="E71" s="118">
        <f t="shared" si="8"/>
        <v>5</v>
      </c>
      <c r="F71" s="114" t="s">
        <v>768</v>
      </c>
      <c r="G71" s="117"/>
      <c r="H71" s="117"/>
    </row>
    <row r="72" spans="1:8" x14ac:dyDescent="0.2">
      <c r="A72" s="116">
        <v>687623890</v>
      </c>
      <c r="B72" s="114">
        <v>41</v>
      </c>
      <c r="C72" s="119">
        <v>24.93</v>
      </c>
      <c r="D72" s="119">
        <f t="shared" si="7"/>
        <v>1034.595</v>
      </c>
      <c r="E72" s="118">
        <f t="shared" si="8"/>
        <v>4</v>
      </c>
      <c r="F72" s="114" t="s">
        <v>767</v>
      </c>
      <c r="G72" s="117"/>
      <c r="H72" s="117"/>
    </row>
    <row r="73" spans="1:8" x14ac:dyDescent="0.2">
      <c r="A73" s="116">
        <v>693214759</v>
      </c>
      <c r="B73" s="114">
        <v>43</v>
      </c>
      <c r="C73" s="119">
        <v>31.98</v>
      </c>
      <c r="D73" s="119">
        <f t="shared" si="7"/>
        <v>1423.1100000000001</v>
      </c>
      <c r="E73" s="118">
        <f t="shared" si="8"/>
        <v>3</v>
      </c>
      <c r="F73" s="114" t="s">
        <v>751</v>
      </c>
      <c r="G73" s="117"/>
      <c r="H73" s="117"/>
    </row>
    <row r="74" spans="1:8" x14ac:dyDescent="0.2">
      <c r="A74" s="116">
        <v>698472533</v>
      </c>
      <c r="B74" s="114">
        <v>45</v>
      </c>
      <c r="C74" s="119">
        <v>32.56</v>
      </c>
      <c r="D74" s="119">
        <f t="shared" si="7"/>
        <v>1546.6000000000001</v>
      </c>
      <c r="E74" s="118">
        <f t="shared" si="8"/>
        <v>2</v>
      </c>
      <c r="F74" s="114" t="s">
        <v>761</v>
      </c>
      <c r="G74" s="117"/>
      <c r="H74" s="117"/>
    </row>
    <row r="75" spans="1:8" x14ac:dyDescent="0.2">
      <c r="A75" s="116">
        <v>717503282</v>
      </c>
      <c r="B75" s="114">
        <v>41</v>
      </c>
      <c r="C75" s="119">
        <v>21.73</v>
      </c>
      <c r="D75" s="119">
        <f t="shared" si="7"/>
        <v>901.79500000000007</v>
      </c>
      <c r="E75" s="118">
        <f t="shared" si="8"/>
        <v>5</v>
      </c>
      <c r="F75" s="114" t="s">
        <v>766</v>
      </c>
      <c r="G75" s="117"/>
      <c r="H75" s="117"/>
    </row>
    <row r="76" spans="1:8" x14ac:dyDescent="0.2">
      <c r="A76" s="116">
        <v>718930584</v>
      </c>
      <c r="B76" s="114">
        <v>48</v>
      </c>
      <c r="C76" s="119">
        <v>19.18</v>
      </c>
      <c r="D76" s="119">
        <f t="shared" si="7"/>
        <v>997.36</v>
      </c>
      <c r="E76" s="118">
        <f t="shared" si="8"/>
        <v>5</v>
      </c>
      <c r="F76" s="114" t="s">
        <v>765</v>
      </c>
      <c r="G76" s="117"/>
      <c r="H76" s="117"/>
    </row>
    <row r="77" spans="1:8" x14ac:dyDescent="0.2">
      <c r="A77" s="116">
        <v>719937584</v>
      </c>
      <c r="B77" s="114">
        <v>42</v>
      </c>
      <c r="C77" s="119">
        <v>28.8</v>
      </c>
      <c r="D77" s="119">
        <f t="shared" si="7"/>
        <v>1238.4000000000001</v>
      </c>
      <c r="E77" s="118">
        <f t="shared" si="8"/>
        <v>3</v>
      </c>
      <c r="F77" s="114" t="s">
        <v>751</v>
      </c>
      <c r="G77" s="117"/>
      <c r="H77" s="117"/>
    </row>
    <row r="78" spans="1:8" x14ac:dyDescent="0.2">
      <c r="A78" s="116">
        <v>721169660</v>
      </c>
      <c r="B78" s="114">
        <v>41</v>
      </c>
      <c r="C78" s="119">
        <v>21.51</v>
      </c>
      <c r="D78" s="119">
        <f t="shared" si="7"/>
        <v>892.66500000000008</v>
      </c>
      <c r="E78" s="118">
        <f t="shared" si="8"/>
        <v>5</v>
      </c>
      <c r="F78" s="114" t="s">
        <v>764</v>
      </c>
      <c r="G78" s="117"/>
      <c r="H78" s="117"/>
    </row>
    <row r="79" spans="1:8" x14ac:dyDescent="0.2">
      <c r="A79" s="116">
        <v>725801036</v>
      </c>
      <c r="B79" s="114">
        <v>47</v>
      </c>
      <c r="C79" s="119">
        <v>32.979999999999997</v>
      </c>
      <c r="D79" s="119">
        <f t="shared" si="7"/>
        <v>1665.4899999999998</v>
      </c>
      <c r="E79" s="118">
        <f t="shared" si="8"/>
        <v>2</v>
      </c>
      <c r="F79" s="114" t="s">
        <v>763</v>
      </c>
      <c r="G79" s="117"/>
      <c r="H79" s="117"/>
    </row>
    <row r="80" spans="1:8" x14ac:dyDescent="0.2">
      <c r="A80" s="116">
        <v>733881041</v>
      </c>
      <c r="B80" s="114">
        <v>45</v>
      </c>
      <c r="C80" s="119">
        <v>20.21</v>
      </c>
      <c r="D80" s="119">
        <f t="shared" si="7"/>
        <v>959.97500000000002</v>
      </c>
      <c r="E80" s="118">
        <f t="shared" si="8"/>
        <v>5</v>
      </c>
      <c r="F80" s="114" t="s">
        <v>749</v>
      </c>
      <c r="G80" s="117"/>
      <c r="H80" s="117"/>
    </row>
    <row r="81" spans="1:8" x14ac:dyDescent="0.2">
      <c r="A81" s="116">
        <v>741258203</v>
      </c>
      <c r="B81" s="114">
        <v>34</v>
      </c>
      <c r="C81" s="119">
        <v>25.88</v>
      </c>
      <c r="D81" s="119">
        <f t="shared" si="7"/>
        <v>879.92</v>
      </c>
      <c r="E81" s="118">
        <f t="shared" si="8"/>
        <v>4</v>
      </c>
      <c r="F81" s="114" t="s">
        <v>762</v>
      </c>
      <c r="G81" s="117"/>
      <c r="H81" s="117"/>
    </row>
    <row r="82" spans="1:8" x14ac:dyDescent="0.2">
      <c r="A82" s="116">
        <v>744830329</v>
      </c>
      <c r="B82" s="114">
        <v>44</v>
      </c>
      <c r="C82" s="119">
        <v>35.520000000000003</v>
      </c>
      <c r="D82" s="119">
        <f t="shared" si="7"/>
        <v>1633.92</v>
      </c>
      <c r="E82" s="118">
        <f t="shared" si="8"/>
        <v>2</v>
      </c>
      <c r="F82" s="114" t="s">
        <v>762</v>
      </c>
      <c r="G82" s="117"/>
      <c r="H82" s="117"/>
    </row>
    <row r="83" spans="1:8" x14ac:dyDescent="0.2">
      <c r="A83" s="116">
        <v>783624212</v>
      </c>
      <c r="B83" s="114">
        <v>48</v>
      </c>
      <c r="C83" s="119">
        <v>20.350000000000001</v>
      </c>
      <c r="D83" s="119">
        <f t="shared" si="7"/>
        <v>1058.2</v>
      </c>
      <c r="E83" s="118">
        <f t="shared" si="8"/>
        <v>5</v>
      </c>
      <c r="F83" s="114" t="s">
        <v>761</v>
      </c>
      <c r="G83" s="117"/>
      <c r="H83" s="117"/>
    </row>
    <row r="84" spans="1:8" x14ac:dyDescent="0.2">
      <c r="A84" s="116">
        <v>806508287</v>
      </c>
      <c r="B84" s="114">
        <v>48</v>
      </c>
      <c r="C84" s="119">
        <v>21.54</v>
      </c>
      <c r="D84" s="119">
        <f t="shared" si="7"/>
        <v>1120.08</v>
      </c>
      <c r="E84" s="118">
        <f t="shared" si="8"/>
        <v>5</v>
      </c>
      <c r="F84" s="114" t="s">
        <v>760</v>
      </c>
      <c r="G84" s="117"/>
      <c r="H84" s="117"/>
    </row>
    <row r="85" spans="1:8" x14ac:dyDescent="0.2">
      <c r="A85" s="116">
        <v>816607187</v>
      </c>
      <c r="B85" s="114">
        <v>31</v>
      </c>
      <c r="C85" s="119">
        <v>25.2</v>
      </c>
      <c r="D85" s="119">
        <f t="shared" si="7"/>
        <v>781.19999999999993</v>
      </c>
      <c r="E85" s="118">
        <f t="shared" si="8"/>
        <v>4</v>
      </c>
      <c r="F85" s="114" t="s">
        <v>754</v>
      </c>
      <c r="G85" s="117"/>
      <c r="H85" s="117"/>
    </row>
    <row r="86" spans="1:8" x14ac:dyDescent="0.2">
      <c r="A86" s="116">
        <v>826450563</v>
      </c>
      <c r="B86" s="114">
        <v>47</v>
      </c>
      <c r="C86" s="119">
        <v>20.72</v>
      </c>
      <c r="D86" s="119">
        <f t="shared" si="7"/>
        <v>1046.3599999999999</v>
      </c>
      <c r="E86" s="118">
        <f t="shared" si="8"/>
        <v>5</v>
      </c>
      <c r="F86" s="114" t="s">
        <v>744</v>
      </c>
      <c r="G86" s="117"/>
      <c r="H86" s="117"/>
    </row>
    <row r="87" spans="1:8" x14ac:dyDescent="0.2">
      <c r="A87" s="116">
        <v>828715080</v>
      </c>
      <c r="B87" s="114">
        <v>38</v>
      </c>
      <c r="C87" s="119">
        <v>36.56</v>
      </c>
      <c r="D87" s="119">
        <f t="shared" si="7"/>
        <v>1389.2800000000002</v>
      </c>
      <c r="E87" s="118">
        <f t="shared" si="8"/>
        <v>2</v>
      </c>
      <c r="F87" s="114" t="s">
        <v>759</v>
      </c>
      <c r="G87" s="117"/>
      <c r="H87" s="117"/>
    </row>
    <row r="88" spans="1:8" x14ac:dyDescent="0.2">
      <c r="A88" s="116">
        <v>840313216</v>
      </c>
      <c r="B88" s="114">
        <v>37</v>
      </c>
      <c r="C88" s="119">
        <v>23.93</v>
      </c>
      <c r="D88" s="119">
        <f t="shared" si="7"/>
        <v>885.41</v>
      </c>
      <c r="E88" s="118">
        <f t="shared" si="8"/>
        <v>4</v>
      </c>
      <c r="F88" s="114" t="s">
        <v>746</v>
      </c>
      <c r="G88" s="117"/>
      <c r="H88" s="117"/>
    </row>
    <row r="89" spans="1:8" x14ac:dyDescent="0.2">
      <c r="A89" s="116">
        <v>843064707</v>
      </c>
      <c r="B89" s="114">
        <v>46</v>
      </c>
      <c r="C89" s="119">
        <v>20.54</v>
      </c>
      <c r="D89" s="119">
        <f t="shared" si="7"/>
        <v>1006.4599999999999</v>
      </c>
      <c r="E89" s="118">
        <f t="shared" si="8"/>
        <v>5</v>
      </c>
      <c r="F89" s="114" t="s">
        <v>758</v>
      </c>
      <c r="G89" s="117"/>
      <c r="H89" s="117"/>
    </row>
    <row r="90" spans="1:8" x14ac:dyDescent="0.2">
      <c r="A90" s="116">
        <v>843299208</v>
      </c>
      <c r="B90" s="114">
        <v>30</v>
      </c>
      <c r="C90" s="119">
        <v>23.4</v>
      </c>
      <c r="D90" s="119">
        <f t="shared" si="7"/>
        <v>702</v>
      </c>
      <c r="E90" s="118">
        <f t="shared" si="8"/>
        <v>4</v>
      </c>
      <c r="F90" s="114" t="s">
        <v>757</v>
      </c>
      <c r="G90" s="117"/>
      <c r="H90" s="117"/>
    </row>
    <row r="91" spans="1:8" x14ac:dyDescent="0.2">
      <c r="A91" s="116">
        <v>859204644</v>
      </c>
      <c r="B91" s="114">
        <v>40</v>
      </c>
      <c r="C91" s="119">
        <v>34.72</v>
      </c>
      <c r="D91" s="119">
        <f t="shared" si="7"/>
        <v>1388.8</v>
      </c>
      <c r="E91" s="118">
        <f t="shared" si="8"/>
        <v>2</v>
      </c>
      <c r="F91" s="114" t="s">
        <v>752</v>
      </c>
      <c r="G91" s="117"/>
      <c r="H91" s="117"/>
    </row>
    <row r="92" spans="1:8" x14ac:dyDescent="0.2">
      <c r="A92" s="116">
        <v>865073824</v>
      </c>
      <c r="B92" s="114">
        <v>37</v>
      </c>
      <c r="C92" s="119">
        <v>19.53</v>
      </c>
      <c r="D92" s="119">
        <f t="shared" si="7"/>
        <v>722.61</v>
      </c>
      <c r="E92" s="118">
        <f t="shared" si="8"/>
        <v>5</v>
      </c>
      <c r="F92" s="114" t="s">
        <v>756</v>
      </c>
      <c r="G92" s="117"/>
      <c r="H92" s="117"/>
    </row>
    <row r="93" spans="1:8" x14ac:dyDescent="0.2">
      <c r="A93" s="116">
        <v>876777922</v>
      </c>
      <c r="B93" s="114">
        <v>36</v>
      </c>
      <c r="C93" s="119">
        <v>19.97</v>
      </c>
      <c r="D93" s="119">
        <f t="shared" si="7"/>
        <v>718.92</v>
      </c>
      <c r="E93" s="118">
        <f t="shared" si="8"/>
        <v>5</v>
      </c>
      <c r="F93" s="114" t="s">
        <v>755</v>
      </c>
      <c r="G93" s="117"/>
      <c r="H93" s="117"/>
    </row>
    <row r="94" spans="1:8" x14ac:dyDescent="0.2">
      <c r="A94" s="116">
        <v>884025623</v>
      </c>
      <c r="B94" s="114">
        <v>48</v>
      </c>
      <c r="C94" s="119">
        <v>35.17</v>
      </c>
      <c r="D94" s="119">
        <f t="shared" si="7"/>
        <v>1828.8400000000001</v>
      </c>
      <c r="E94" s="118">
        <f t="shared" si="8"/>
        <v>2</v>
      </c>
      <c r="F94" s="114" t="s">
        <v>747</v>
      </c>
      <c r="G94" s="117"/>
      <c r="H94" s="117"/>
    </row>
    <row r="95" spans="1:8" x14ac:dyDescent="0.2">
      <c r="A95" s="116">
        <v>891224981</v>
      </c>
      <c r="B95" s="114">
        <v>37</v>
      </c>
      <c r="C95" s="119">
        <v>34.64</v>
      </c>
      <c r="D95" s="119">
        <f t="shared" si="7"/>
        <v>1281.68</v>
      </c>
      <c r="E95" s="118">
        <f t="shared" si="8"/>
        <v>2</v>
      </c>
      <c r="F95" s="114" t="s">
        <v>755</v>
      </c>
      <c r="G95" s="117"/>
      <c r="H95" s="117"/>
    </row>
    <row r="96" spans="1:8" x14ac:dyDescent="0.2">
      <c r="A96" s="116">
        <v>914326052</v>
      </c>
      <c r="B96" s="114">
        <v>33</v>
      </c>
      <c r="C96" s="119">
        <v>34.69</v>
      </c>
      <c r="D96" s="119">
        <f t="shared" si="7"/>
        <v>1144.77</v>
      </c>
      <c r="E96" s="118">
        <f t="shared" si="8"/>
        <v>2</v>
      </c>
      <c r="F96" s="114" t="s">
        <v>753</v>
      </c>
      <c r="G96" s="117"/>
      <c r="H96" s="117"/>
    </row>
    <row r="97" spans="1:8" x14ac:dyDescent="0.2">
      <c r="A97" s="116">
        <v>917714039</v>
      </c>
      <c r="B97" s="114">
        <v>33</v>
      </c>
      <c r="C97" s="119">
        <v>36.369999999999997</v>
      </c>
      <c r="D97" s="119">
        <f t="shared" si="7"/>
        <v>1200.2099999999998</v>
      </c>
      <c r="E97" s="118">
        <f t="shared" si="8"/>
        <v>2</v>
      </c>
      <c r="F97" s="114" t="s">
        <v>754</v>
      </c>
      <c r="G97" s="117"/>
      <c r="H97" s="117"/>
    </row>
    <row r="98" spans="1:8" x14ac:dyDescent="0.2">
      <c r="A98" s="116">
        <v>918436287</v>
      </c>
      <c r="B98" s="114">
        <v>45</v>
      </c>
      <c r="C98" s="119">
        <v>20.239999999999998</v>
      </c>
      <c r="D98" s="119">
        <f t="shared" ref="D98:D109" si="9">C98*(B98+MAX(0,B98-40)/2)</f>
        <v>961.4</v>
      </c>
      <c r="E98" s="118">
        <f t="shared" ref="E98:E109" si="10">ROUND((45-C98)/5,0)</f>
        <v>5</v>
      </c>
      <c r="F98" s="114" t="s">
        <v>753</v>
      </c>
      <c r="G98" s="117"/>
      <c r="H98" s="117"/>
    </row>
    <row r="99" spans="1:8" x14ac:dyDescent="0.2">
      <c r="A99" s="116">
        <v>923123594</v>
      </c>
      <c r="B99" s="114">
        <v>45</v>
      </c>
      <c r="C99" s="119">
        <v>28.59</v>
      </c>
      <c r="D99" s="119">
        <f t="shared" si="9"/>
        <v>1358.0250000000001</v>
      </c>
      <c r="E99" s="118">
        <f t="shared" si="10"/>
        <v>3</v>
      </c>
      <c r="F99" s="114" t="s">
        <v>752</v>
      </c>
      <c r="G99" s="117"/>
      <c r="H99" s="117"/>
    </row>
    <row r="100" spans="1:8" x14ac:dyDescent="0.2">
      <c r="A100" s="116">
        <v>931105030</v>
      </c>
      <c r="B100" s="114">
        <v>34</v>
      </c>
      <c r="C100" s="119">
        <v>19.760000000000002</v>
      </c>
      <c r="D100" s="119">
        <f t="shared" si="9"/>
        <v>671.84</v>
      </c>
      <c r="E100" s="118">
        <f t="shared" si="10"/>
        <v>5</v>
      </c>
      <c r="F100" s="114" t="s">
        <v>751</v>
      </c>
      <c r="G100" s="117"/>
      <c r="H100" s="117"/>
    </row>
    <row r="101" spans="1:8" x14ac:dyDescent="0.2">
      <c r="A101" s="116">
        <v>934447306</v>
      </c>
      <c r="B101" s="114">
        <v>45</v>
      </c>
      <c r="C101" s="119">
        <v>27.34</v>
      </c>
      <c r="D101" s="119">
        <f t="shared" si="9"/>
        <v>1298.6500000000001</v>
      </c>
      <c r="E101" s="118">
        <f t="shared" si="10"/>
        <v>4</v>
      </c>
      <c r="F101" s="114" t="s">
        <v>750</v>
      </c>
      <c r="G101" s="117"/>
      <c r="H101" s="117"/>
    </row>
    <row r="102" spans="1:8" x14ac:dyDescent="0.2">
      <c r="A102" s="116">
        <v>936730279</v>
      </c>
      <c r="B102" s="114">
        <v>30</v>
      </c>
      <c r="C102" s="119">
        <v>25.3</v>
      </c>
      <c r="D102" s="119">
        <f t="shared" si="9"/>
        <v>759</v>
      </c>
      <c r="E102" s="118">
        <f t="shared" si="10"/>
        <v>4</v>
      </c>
      <c r="F102" s="114" t="s">
        <v>749</v>
      </c>
      <c r="G102" s="117"/>
      <c r="H102" s="117"/>
    </row>
    <row r="103" spans="1:8" x14ac:dyDescent="0.2">
      <c r="A103" s="116">
        <v>948480407</v>
      </c>
      <c r="B103" s="114">
        <v>33</v>
      </c>
      <c r="C103" s="119">
        <v>37.659999999999997</v>
      </c>
      <c r="D103" s="119">
        <f t="shared" si="9"/>
        <v>1242.78</v>
      </c>
      <c r="E103" s="118">
        <f t="shared" si="10"/>
        <v>1</v>
      </c>
      <c r="F103" s="114" t="s">
        <v>748</v>
      </c>
      <c r="G103" s="117"/>
      <c r="H103" s="117"/>
    </row>
    <row r="104" spans="1:8" x14ac:dyDescent="0.2">
      <c r="A104" s="116">
        <v>953109212</v>
      </c>
      <c r="B104" s="114">
        <v>46</v>
      </c>
      <c r="C104" s="119">
        <v>23.99</v>
      </c>
      <c r="D104" s="119">
        <f t="shared" si="9"/>
        <v>1175.51</v>
      </c>
      <c r="E104" s="118">
        <f t="shared" si="10"/>
        <v>4</v>
      </c>
      <c r="F104" s="114" t="s">
        <v>747</v>
      </c>
      <c r="G104" s="117"/>
      <c r="H104" s="117"/>
    </row>
    <row r="105" spans="1:8" x14ac:dyDescent="0.2">
      <c r="A105" s="116">
        <v>972791650</v>
      </c>
      <c r="B105" s="114">
        <v>35</v>
      </c>
      <c r="C105" s="119">
        <v>29.37</v>
      </c>
      <c r="D105" s="119">
        <f t="shared" si="9"/>
        <v>1027.95</v>
      </c>
      <c r="E105" s="118">
        <f t="shared" si="10"/>
        <v>3</v>
      </c>
      <c r="F105" s="114" t="s">
        <v>746</v>
      </c>
      <c r="G105" s="117"/>
      <c r="H105" s="117"/>
    </row>
    <row r="106" spans="1:8" x14ac:dyDescent="0.2">
      <c r="A106" s="116">
        <v>980960186</v>
      </c>
      <c r="B106" s="114">
        <v>47</v>
      </c>
      <c r="C106" s="119">
        <v>28.75</v>
      </c>
      <c r="D106" s="119">
        <f t="shared" si="9"/>
        <v>1451.875</v>
      </c>
      <c r="E106" s="118">
        <f t="shared" si="10"/>
        <v>3</v>
      </c>
      <c r="F106" s="114" t="s">
        <v>745</v>
      </c>
      <c r="G106" s="117"/>
      <c r="H106" s="117"/>
    </row>
    <row r="107" spans="1:8" x14ac:dyDescent="0.2">
      <c r="A107" s="116">
        <v>991764142</v>
      </c>
      <c r="B107" s="114">
        <v>32</v>
      </c>
      <c r="C107" s="119">
        <v>28.36</v>
      </c>
      <c r="D107" s="119">
        <f t="shared" si="9"/>
        <v>907.52</v>
      </c>
      <c r="E107" s="118">
        <f t="shared" si="10"/>
        <v>3</v>
      </c>
      <c r="F107" s="114" t="s">
        <v>744</v>
      </c>
      <c r="G107" s="117"/>
      <c r="H107" s="117"/>
    </row>
    <row r="108" spans="1:8" x14ac:dyDescent="0.2">
      <c r="A108" s="116">
        <v>995858336</v>
      </c>
      <c r="B108" s="114">
        <v>30</v>
      </c>
      <c r="C108" s="119">
        <v>33.159999999999997</v>
      </c>
      <c r="D108" s="119">
        <f t="shared" si="9"/>
        <v>994.8</v>
      </c>
      <c r="E108" s="118">
        <f t="shared" si="10"/>
        <v>2</v>
      </c>
      <c r="F108" s="114" t="s">
        <v>743</v>
      </c>
      <c r="G108" s="117"/>
      <c r="H108" s="117"/>
    </row>
    <row r="109" spans="1:8" x14ac:dyDescent="0.2">
      <c r="A109" s="116">
        <v>999789446</v>
      </c>
      <c r="B109" s="114">
        <v>45</v>
      </c>
      <c r="C109" s="119">
        <v>37.659999999999997</v>
      </c>
      <c r="D109" s="119">
        <f t="shared" si="9"/>
        <v>1788.85</v>
      </c>
      <c r="E109" s="118">
        <f t="shared" si="10"/>
        <v>1</v>
      </c>
      <c r="F109" s="114" t="s">
        <v>742</v>
      </c>
      <c r="G109" s="117"/>
      <c r="H109" s="117"/>
    </row>
    <row r="110" spans="1:8" x14ac:dyDescent="0.2">
      <c r="A110" s="116"/>
      <c r="E110" s="116"/>
    </row>
    <row r="111" spans="1:8" x14ac:dyDescent="0.2">
      <c r="A111" s="116"/>
      <c r="E111" s="116"/>
    </row>
    <row r="112" spans="1:8" x14ac:dyDescent="0.2">
      <c r="A112" s="116"/>
      <c r="E112" s="116"/>
    </row>
    <row r="113" spans="1:5" x14ac:dyDescent="0.2">
      <c r="A113" s="116"/>
      <c r="E113" s="116"/>
    </row>
    <row r="114" spans="1:5" x14ac:dyDescent="0.2">
      <c r="A114" s="116"/>
      <c r="E114" s="116"/>
    </row>
    <row r="115" spans="1:5" x14ac:dyDescent="0.2">
      <c r="A115" s="116"/>
      <c r="E115" s="116"/>
    </row>
    <row r="116" spans="1:5" x14ac:dyDescent="0.2">
      <c r="A116" s="116"/>
      <c r="E116" s="116"/>
    </row>
    <row r="117" spans="1:5" x14ac:dyDescent="0.2">
      <c r="A117" s="116"/>
      <c r="E117" s="116"/>
    </row>
    <row r="118" spans="1:5" x14ac:dyDescent="0.2">
      <c r="A118" s="116"/>
      <c r="E118" s="116"/>
    </row>
    <row r="119" spans="1:5" x14ac:dyDescent="0.2">
      <c r="A119" s="116"/>
      <c r="E119" s="116"/>
    </row>
    <row r="120" spans="1:5" x14ac:dyDescent="0.2">
      <c r="A120" s="116"/>
      <c r="E120" s="116"/>
    </row>
    <row r="121" spans="1:5" x14ac:dyDescent="0.2">
      <c r="A121" s="116"/>
      <c r="E121" s="116"/>
    </row>
    <row r="122" spans="1:5" x14ac:dyDescent="0.2">
      <c r="A122" s="116"/>
      <c r="E122" s="116"/>
    </row>
    <row r="123" spans="1:5" x14ac:dyDescent="0.2">
      <c r="A123" s="116"/>
      <c r="E123" s="116"/>
    </row>
    <row r="124" spans="1:5" x14ac:dyDescent="0.2">
      <c r="A124" s="116"/>
      <c r="E124" s="116"/>
    </row>
    <row r="125" spans="1:5" x14ac:dyDescent="0.2">
      <c r="A125" s="116"/>
      <c r="E125" s="116"/>
    </row>
    <row r="126" spans="1:5" x14ac:dyDescent="0.2">
      <c r="A126" s="116"/>
      <c r="E126" s="116"/>
    </row>
    <row r="127" spans="1:5" x14ac:dyDescent="0.2">
      <c r="A127" s="116"/>
      <c r="E127" s="116"/>
    </row>
    <row r="128" spans="1:5" x14ac:dyDescent="0.2">
      <c r="A128" s="116"/>
      <c r="E128" s="116"/>
    </row>
    <row r="129" spans="1:5" x14ac:dyDescent="0.2">
      <c r="A129" s="116"/>
      <c r="E129" s="116"/>
    </row>
    <row r="130" spans="1:5" x14ac:dyDescent="0.2">
      <c r="A130" s="116"/>
      <c r="E130" s="116"/>
    </row>
    <row r="131" spans="1:5" x14ac:dyDescent="0.2">
      <c r="A131" s="116"/>
      <c r="E131" s="116"/>
    </row>
    <row r="132" spans="1:5" x14ac:dyDescent="0.2">
      <c r="A132" s="116"/>
      <c r="E132" s="116"/>
    </row>
    <row r="133" spans="1:5" x14ac:dyDescent="0.2">
      <c r="A133" s="116"/>
      <c r="E133" s="116"/>
    </row>
    <row r="134" spans="1:5" x14ac:dyDescent="0.2">
      <c r="A134" s="116"/>
      <c r="E134" s="116"/>
    </row>
    <row r="135" spans="1:5" x14ac:dyDescent="0.2">
      <c r="A135" s="116"/>
      <c r="E135" s="116"/>
    </row>
    <row r="136" spans="1:5" x14ac:dyDescent="0.2">
      <c r="A136" s="116"/>
      <c r="E136" s="116"/>
    </row>
    <row r="137" spans="1:5" x14ac:dyDescent="0.2">
      <c r="A137" s="116"/>
      <c r="E137" s="116"/>
    </row>
    <row r="138" spans="1:5" x14ac:dyDescent="0.2">
      <c r="A138" s="116"/>
      <c r="E138" s="116"/>
    </row>
    <row r="139" spans="1:5" x14ac:dyDescent="0.2">
      <c r="A139" s="116"/>
      <c r="E139" s="116"/>
    </row>
    <row r="140" spans="1:5" x14ac:dyDescent="0.2">
      <c r="A140" s="116"/>
      <c r="E140" s="116"/>
    </row>
    <row r="141" spans="1:5" x14ac:dyDescent="0.2">
      <c r="A141" s="116"/>
      <c r="E141" s="116"/>
    </row>
    <row r="142" spans="1:5" x14ac:dyDescent="0.2">
      <c r="A142" s="116"/>
      <c r="E142" s="116"/>
    </row>
    <row r="143" spans="1:5" x14ac:dyDescent="0.2">
      <c r="A143" s="116"/>
      <c r="E143" s="116"/>
    </row>
    <row r="144" spans="1:5" x14ac:dyDescent="0.2">
      <c r="A144" s="116"/>
      <c r="E144" s="116"/>
    </row>
    <row r="145" spans="1:5" x14ac:dyDescent="0.2">
      <c r="A145" s="116"/>
      <c r="E145" s="116"/>
    </row>
    <row r="146" spans="1:5" x14ac:dyDescent="0.2">
      <c r="A146" s="116"/>
      <c r="E146" s="116"/>
    </row>
    <row r="147" spans="1:5" x14ac:dyDescent="0.2">
      <c r="A147" s="116"/>
      <c r="E147" s="116"/>
    </row>
    <row r="148" spans="1:5" x14ac:dyDescent="0.2">
      <c r="A148" s="116"/>
      <c r="E148" s="116"/>
    </row>
    <row r="149" spans="1:5" x14ac:dyDescent="0.2">
      <c r="A149" s="116"/>
      <c r="E149" s="116"/>
    </row>
    <row r="150" spans="1:5" x14ac:dyDescent="0.2">
      <c r="A150" s="116"/>
      <c r="E150" s="116"/>
    </row>
    <row r="151" spans="1:5" x14ac:dyDescent="0.2">
      <c r="A151" s="116"/>
      <c r="E151" s="116"/>
    </row>
    <row r="152" spans="1:5" x14ac:dyDescent="0.2">
      <c r="A152" s="116"/>
      <c r="E152" s="116"/>
    </row>
    <row r="153" spans="1:5" x14ac:dyDescent="0.2">
      <c r="A153" s="116"/>
      <c r="E153" s="116"/>
    </row>
    <row r="154" spans="1:5" x14ac:dyDescent="0.2">
      <c r="A154" s="116"/>
      <c r="E154" s="116"/>
    </row>
    <row r="155" spans="1:5" x14ac:dyDescent="0.2">
      <c r="A155" s="116"/>
      <c r="E155" s="116"/>
    </row>
    <row r="156" spans="1:5" x14ac:dyDescent="0.2">
      <c r="A156" s="116"/>
      <c r="E156" s="116"/>
    </row>
    <row r="157" spans="1:5" x14ac:dyDescent="0.2">
      <c r="A157" s="116"/>
      <c r="E157" s="116"/>
    </row>
    <row r="158" spans="1:5" x14ac:dyDescent="0.2">
      <c r="A158" s="116"/>
      <c r="E158" s="116"/>
    </row>
    <row r="159" spans="1:5" x14ac:dyDescent="0.2">
      <c r="A159" s="116"/>
      <c r="E159" s="116"/>
    </row>
    <row r="160" spans="1:5" x14ac:dyDescent="0.2">
      <c r="A160" s="116"/>
      <c r="E160" s="116"/>
    </row>
    <row r="161" spans="1:5" x14ac:dyDescent="0.2">
      <c r="A161" s="116"/>
      <c r="E161" s="116"/>
    </row>
    <row r="162" spans="1:5" x14ac:dyDescent="0.2">
      <c r="A162" s="116"/>
      <c r="E162" s="116"/>
    </row>
    <row r="163" spans="1:5" x14ac:dyDescent="0.2">
      <c r="A163" s="116"/>
      <c r="E163" s="116"/>
    </row>
    <row r="164" spans="1:5" x14ac:dyDescent="0.2">
      <c r="A164" s="116"/>
      <c r="E164" s="116"/>
    </row>
    <row r="165" spans="1:5" x14ac:dyDescent="0.2">
      <c r="A165" s="116"/>
      <c r="E165" s="116"/>
    </row>
    <row r="166" spans="1:5" x14ac:dyDescent="0.2">
      <c r="A166" s="116"/>
      <c r="E166" s="116"/>
    </row>
    <row r="167" spans="1:5" x14ac:dyDescent="0.2">
      <c r="A167" s="116"/>
      <c r="E167" s="116"/>
    </row>
    <row r="168" spans="1:5" x14ac:dyDescent="0.2">
      <c r="A168" s="116"/>
      <c r="E168" s="116"/>
    </row>
    <row r="169" spans="1:5" x14ac:dyDescent="0.2">
      <c r="A169" s="116"/>
      <c r="E169" s="116"/>
    </row>
    <row r="170" spans="1:5" x14ac:dyDescent="0.2">
      <c r="A170" s="116"/>
      <c r="E170" s="116"/>
    </row>
    <row r="171" spans="1:5" x14ac:dyDescent="0.2">
      <c r="A171" s="116"/>
      <c r="E171" s="116"/>
    </row>
    <row r="172" spans="1:5" x14ac:dyDescent="0.2">
      <c r="A172" s="116"/>
      <c r="E172" s="116"/>
    </row>
    <row r="173" spans="1:5" x14ac:dyDescent="0.2">
      <c r="A173" s="116"/>
      <c r="E173" s="116"/>
    </row>
    <row r="174" spans="1:5" x14ac:dyDescent="0.2">
      <c r="A174" s="116"/>
      <c r="E174" s="116"/>
    </row>
    <row r="175" spans="1:5" x14ac:dyDescent="0.2">
      <c r="A175" s="116"/>
      <c r="E175" s="116"/>
    </row>
    <row r="176" spans="1:5" x14ac:dyDescent="0.2">
      <c r="A176" s="116"/>
      <c r="E176" s="116"/>
    </row>
    <row r="177" spans="1:5" x14ac:dyDescent="0.2">
      <c r="A177" s="116"/>
      <c r="E177" s="116"/>
    </row>
    <row r="178" spans="1:5" x14ac:dyDescent="0.2">
      <c r="A178" s="116"/>
      <c r="E178" s="116"/>
    </row>
    <row r="179" spans="1:5" x14ac:dyDescent="0.2">
      <c r="A179" s="116"/>
      <c r="E179" s="116"/>
    </row>
    <row r="180" spans="1:5" x14ac:dyDescent="0.2">
      <c r="A180" s="116"/>
      <c r="E180" s="116"/>
    </row>
    <row r="181" spans="1:5" x14ac:dyDescent="0.2">
      <c r="A181" s="116"/>
      <c r="E181" s="116"/>
    </row>
    <row r="182" spans="1:5" x14ac:dyDescent="0.2">
      <c r="A182" s="116"/>
      <c r="E182" s="116"/>
    </row>
    <row r="183" spans="1:5" x14ac:dyDescent="0.2">
      <c r="A183" s="116"/>
      <c r="E183" s="116"/>
    </row>
    <row r="184" spans="1:5" x14ac:dyDescent="0.2">
      <c r="A184" s="116"/>
      <c r="E184" s="116"/>
    </row>
    <row r="185" spans="1:5" x14ac:dyDescent="0.2">
      <c r="A185" s="116"/>
      <c r="E185" s="116"/>
    </row>
    <row r="186" spans="1:5" x14ac:dyDescent="0.2">
      <c r="A186" s="116"/>
      <c r="E186" s="116"/>
    </row>
    <row r="187" spans="1:5" x14ac:dyDescent="0.2">
      <c r="A187" s="116"/>
      <c r="E187" s="116"/>
    </row>
    <row r="188" spans="1:5" x14ac:dyDescent="0.2">
      <c r="A188" s="116"/>
      <c r="E188" s="116"/>
    </row>
    <row r="189" spans="1:5" x14ac:dyDescent="0.2">
      <c r="A189" s="116"/>
      <c r="E189" s="116"/>
    </row>
    <row r="190" spans="1:5" x14ac:dyDescent="0.2">
      <c r="A190" s="116"/>
      <c r="E190" s="116"/>
    </row>
    <row r="191" spans="1:5" x14ac:dyDescent="0.2">
      <c r="A191" s="116"/>
      <c r="E191" s="116"/>
    </row>
    <row r="192" spans="1:5" x14ac:dyDescent="0.2">
      <c r="A192" s="116"/>
      <c r="E192" s="116"/>
    </row>
    <row r="193" spans="1:5" x14ac:dyDescent="0.2">
      <c r="A193" s="116"/>
      <c r="E193" s="116"/>
    </row>
    <row r="194" spans="1:5" x14ac:dyDescent="0.2">
      <c r="A194" s="116"/>
      <c r="E194" s="116"/>
    </row>
    <row r="195" spans="1:5" x14ac:dyDescent="0.2">
      <c r="A195" s="116"/>
      <c r="E195" s="116"/>
    </row>
    <row r="196" spans="1:5" x14ac:dyDescent="0.2">
      <c r="A196" s="116"/>
      <c r="E196" s="116"/>
    </row>
    <row r="197" spans="1:5" x14ac:dyDescent="0.2">
      <c r="A197" s="116"/>
      <c r="E197" s="116"/>
    </row>
    <row r="198" spans="1:5" x14ac:dyDescent="0.2">
      <c r="A198" s="116"/>
      <c r="E198" s="116"/>
    </row>
    <row r="199" spans="1:5" x14ac:dyDescent="0.2">
      <c r="A199" s="116"/>
      <c r="E199" s="116"/>
    </row>
    <row r="200" spans="1:5" x14ac:dyDescent="0.2">
      <c r="A200" s="116"/>
      <c r="E200" s="116"/>
    </row>
    <row r="201" spans="1:5" x14ac:dyDescent="0.2">
      <c r="A201" s="116"/>
      <c r="E201" s="116"/>
    </row>
    <row r="202" spans="1:5" x14ac:dyDescent="0.2">
      <c r="A202" s="116"/>
      <c r="E202" s="116"/>
    </row>
    <row r="203" spans="1:5" x14ac:dyDescent="0.2">
      <c r="A203" s="116"/>
      <c r="E203" s="116"/>
    </row>
    <row r="204" spans="1:5" x14ac:dyDescent="0.2">
      <c r="A204" s="116"/>
      <c r="E204" s="116"/>
    </row>
    <row r="205" spans="1:5" x14ac:dyDescent="0.2">
      <c r="A205" s="116"/>
      <c r="E205" s="116"/>
    </row>
    <row r="206" spans="1:5" x14ac:dyDescent="0.2">
      <c r="A206" s="116"/>
      <c r="E206" s="116"/>
    </row>
    <row r="207" spans="1:5" x14ac:dyDescent="0.2">
      <c r="A207" s="116"/>
      <c r="E207" s="116"/>
    </row>
    <row r="208" spans="1:5" x14ac:dyDescent="0.2">
      <c r="A208" s="116"/>
      <c r="E208" s="116"/>
    </row>
    <row r="209" spans="1:5" x14ac:dyDescent="0.2">
      <c r="A209" s="116"/>
      <c r="E209" s="116"/>
    </row>
    <row r="210" spans="1:5" x14ac:dyDescent="0.2">
      <c r="A210" s="116"/>
      <c r="E210" s="116"/>
    </row>
    <row r="211" spans="1:5" x14ac:dyDescent="0.2">
      <c r="A211" s="116"/>
      <c r="E211" s="116"/>
    </row>
    <row r="212" spans="1:5" x14ac:dyDescent="0.2">
      <c r="A212" s="116"/>
      <c r="E212" s="116"/>
    </row>
    <row r="213" spans="1:5" x14ac:dyDescent="0.2">
      <c r="A213" s="116"/>
      <c r="E213" s="116"/>
    </row>
    <row r="214" spans="1:5" x14ac:dyDescent="0.2">
      <c r="A214" s="116"/>
      <c r="E214" s="116"/>
    </row>
    <row r="215" spans="1:5" x14ac:dyDescent="0.2">
      <c r="A215" s="116"/>
      <c r="E215" s="116"/>
    </row>
    <row r="216" spans="1:5" x14ac:dyDescent="0.2">
      <c r="A216" s="116"/>
      <c r="E216" s="116"/>
    </row>
    <row r="217" spans="1:5" x14ac:dyDescent="0.2">
      <c r="A217" s="116"/>
      <c r="E217" s="116"/>
    </row>
    <row r="218" spans="1:5" x14ac:dyDescent="0.2">
      <c r="A218" s="116"/>
      <c r="E218" s="116"/>
    </row>
    <row r="219" spans="1:5" x14ac:dyDescent="0.2">
      <c r="A219" s="116"/>
      <c r="E219" s="116"/>
    </row>
    <row r="220" spans="1:5" x14ac:dyDescent="0.2">
      <c r="A220" s="116"/>
      <c r="E220" s="116"/>
    </row>
    <row r="221" spans="1:5" x14ac:dyDescent="0.2">
      <c r="A221" s="116"/>
      <c r="E221" s="116"/>
    </row>
    <row r="222" spans="1:5" x14ac:dyDescent="0.2">
      <c r="A222" s="116"/>
      <c r="E222" s="116"/>
    </row>
    <row r="223" spans="1:5" x14ac:dyDescent="0.2">
      <c r="A223" s="116"/>
      <c r="E223" s="116"/>
    </row>
    <row r="224" spans="1:5" x14ac:dyDescent="0.2">
      <c r="A224" s="116"/>
      <c r="E224" s="116"/>
    </row>
    <row r="225" spans="1:5" x14ac:dyDescent="0.2">
      <c r="A225" s="116"/>
      <c r="E225" s="116"/>
    </row>
    <row r="226" spans="1:5" x14ac:dyDescent="0.2">
      <c r="A226" s="116"/>
      <c r="E226" s="116"/>
    </row>
    <row r="227" spans="1:5" x14ac:dyDescent="0.2">
      <c r="A227" s="116"/>
      <c r="E227" s="116"/>
    </row>
    <row r="228" spans="1:5" x14ac:dyDescent="0.2">
      <c r="A228" s="116"/>
      <c r="E228" s="116"/>
    </row>
    <row r="229" spans="1:5" x14ac:dyDescent="0.2">
      <c r="A229" s="116"/>
      <c r="E229" s="116"/>
    </row>
    <row r="230" spans="1:5" x14ac:dyDescent="0.2">
      <c r="A230" s="116"/>
      <c r="E230" s="116"/>
    </row>
    <row r="231" spans="1:5" x14ac:dyDescent="0.2">
      <c r="A231" s="116"/>
      <c r="E231" s="116"/>
    </row>
    <row r="232" spans="1:5" x14ac:dyDescent="0.2">
      <c r="A232" s="116"/>
      <c r="E232" s="116"/>
    </row>
    <row r="233" spans="1:5" x14ac:dyDescent="0.2">
      <c r="A233" s="116"/>
      <c r="E233" s="116"/>
    </row>
    <row r="234" spans="1:5" x14ac:dyDescent="0.2">
      <c r="A234" s="116"/>
      <c r="E234" s="116"/>
    </row>
    <row r="235" spans="1:5" x14ac:dyDescent="0.2">
      <c r="A235" s="116"/>
      <c r="E235" s="116"/>
    </row>
    <row r="236" spans="1:5" x14ac:dyDescent="0.2">
      <c r="A236" s="116"/>
      <c r="E236" s="116"/>
    </row>
    <row r="237" spans="1:5" x14ac:dyDescent="0.2">
      <c r="A237" s="116"/>
      <c r="E237" s="116"/>
    </row>
    <row r="238" spans="1:5" x14ac:dyDescent="0.2">
      <c r="A238" s="116"/>
      <c r="E238" s="116"/>
    </row>
    <row r="239" spans="1:5" x14ac:dyDescent="0.2">
      <c r="A239" s="116"/>
      <c r="E239" s="116"/>
    </row>
    <row r="240" spans="1:5" x14ac:dyDescent="0.2">
      <c r="A240" s="116"/>
      <c r="E240" s="116"/>
    </row>
    <row r="241" spans="1:5" x14ac:dyDescent="0.2">
      <c r="A241" s="116"/>
      <c r="E241" s="116"/>
    </row>
    <row r="242" spans="1:5" x14ac:dyDescent="0.2">
      <c r="A242" s="116"/>
      <c r="E242" s="116"/>
    </row>
    <row r="243" spans="1:5" x14ac:dyDescent="0.2">
      <c r="A243" s="116"/>
      <c r="E243" s="116"/>
    </row>
    <row r="244" spans="1:5" x14ac:dyDescent="0.2">
      <c r="A244" s="116"/>
      <c r="E244" s="116"/>
    </row>
    <row r="245" spans="1:5" x14ac:dyDescent="0.2">
      <c r="A245" s="116"/>
      <c r="E245" s="116"/>
    </row>
    <row r="246" spans="1:5" x14ac:dyDescent="0.2">
      <c r="A246" s="116"/>
      <c r="E246" s="116"/>
    </row>
    <row r="247" spans="1:5" x14ac:dyDescent="0.2">
      <c r="A247" s="116"/>
      <c r="E247" s="116"/>
    </row>
    <row r="248" spans="1:5" x14ac:dyDescent="0.2">
      <c r="A248" s="116"/>
      <c r="E248" s="116"/>
    </row>
    <row r="249" spans="1:5" x14ac:dyDescent="0.2">
      <c r="A249" s="116"/>
      <c r="E249" s="116"/>
    </row>
    <row r="250" spans="1:5" x14ac:dyDescent="0.2">
      <c r="A250" s="116"/>
      <c r="E250" s="116"/>
    </row>
    <row r="251" spans="1:5" x14ac:dyDescent="0.2">
      <c r="A251" s="116"/>
      <c r="E251" s="116"/>
    </row>
    <row r="252" spans="1:5" x14ac:dyDescent="0.2">
      <c r="A252" s="116"/>
      <c r="E252" s="116"/>
    </row>
    <row r="253" spans="1:5" x14ac:dyDescent="0.2">
      <c r="A253" s="116"/>
      <c r="E253" s="116"/>
    </row>
    <row r="254" spans="1:5" x14ac:dyDescent="0.2">
      <c r="A254" s="116"/>
      <c r="E254" s="116"/>
    </row>
    <row r="255" spans="1:5" x14ac:dyDescent="0.2">
      <c r="A255" s="116"/>
      <c r="E255" s="116"/>
    </row>
    <row r="256" spans="1:5" x14ac:dyDescent="0.2">
      <c r="A256" s="116"/>
      <c r="E256" s="116"/>
    </row>
    <row r="257" spans="1:5" x14ac:dyDescent="0.2">
      <c r="A257" s="116"/>
      <c r="E257" s="116"/>
    </row>
    <row r="258" spans="1:5" x14ac:dyDescent="0.2">
      <c r="A258" s="116"/>
      <c r="E258" s="116"/>
    </row>
    <row r="259" spans="1:5" x14ac:dyDescent="0.2">
      <c r="A259" s="116"/>
      <c r="E259" s="116"/>
    </row>
    <row r="260" spans="1:5" x14ac:dyDescent="0.2">
      <c r="A260" s="116"/>
      <c r="E260" s="116"/>
    </row>
    <row r="261" spans="1:5" x14ac:dyDescent="0.2">
      <c r="A261" s="116"/>
      <c r="E261" s="116"/>
    </row>
    <row r="262" spans="1:5" x14ac:dyDescent="0.2">
      <c r="A262" s="116"/>
      <c r="E262" s="116"/>
    </row>
    <row r="263" spans="1:5" x14ac:dyDescent="0.2">
      <c r="A263" s="116"/>
      <c r="E263" s="116"/>
    </row>
    <row r="264" spans="1:5" x14ac:dyDescent="0.2">
      <c r="A264" s="116"/>
      <c r="E264" s="116"/>
    </row>
    <row r="265" spans="1:5" x14ac:dyDescent="0.2">
      <c r="A265" s="116"/>
      <c r="E265" s="116"/>
    </row>
    <row r="266" spans="1:5" x14ac:dyDescent="0.2">
      <c r="A266" s="116"/>
      <c r="E266" s="116"/>
    </row>
    <row r="267" spans="1:5" x14ac:dyDescent="0.2">
      <c r="A267" s="116"/>
      <c r="E267" s="116"/>
    </row>
    <row r="268" spans="1:5" x14ac:dyDescent="0.2">
      <c r="A268" s="116"/>
      <c r="E268" s="116"/>
    </row>
    <row r="269" spans="1:5" x14ac:dyDescent="0.2">
      <c r="A269" s="116"/>
      <c r="E269" s="116"/>
    </row>
    <row r="270" spans="1:5" x14ac:dyDescent="0.2">
      <c r="A270" s="116"/>
      <c r="E270" s="116"/>
    </row>
    <row r="271" spans="1:5" x14ac:dyDescent="0.2">
      <c r="A271" s="116"/>
      <c r="E271" s="116"/>
    </row>
    <row r="272" spans="1:5" x14ac:dyDescent="0.2">
      <c r="A272" s="116"/>
      <c r="E272" s="116"/>
    </row>
    <row r="273" spans="1:5" x14ac:dyDescent="0.2">
      <c r="A273" s="116"/>
      <c r="E273" s="116"/>
    </row>
    <row r="274" spans="1:5" x14ac:dyDescent="0.2">
      <c r="A274" s="116"/>
      <c r="E274" s="116"/>
    </row>
    <row r="275" spans="1:5" x14ac:dyDescent="0.2">
      <c r="A275" s="116"/>
      <c r="E275" s="116"/>
    </row>
    <row r="276" spans="1:5" x14ac:dyDescent="0.2">
      <c r="A276" s="116"/>
      <c r="E276" s="116"/>
    </row>
    <row r="277" spans="1:5" x14ac:dyDescent="0.2">
      <c r="A277" s="116"/>
      <c r="E277" s="116"/>
    </row>
    <row r="278" spans="1:5" x14ac:dyDescent="0.2">
      <c r="A278" s="116"/>
      <c r="E278" s="116"/>
    </row>
    <row r="279" spans="1:5" x14ac:dyDescent="0.2">
      <c r="A279" s="116"/>
      <c r="E279" s="116"/>
    </row>
    <row r="280" spans="1:5" x14ac:dyDescent="0.2">
      <c r="A280" s="116"/>
      <c r="E280" s="116"/>
    </row>
    <row r="281" spans="1:5" x14ac:dyDescent="0.2">
      <c r="A281" s="116"/>
      <c r="E281" s="116"/>
    </row>
    <row r="282" spans="1:5" x14ac:dyDescent="0.2">
      <c r="A282" s="116"/>
      <c r="E282" s="116"/>
    </row>
    <row r="283" spans="1:5" x14ac:dyDescent="0.2">
      <c r="A283" s="116"/>
      <c r="E283" s="116"/>
    </row>
    <row r="284" spans="1:5" x14ac:dyDescent="0.2">
      <c r="A284" s="116"/>
      <c r="E284" s="116"/>
    </row>
    <row r="285" spans="1:5" x14ac:dyDescent="0.2">
      <c r="A285" s="116"/>
      <c r="E285" s="116"/>
    </row>
    <row r="286" spans="1:5" x14ac:dyDescent="0.2">
      <c r="A286" s="116"/>
      <c r="E286" s="116"/>
    </row>
    <row r="287" spans="1:5" x14ac:dyDescent="0.2">
      <c r="A287" s="116"/>
      <c r="E287" s="116"/>
    </row>
    <row r="288" spans="1:5" x14ac:dyDescent="0.2">
      <c r="A288" s="116"/>
      <c r="E288" s="116"/>
    </row>
    <row r="289" spans="1:5" x14ac:dyDescent="0.2">
      <c r="A289" s="116"/>
      <c r="E289" s="116"/>
    </row>
    <row r="290" spans="1:5" x14ac:dyDescent="0.2">
      <c r="A290" s="116"/>
      <c r="E290" s="116"/>
    </row>
    <row r="291" spans="1:5" x14ac:dyDescent="0.2">
      <c r="A291" s="116"/>
      <c r="E291" s="116"/>
    </row>
    <row r="292" spans="1:5" x14ac:dyDescent="0.2">
      <c r="A292" s="116"/>
      <c r="E292" s="116"/>
    </row>
    <row r="293" spans="1:5" x14ac:dyDescent="0.2">
      <c r="A293" s="116"/>
      <c r="E293" s="116"/>
    </row>
    <row r="294" spans="1:5" x14ac:dyDescent="0.2">
      <c r="A294" s="116"/>
      <c r="E294" s="116"/>
    </row>
    <row r="295" spans="1:5" x14ac:dyDescent="0.2">
      <c r="A295" s="116"/>
      <c r="E295" s="116"/>
    </row>
    <row r="296" spans="1:5" x14ac:dyDescent="0.2">
      <c r="A296" s="116"/>
      <c r="E296" s="116"/>
    </row>
    <row r="297" spans="1:5" x14ac:dyDescent="0.2">
      <c r="A297" s="116"/>
      <c r="E297" s="116"/>
    </row>
    <row r="298" spans="1:5" x14ac:dyDescent="0.2">
      <c r="A298" s="116"/>
      <c r="E298" s="116"/>
    </row>
    <row r="299" spans="1:5" x14ac:dyDescent="0.2">
      <c r="A299" s="116"/>
      <c r="E299" s="116"/>
    </row>
    <row r="300" spans="1:5" x14ac:dyDescent="0.2">
      <c r="A300" s="116"/>
      <c r="E300" s="116"/>
    </row>
    <row r="301" spans="1:5" x14ac:dyDescent="0.2">
      <c r="A301" s="116"/>
      <c r="E301" s="116"/>
    </row>
    <row r="302" spans="1:5" x14ac:dyDescent="0.2">
      <c r="A302" s="116"/>
      <c r="E302" s="116"/>
    </row>
    <row r="303" spans="1:5" x14ac:dyDescent="0.2">
      <c r="A303" s="116"/>
      <c r="E303" s="116"/>
    </row>
    <row r="304" spans="1:5" x14ac:dyDescent="0.2">
      <c r="A304" s="116"/>
      <c r="E304" s="116"/>
    </row>
    <row r="305" spans="1:5" x14ac:dyDescent="0.2">
      <c r="A305" s="116"/>
      <c r="E305" s="116"/>
    </row>
    <row r="306" spans="1:5" x14ac:dyDescent="0.2">
      <c r="A306" s="116"/>
      <c r="E306" s="116"/>
    </row>
    <row r="307" spans="1:5" x14ac:dyDescent="0.2">
      <c r="A307" s="116"/>
      <c r="E307" s="116"/>
    </row>
    <row r="308" spans="1:5" x14ac:dyDescent="0.2">
      <c r="A308" s="116"/>
      <c r="E308" s="116"/>
    </row>
    <row r="309" spans="1:5" x14ac:dyDescent="0.2">
      <c r="A309" s="116"/>
      <c r="E309" s="116"/>
    </row>
    <row r="310" spans="1:5" x14ac:dyDescent="0.2">
      <c r="A310" s="116"/>
      <c r="E310" s="116"/>
    </row>
    <row r="311" spans="1:5" x14ac:dyDescent="0.2">
      <c r="A311" s="116"/>
      <c r="E311" s="116"/>
    </row>
    <row r="312" spans="1:5" x14ac:dyDescent="0.2">
      <c r="A312" s="116"/>
      <c r="E312" s="116"/>
    </row>
    <row r="313" spans="1:5" x14ac:dyDescent="0.2">
      <c r="A313" s="116"/>
      <c r="E313" s="116"/>
    </row>
    <row r="314" spans="1:5" x14ac:dyDescent="0.2">
      <c r="A314" s="116"/>
      <c r="E314" s="116"/>
    </row>
    <row r="315" spans="1:5" x14ac:dyDescent="0.2">
      <c r="A315" s="116"/>
      <c r="E315" s="116"/>
    </row>
    <row r="316" spans="1:5" x14ac:dyDescent="0.2">
      <c r="A316" s="116"/>
      <c r="E316" s="116"/>
    </row>
    <row r="317" spans="1:5" x14ac:dyDescent="0.2">
      <c r="A317" s="116"/>
      <c r="E317" s="116"/>
    </row>
    <row r="318" spans="1:5" x14ac:dyDescent="0.2">
      <c r="A318" s="116"/>
      <c r="E318" s="116"/>
    </row>
    <row r="319" spans="1:5" x14ac:dyDescent="0.2">
      <c r="A319" s="116"/>
      <c r="E319" s="116"/>
    </row>
    <row r="320" spans="1:5" x14ac:dyDescent="0.2">
      <c r="A320" s="116"/>
      <c r="E320" s="116"/>
    </row>
    <row r="321" spans="1:5" x14ac:dyDescent="0.2">
      <c r="A321" s="116"/>
      <c r="E321" s="116"/>
    </row>
    <row r="322" spans="1:5" x14ac:dyDescent="0.2">
      <c r="A322" s="116"/>
      <c r="E322" s="116"/>
    </row>
    <row r="323" spans="1:5" x14ac:dyDescent="0.2">
      <c r="A323" s="116"/>
      <c r="E323" s="116"/>
    </row>
    <row r="324" spans="1:5" x14ac:dyDescent="0.2">
      <c r="A324" s="116"/>
      <c r="E324" s="116"/>
    </row>
    <row r="325" spans="1:5" x14ac:dyDescent="0.2">
      <c r="A325" s="116"/>
      <c r="E325" s="116"/>
    </row>
    <row r="326" spans="1:5" x14ac:dyDescent="0.2">
      <c r="A326" s="116"/>
      <c r="E326" s="116"/>
    </row>
    <row r="327" spans="1:5" x14ac:dyDescent="0.2">
      <c r="A327" s="116"/>
      <c r="E327" s="116"/>
    </row>
    <row r="328" spans="1:5" x14ac:dyDescent="0.2">
      <c r="A328" s="116"/>
      <c r="E328" s="116"/>
    </row>
    <row r="329" spans="1:5" x14ac:dyDescent="0.2">
      <c r="A329" s="116"/>
      <c r="E329" s="116"/>
    </row>
    <row r="330" spans="1:5" x14ac:dyDescent="0.2">
      <c r="A330" s="116"/>
      <c r="E330" s="116"/>
    </row>
    <row r="331" spans="1:5" x14ac:dyDescent="0.2">
      <c r="A331" s="116"/>
      <c r="E331" s="116"/>
    </row>
    <row r="332" spans="1:5" x14ac:dyDescent="0.2">
      <c r="A332" s="116"/>
      <c r="E332" s="116"/>
    </row>
    <row r="333" spans="1:5" x14ac:dyDescent="0.2">
      <c r="A333" s="116"/>
      <c r="E333" s="116"/>
    </row>
    <row r="334" spans="1:5" x14ac:dyDescent="0.2">
      <c r="A334" s="116"/>
      <c r="E334" s="116"/>
    </row>
    <row r="335" spans="1:5" x14ac:dyDescent="0.2">
      <c r="A335" s="116"/>
      <c r="E335" s="116"/>
    </row>
    <row r="336" spans="1:5" x14ac:dyDescent="0.2">
      <c r="A336" s="116"/>
      <c r="E336" s="116"/>
    </row>
    <row r="337" spans="1:5" x14ac:dyDescent="0.2">
      <c r="A337" s="116"/>
      <c r="E337" s="116"/>
    </row>
    <row r="338" spans="1:5" x14ac:dyDescent="0.2">
      <c r="A338" s="116"/>
      <c r="E338" s="116"/>
    </row>
    <row r="339" spans="1:5" x14ac:dyDescent="0.2">
      <c r="A339" s="116"/>
      <c r="E339" s="116"/>
    </row>
    <row r="340" spans="1:5" x14ac:dyDescent="0.2">
      <c r="A340" s="116"/>
      <c r="E340" s="116"/>
    </row>
    <row r="341" spans="1:5" x14ac:dyDescent="0.2">
      <c r="A341" s="116"/>
      <c r="E341" s="116"/>
    </row>
    <row r="342" spans="1:5" x14ac:dyDescent="0.2">
      <c r="A342" s="116"/>
      <c r="E342" s="116"/>
    </row>
    <row r="343" spans="1:5" x14ac:dyDescent="0.2">
      <c r="A343" s="116"/>
      <c r="E343" s="116"/>
    </row>
    <row r="344" spans="1:5" x14ac:dyDescent="0.2">
      <c r="A344" s="116"/>
      <c r="E344" s="116"/>
    </row>
    <row r="345" spans="1:5" x14ac:dyDescent="0.2">
      <c r="A345" s="116"/>
      <c r="E345" s="116"/>
    </row>
    <row r="346" spans="1:5" x14ac:dyDescent="0.2">
      <c r="A346" s="116"/>
      <c r="E346" s="116"/>
    </row>
    <row r="347" spans="1:5" x14ac:dyDescent="0.2">
      <c r="A347" s="116"/>
      <c r="E347" s="116"/>
    </row>
    <row r="348" spans="1:5" x14ac:dyDescent="0.2">
      <c r="A348" s="116"/>
      <c r="E348" s="116"/>
    </row>
    <row r="349" spans="1:5" x14ac:dyDescent="0.2">
      <c r="A349" s="116"/>
      <c r="E349" s="116"/>
    </row>
    <row r="350" spans="1:5" x14ac:dyDescent="0.2">
      <c r="A350" s="116"/>
      <c r="E350" s="116"/>
    </row>
    <row r="351" spans="1:5" x14ac:dyDescent="0.2">
      <c r="A351" s="116"/>
      <c r="E351" s="116"/>
    </row>
    <row r="352" spans="1:5" x14ac:dyDescent="0.2">
      <c r="A352" s="116"/>
      <c r="E352" s="116"/>
    </row>
    <row r="353" spans="1:5" x14ac:dyDescent="0.2">
      <c r="A353" s="116"/>
      <c r="E353" s="116"/>
    </row>
    <row r="354" spans="1:5" x14ac:dyDescent="0.2">
      <c r="A354" s="116"/>
      <c r="E354" s="116"/>
    </row>
    <row r="355" spans="1:5" x14ac:dyDescent="0.2">
      <c r="A355" s="116"/>
      <c r="E355" s="116"/>
    </row>
    <row r="356" spans="1:5" x14ac:dyDescent="0.2">
      <c r="A356" s="116"/>
      <c r="E356" s="116"/>
    </row>
    <row r="357" spans="1:5" x14ac:dyDescent="0.2">
      <c r="A357" s="116"/>
      <c r="E357" s="116"/>
    </row>
    <row r="358" spans="1:5" x14ac:dyDescent="0.2">
      <c r="A358" s="116"/>
      <c r="E358" s="116"/>
    </row>
    <row r="359" spans="1:5" x14ac:dyDescent="0.2">
      <c r="A359" s="116"/>
      <c r="E359" s="116"/>
    </row>
    <row r="360" spans="1:5" x14ac:dyDescent="0.2">
      <c r="A360" s="116"/>
      <c r="E360" s="116"/>
    </row>
    <row r="361" spans="1:5" x14ac:dyDescent="0.2">
      <c r="A361" s="116"/>
      <c r="E361" s="116"/>
    </row>
    <row r="362" spans="1:5" x14ac:dyDescent="0.2">
      <c r="A362" s="116"/>
      <c r="E362" s="116"/>
    </row>
    <row r="363" spans="1:5" x14ac:dyDescent="0.2">
      <c r="A363" s="116"/>
      <c r="E363" s="116"/>
    </row>
    <row r="364" spans="1:5" x14ac:dyDescent="0.2">
      <c r="A364" s="116"/>
      <c r="E364" s="116"/>
    </row>
    <row r="365" spans="1:5" x14ac:dyDescent="0.2">
      <c r="A365" s="116"/>
      <c r="E365" s="116"/>
    </row>
    <row r="366" spans="1:5" x14ac:dyDescent="0.2">
      <c r="A366" s="116"/>
      <c r="E366" s="116"/>
    </row>
    <row r="367" spans="1:5" x14ac:dyDescent="0.2">
      <c r="A367" s="116"/>
      <c r="E367" s="116"/>
    </row>
    <row r="368" spans="1:5" x14ac:dyDescent="0.2">
      <c r="A368" s="116"/>
      <c r="E368" s="116"/>
    </row>
    <row r="369" spans="1:5" x14ac:dyDescent="0.2">
      <c r="A369" s="116"/>
      <c r="E369" s="116"/>
    </row>
    <row r="370" spans="1:5" x14ac:dyDescent="0.2">
      <c r="A370" s="116"/>
      <c r="E370" s="116"/>
    </row>
    <row r="371" spans="1:5" x14ac:dyDescent="0.2">
      <c r="A371" s="116"/>
      <c r="E371" s="116"/>
    </row>
    <row r="372" spans="1:5" x14ac:dyDescent="0.2">
      <c r="A372" s="116"/>
      <c r="E372" s="116"/>
    </row>
    <row r="373" spans="1:5" x14ac:dyDescent="0.2">
      <c r="A373" s="116"/>
      <c r="E373" s="116"/>
    </row>
    <row r="374" spans="1:5" x14ac:dyDescent="0.2">
      <c r="A374" s="116"/>
      <c r="E374" s="116"/>
    </row>
    <row r="375" spans="1:5" x14ac:dyDescent="0.2">
      <c r="A375" s="116"/>
      <c r="E375" s="116"/>
    </row>
    <row r="376" spans="1:5" x14ac:dyDescent="0.2">
      <c r="A376" s="116"/>
      <c r="E376" s="116"/>
    </row>
    <row r="377" spans="1:5" x14ac:dyDescent="0.2">
      <c r="A377" s="116"/>
      <c r="E377" s="116"/>
    </row>
    <row r="378" spans="1:5" x14ac:dyDescent="0.2">
      <c r="A378" s="116"/>
      <c r="E378" s="116"/>
    </row>
    <row r="379" spans="1:5" x14ac:dyDescent="0.2">
      <c r="A379" s="116"/>
      <c r="E379" s="116"/>
    </row>
    <row r="380" spans="1:5" x14ac:dyDescent="0.2">
      <c r="A380" s="116"/>
      <c r="E380" s="116"/>
    </row>
    <row r="381" spans="1:5" x14ac:dyDescent="0.2">
      <c r="A381" s="116"/>
      <c r="E381" s="116"/>
    </row>
    <row r="382" spans="1:5" x14ac:dyDescent="0.2">
      <c r="A382" s="116"/>
      <c r="E382" s="116"/>
    </row>
    <row r="383" spans="1:5" x14ac:dyDescent="0.2">
      <c r="A383" s="116"/>
      <c r="E383" s="116"/>
    </row>
    <row r="384" spans="1:5" x14ac:dyDescent="0.2">
      <c r="A384" s="116"/>
      <c r="E384" s="116"/>
    </row>
    <row r="385" spans="1:5" x14ac:dyDescent="0.2">
      <c r="A385" s="116"/>
      <c r="E385" s="116"/>
    </row>
    <row r="386" spans="1:5" x14ac:dyDescent="0.2">
      <c r="A386" s="116"/>
      <c r="E386" s="116"/>
    </row>
    <row r="387" spans="1:5" x14ac:dyDescent="0.2">
      <c r="A387" s="116"/>
      <c r="E387" s="116"/>
    </row>
    <row r="388" spans="1:5" x14ac:dyDescent="0.2">
      <c r="A388" s="116"/>
      <c r="E388" s="116"/>
    </row>
    <row r="389" spans="1:5" x14ac:dyDescent="0.2">
      <c r="A389" s="116"/>
      <c r="E389" s="116"/>
    </row>
    <row r="390" spans="1:5" x14ac:dyDescent="0.2">
      <c r="A390" s="116"/>
      <c r="E390" s="116"/>
    </row>
    <row r="391" spans="1:5" x14ac:dyDescent="0.2">
      <c r="A391" s="116"/>
      <c r="E391" s="116"/>
    </row>
    <row r="392" spans="1:5" x14ac:dyDescent="0.2">
      <c r="A392" s="116"/>
      <c r="E392" s="116"/>
    </row>
    <row r="393" spans="1:5" x14ac:dyDescent="0.2">
      <c r="A393" s="116"/>
      <c r="E393" s="116"/>
    </row>
    <row r="394" spans="1:5" x14ac:dyDescent="0.2">
      <c r="A394" s="116"/>
      <c r="E394" s="116"/>
    </row>
    <row r="395" spans="1:5" x14ac:dyDescent="0.2">
      <c r="A395" s="116"/>
      <c r="E395" s="116"/>
    </row>
    <row r="396" spans="1:5" x14ac:dyDescent="0.2">
      <c r="A396" s="116"/>
      <c r="E396" s="116"/>
    </row>
    <row r="397" spans="1:5" x14ac:dyDescent="0.2">
      <c r="A397" s="116"/>
      <c r="E397" s="116"/>
    </row>
    <row r="398" spans="1:5" x14ac:dyDescent="0.2">
      <c r="A398" s="116"/>
      <c r="E398" s="116"/>
    </row>
    <row r="399" spans="1:5" x14ac:dyDescent="0.2">
      <c r="A399" s="116"/>
      <c r="E399" s="116"/>
    </row>
    <row r="400" spans="1:5" x14ac:dyDescent="0.2">
      <c r="A400" s="116"/>
      <c r="E400" s="116"/>
    </row>
    <row r="401" spans="1:5" x14ac:dyDescent="0.2">
      <c r="A401" s="116"/>
      <c r="E401" s="116"/>
    </row>
    <row r="402" spans="1:5" x14ac:dyDescent="0.2">
      <c r="A402" s="116"/>
      <c r="E402" s="116"/>
    </row>
    <row r="403" spans="1:5" x14ac:dyDescent="0.2">
      <c r="A403" s="116"/>
      <c r="E403" s="116"/>
    </row>
    <row r="404" spans="1:5" x14ac:dyDescent="0.2">
      <c r="A404" s="116"/>
      <c r="E404" s="116"/>
    </row>
    <row r="405" spans="1:5" x14ac:dyDescent="0.2">
      <c r="A405" s="116"/>
      <c r="E405" s="116"/>
    </row>
    <row r="406" spans="1:5" x14ac:dyDescent="0.2">
      <c r="A406" s="116"/>
      <c r="E406" s="116"/>
    </row>
    <row r="407" spans="1:5" x14ac:dyDescent="0.2">
      <c r="A407" s="116"/>
      <c r="E407" s="116"/>
    </row>
    <row r="408" spans="1:5" x14ac:dyDescent="0.2">
      <c r="A408" s="116"/>
      <c r="E408" s="116"/>
    </row>
    <row r="409" spans="1:5" x14ac:dyDescent="0.2">
      <c r="A409" s="116"/>
      <c r="E409" s="116"/>
    </row>
    <row r="410" spans="1:5" x14ac:dyDescent="0.2">
      <c r="A410" s="116"/>
      <c r="E410" s="116"/>
    </row>
    <row r="411" spans="1:5" x14ac:dyDescent="0.2">
      <c r="A411" s="116"/>
      <c r="E411" s="116"/>
    </row>
    <row r="412" spans="1:5" x14ac:dyDescent="0.2">
      <c r="A412" s="116"/>
      <c r="E412" s="116"/>
    </row>
    <row r="413" spans="1:5" x14ac:dyDescent="0.2">
      <c r="A413" s="116"/>
      <c r="E413" s="116"/>
    </row>
    <row r="414" spans="1:5" x14ac:dyDescent="0.2">
      <c r="A414" s="116"/>
      <c r="E414" s="116"/>
    </row>
    <row r="415" spans="1:5" x14ac:dyDescent="0.2">
      <c r="A415" s="116"/>
      <c r="E415" s="116"/>
    </row>
    <row r="416" spans="1:5" x14ac:dyDescent="0.2">
      <c r="A416" s="116"/>
      <c r="E416" s="116"/>
    </row>
    <row r="417" spans="1:5" x14ac:dyDescent="0.2">
      <c r="A417" s="116"/>
      <c r="E417" s="116"/>
    </row>
    <row r="418" spans="1:5" x14ac:dyDescent="0.2">
      <c r="A418" s="116"/>
      <c r="E418" s="116"/>
    </row>
    <row r="419" spans="1:5" x14ac:dyDescent="0.2">
      <c r="A419" s="116"/>
      <c r="E419" s="116"/>
    </row>
    <row r="420" spans="1:5" x14ac:dyDescent="0.2">
      <c r="A420" s="116"/>
      <c r="E420" s="116"/>
    </row>
    <row r="421" spans="1:5" x14ac:dyDescent="0.2">
      <c r="A421" s="116"/>
      <c r="E421" s="116"/>
    </row>
    <row r="422" spans="1:5" x14ac:dyDescent="0.2">
      <c r="A422" s="116"/>
      <c r="E422" s="116"/>
    </row>
    <row r="423" spans="1:5" x14ac:dyDescent="0.2">
      <c r="A423" s="116"/>
      <c r="E423" s="116"/>
    </row>
    <row r="424" spans="1:5" x14ac:dyDescent="0.2">
      <c r="A424" s="116"/>
      <c r="E424" s="116"/>
    </row>
    <row r="425" spans="1:5" x14ac:dyDescent="0.2">
      <c r="A425" s="116"/>
      <c r="E425" s="116"/>
    </row>
    <row r="426" spans="1:5" x14ac:dyDescent="0.2">
      <c r="A426" s="116"/>
      <c r="E426" s="116"/>
    </row>
    <row r="427" spans="1:5" x14ac:dyDescent="0.2">
      <c r="A427" s="116"/>
      <c r="E427" s="116"/>
    </row>
    <row r="428" spans="1:5" x14ac:dyDescent="0.2">
      <c r="A428" s="116"/>
      <c r="E428" s="116"/>
    </row>
    <row r="429" spans="1:5" x14ac:dyDescent="0.2">
      <c r="A429" s="116"/>
      <c r="E429" s="116"/>
    </row>
    <row r="430" spans="1:5" x14ac:dyDescent="0.2">
      <c r="A430" s="116"/>
      <c r="E430" s="116"/>
    </row>
    <row r="431" spans="1:5" x14ac:dyDescent="0.2">
      <c r="A431" s="116"/>
      <c r="E431" s="116"/>
    </row>
    <row r="432" spans="1:5" x14ac:dyDescent="0.2">
      <c r="A432" s="116"/>
      <c r="E432" s="116"/>
    </row>
    <row r="433" spans="1:5" x14ac:dyDescent="0.2">
      <c r="A433" s="116"/>
      <c r="E433" s="116"/>
    </row>
    <row r="434" spans="1:5" x14ac:dyDescent="0.2">
      <c r="A434" s="116"/>
      <c r="E434" s="116"/>
    </row>
    <row r="435" spans="1:5" x14ac:dyDescent="0.2">
      <c r="A435" s="116"/>
      <c r="E435" s="116"/>
    </row>
    <row r="436" spans="1:5" x14ac:dyDescent="0.2">
      <c r="A436" s="116"/>
      <c r="E436" s="116"/>
    </row>
    <row r="437" spans="1:5" x14ac:dyDescent="0.2">
      <c r="A437" s="116"/>
      <c r="E437" s="116"/>
    </row>
    <row r="438" spans="1:5" x14ac:dyDescent="0.2">
      <c r="A438" s="116"/>
      <c r="E438" s="116"/>
    </row>
    <row r="439" spans="1:5" x14ac:dyDescent="0.2">
      <c r="A439" s="116"/>
      <c r="E439" s="116"/>
    </row>
    <row r="440" spans="1:5" x14ac:dyDescent="0.2">
      <c r="A440" s="116"/>
      <c r="E440" s="116"/>
    </row>
    <row r="441" spans="1:5" x14ac:dyDescent="0.2">
      <c r="A441" s="116"/>
      <c r="E441" s="116"/>
    </row>
    <row r="442" spans="1:5" x14ac:dyDescent="0.2">
      <c r="A442" s="116"/>
      <c r="E442" s="116"/>
    </row>
    <row r="443" spans="1:5" x14ac:dyDescent="0.2">
      <c r="A443" s="116"/>
      <c r="E443" s="116"/>
    </row>
    <row r="444" spans="1:5" x14ac:dyDescent="0.2">
      <c r="A444" s="116"/>
      <c r="E444" s="116"/>
    </row>
    <row r="445" spans="1:5" x14ac:dyDescent="0.2">
      <c r="A445" s="116"/>
      <c r="E445" s="116"/>
    </row>
    <row r="446" spans="1:5" x14ac:dyDescent="0.2">
      <c r="A446" s="116"/>
      <c r="E446" s="116"/>
    </row>
    <row r="447" spans="1:5" x14ac:dyDescent="0.2">
      <c r="A447" s="116"/>
      <c r="E447" s="116"/>
    </row>
    <row r="448" spans="1:5" x14ac:dyDescent="0.2">
      <c r="A448" s="116"/>
      <c r="E448" s="116"/>
    </row>
    <row r="449" spans="1:5" x14ac:dyDescent="0.2">
      <c r="A449" s="116"/>
      <c r="E449" s="116"/>
    </row>
    <row r="450" spans="1:5" x14ac:dyDescent="0.2">
      <c r="A450" s="116"/>
      <c r="E450" s="116"/>
    </row>
    <row r="451" spans="1:5" x14ac:dyDescent="0.2">
      <c r="A451" s="116"/>
      <c r="E451" s="116"/>
    </row>
    <row r="452" spans="1:5" x14ac:dyDescent="0.2">
      <c r="A452" s="116"/>
      <c r="E452" s="116"/>
    </row>
    <row r="453" spans="1:5" x14ac:dyDescent="0.2">
      <c r="A453" s="116"/>
      <c r="E453" s="116"/>
    </row>
    <row r="454" spans="1:5" x14ac:dyDescent="0.2">
      <c r="A454" s="116"/>
      <c r="E454" s="116"/>
    </row>
    <row r="455" spans="1:5" x14ac:dyDescent="0.2">
      <c r="A455" s="116"/>
      <c r="E455" s="116"/>
    </row>
    <row r="456" spans="1:5" x14ac:dyDescent="0.2">
      <c r="A456" s="116"/>
      <c r="E456" s="116"/>
    </row>
    <row r="457" spans="1:5" x14ac:dyDescent="0.2">
      <c r="A457" s="116"/>
      <c r="E457" s="116"/>
    </row>
    <row r="458" spans="1:5" x14ac:dyDescent="0.2">
      <c r="A458" s="116"/>
      <c r="E458" s="116"/>
    </row>
    <row r="459" spans="1:5" x14ac:dyDescent="0.2">
      <c r="A459" s="116"/>
      <c r="E459" s="116"/>
    </row>
    <row r="460" spans="1:5" x14ac:dyDescent="0.2">
      <c r="A460" s="116"/>
      <c r="E460" s="116"/>
    </row>
    <row r="461" spans="1:5" x14ac:dyDescent="0.2">
      <c r="A461" s="116"/>
      <c r="E461" s="116"/>
    </row>
    <row r="462" spans="1:5" x14ac:dyDescent="0.2">
      <c r="A462" s="116"/>
      <c r="E462" s="116"/>
    </row>
    <row r="463" spans="1:5" x14ac:dyDescent="0.2">
      <c r="A463" s="116"/>
      <c r="E463" s="116"/>
    </row>
    <row r="464" spans="1:5" x14ac:dyDescent="0.2">
      <c r="A464" s="116"/>
      <c r="E464" s="116"/>
    </row>
    <row r="465" spans="1:5" x14ac:dyDescent="0.2">
      <c r="A465" s="116"/>
      <c r="E465" s="116"/>
    </row>
    <row r="466" spans="1:5" x14ac:dyDescent="0.2">
      <c r="A466" s="116"/>
      <c r="E466" s="116"/>
    </row>
    <row r="467" spans="1:5" x14ac:dyDescent="0.2">
      <c r="A467" s="116"/>
      <c r="E467" s="116"/>
    </row>
    <row r="468" spans="1:5" x14ac:dyDescent="0.2">
      <c r="A468" s="116"/>
      <c r="E468" s="116"/>
    </row>
    <row r="469" spans="1:5" x14ac:dyDescent="0.2">
      <c r="A469" s="116"/>
      <c r="E469" s="116"/>
    </row>
    <row r="470" spans="1:5" x14ac:dyDescent="0.2">
      <c r="A470" s="116"/>
      <c r="E470" s="116"/>
    </row>
    <row r="471" spans="1:5" x14ac:dyDescent="0.2">
      <c r="A471" s="116"/>
      <c r="E471" s="116"/>
    </row>
    <row r="472" spans="1:5" x14ac:dyDescent="0.2">
      <c r="A472" s="116"/>
      <c r="E472" s="116"/>
    </row>
    <row r="473" spans="1:5" x14ac:dyDescent="0.2">
      <c r="A473" s="116"/>
      <c r="E473" s="116"/>
    </row>
    <row r="474" spans="1:5" x14ac:dyDescent="0.2">
      <c r="A474" s="116"/>
      <c r="E474" s="116"/>
    </row>
    <row r="475" spans="1:5" x14ac:dyDescent="0.2">
      <c r="A475" s="116"/>
      <c r="E475" s="116"/>
    </row>
    <row r="476" spans="1:5" x14ac:dyDescent="0.2">
      <c r="A476" s="116"/>
      <c r="E476" s="116"/>
    </row>
    <row r="477" spans="1:5" x14ac:dyDescent="0.2">
      <c r="A477" s="116"/>
      <c r="E477" s="116"/>
    </row>
    <row r="478" spans="1:5" x14ac:dyDescent="0.2">
      <c r="A478" s="116"/>
      <c r="E478" s="116"/>
    </row>
    <row r="479" spans="1:5" x14ac:dyDescent="0.2">
      <c r="A479" s="116"/>
      <c r="E479" s="116"/>
    </row>
    <row r="480" spans="1:5" x14ac:dyDescent="0.2">
      <c r="A480" s="116"/>
      <c r="E480" s="116"/>
    </row>
    <row r="481" spans="1:5" x14ac:dyDescent="0.2">
      <c r="A481" s="116"/>
      <c r="E481" s="116"/>
    </row>
    <row r="482" spans="1:5" x14ac:dyDescent="0.2">
      <c r="A482" s="116"/>
      <c r="E482" s="116"/>
    </row>
    <row r="483" spans="1:5" x14ac:dyDescent="0.2">
      <c r="A483" s="116"/>
      <c r="E483" s="116"/>
    </row>
    <row r="484" spans="1:5" x14ac:dyDescent="0.2">
      <c r="A484" s="116"/>
      <c r="E484" s="116"/>
    </row>
    <row r="485" spans="1:5" x14ac:dyDescent="0.2">
      <c r="A485" s="116"/>
      <c r="E485" s="116"/>
    </row>
    <row r="486" spans="1:5" x14ac:dyDescent="0.2">
      <c r="A486" s="116"/>
      <c r="E486" s="116"/>
    </row>
    <row r="487" spans="1:5" x14ac:dyDescent="0.2">
      <c r="A487" s="116"/>
      <c r="E487" s="116"/>
    </row>
    <row r="488" spans="1:5" x14ac:dyDescent="0.2">
      <c r="A488" s="116"/>
      <c r="E488" s="116"/>
    </row>
    <row r="489" spans="1:5" x14ac:dyDescent="0.2">
      <c r="A489" s="116"/>
      <c r="E489" s="116"/>
    </row>
    <row r="490" spans="1:5" x14ac:dyDescent="0.2">
      <c r="A490" s="116"/>
      <c r="E490" s="116"/>
    </row>
    <row r="491" spans="1:5" x14ac:dyDescent="0.2">
      <c r="A491" s="116"/>
      <c r="E491" s="116"/>
    </row>
    <row r="492" spans="1:5" x14ac:dyDescent="0.2">
      <c r="A492" s="116"/>
      <c r="E492" s="116"/>
    </row>
    <row r="493" spans="1:5" x14ac:dyDescent="0.2">
      <c r="A493" s="116"/>
      <c r="E493" s="116"/>
    </row>
    <row r="494" spans="1:5" x14ac:dyDescent="0.2">
      <c r="A494" s="116"/>
      <c r="E494" s="116"/>
    </row>
    <row r="495" spans="1:5" x14ac:dyDescent="0.2">
      <c r="A495" s="116"/>
      <c r="E495" s="116"/>
    </row>
    <row r="496" spans="1:5" x14ac:dyDescent="0.2">
      <c r="A496" s="116"/>
      <c r="E496" s="116"/>
    </row>
    <row r="497" spans="1:5" x14ac:dyDescent="0.2">
      <c r="A497" s="116"/>
      <c r="E497" s="116"/>
    </row>
    <row r="498" spans="1:5" x14ac:dyDescent="0.2">
      <c r="A498" s="116"/>
      <c r="E498" s="116"/>
    </row>
    <row r="499" spans="1:5" x14ac:dyDescent="0.2">
      <c r="A499" s="116"/>
      <c r="E499" s="116"/>
    </row>
    <row r="500" spans="1:5" x14ac:dyDescent="0.2">
      <c r="A500" s="116"/>
      <c r="E500" s="116"/>
    </row>
    <row r="501" spans="1:5" x14ac:dyDescent="0.2">
      <c r="A501" s="116"/>
      <c r="E501" s="116"/>
    </row>
    <row r="502" spans="1:5" x14ac:dyDescent="0.2">
      <c r="A502" s="116"/>
      <c r="E502" s="116"/>
    </row>
    <row r="503" spans="1:5" x14ac:dyDescent="0.2">
      <c r="A503" s="116"/>
      <c r="E503" s="116"/>
    </row>
    <row r="504" spans="1:5" x14ac:dyDescent="0.2">
      <c r="A504" s="116"/>
      <c r="E504" s="116"/>
    </row>
    <row r="505" spans="1:5" x14ac:dyDescent="0.2">
      <c r="A505" s="116"/>
      <c r="E505" s="116"/>
    </row>
    <row r="506" spans="1:5" x14ac:dyDescent="0.2">
      <c r="A506" s="116"/>
      <c r="E506" s="116"/>
    </row>
    <row r="507" spans="1:5" x14ac:dyDescent="0.2">
      <c r="A507" s="116"/>
      <c r="E507" s="116"/>
    </row>
    <row r="508" spans="1:5" x14ac:dyDescent="0.2">
      <c r="A508" s="116"/>
      <c r="E508" s="116"/>
    </row>
    <row r="509" spans="1:5" x14ac:dyDescent="0.2">
      <c r="A509" s="116"/>
      <c r="E509" s="116"/>
    </row>
    <row r="510" spans="1:5" x14ac:dyDescent="0.2">
      <c r="A510" s="116"/>
      <c r="E510" s="116"/>
    </row>
    <row r="511" spans="1:5" x14ac:dyDescent="0.2">
      <c r="A511" s="116"/>
      <c r="E511" s="116"/>
    </row>
    <row r="512" spans="1:5" x14ac:dyDescent="0.2">
      <c r="A512" s="116"/>
      <c r="E512" s="116"/>
    </row>
    <row r="513" spans="1:5" x14ac:dyDescent="0.2">
      <c r="A513" s="116"/>
      <c r="E513" s="116"/>
    </row>
    <row r="514" spans="1:5" x14ac:dyDescent="0.2">
      <c r="A514" s="116"/>
      <c r="E514" s="116"/>
    </row>
    <row r="515" spans="1:5" x14ac:dyDescent="0.2">
      <c r="A515" s="116"/>
      <c r="E515" s="116"/>
    </row>
    <row r="516" spans="1:5" x14ac:dyDescent="0.2">
      <c r="A516" s="116"/>
      <c r="E516" s="116"/>
    </row>
    <row r="517" spans="1:5" x14ac:dyDescent="0.2">
      <c r="A517" s="116"/>
      <c r="E517" s="116"/>
    </row>
    <row r="518" spans="1:5" x14ac:dyDescent="0.2">
      <c r="A518" s="116"/>
      <c r="E518" s="116"/>
    </row>
    <row r="519" spans="1:5" x14ac:dyDescent="0.2">
      <c r="A519" s="116"/>
      <c r="E519" s="116"/>
    </row>
    <row r="520" spans="1:5" x14ac:dyDescent="0.2">
      <c r="A520" s="116"/>
      <c r="E520" s="116"/>
    </row>
    <row r="521" spans="1:5" x14ac:dyDescent="0.2">
      <c r="A521" s="116"/>
      <c r="E521" s="116"/>
    </row>
    <row r="522" spans="1:5" x14ac:dyDescent="0.2">
      <c r="A522" s="116"/>
      <c r="E522" s="116"/>
    </row>
    <row r="523" spans="1:5" x14ac:dyDescent="0.2">
      <c r="A523" s="116"/>
      <c r="E523" s="116"/>
    </row>
    <row r="524" spans="1:5" x14ac:dyDescent="0.2">
      <c r="A524" s="116"/>
      <c r="E524" s="116"/>
    </row>
    <row r="525" spans="1:5" x14ac:dyDescent="0.2">
      <c r="A525" s="116"/>
      <c r="E525" s="116"/>
    </row>
    <row r="526" spans="1:5" x14ac:dyDescent="0.2">
      <c r="A526" s="116"/>
      <c r="E526" s="116"/>
    </row>
    <row r="527" spans="1:5" x14ac:dyDescent="0.2">
      <c r="A527" s="116"/>
      <c r="E527" s="116"/>
    </row>
    <row r="528" spans="1:5" x14ac:dyDescent="0.2">
      <c r="A528" s="116"/>
      <c r="E528" s="116"/>
    </row>
    <row r="529" spans="1:5" x14ac:dyDescent="0.2">
      <c r="A529" s="116"/>
      <c r="E529" s="116"/>
    </row>
    <row r="530" spans="1:5" x14ac:dyDescent="0.2">
      <c r="A530" s="116"/>
      <c r="E530" s="116"/>
    </row>
    <row r="531" spans="1:5" x14ac:dyDescent="0.2">
      <c r="A531" s="116"/>
      <c r="E531" s="116"/>
    </row>
    <row r="532" spans="1:5" x14ac:dyDescent="0.2">
      <c r="A532" s="116"/>
      <c r="E532" s="116"/>
    </row>
    <row r="533" spans="1:5" x14ac:dyDescent="0.2">
      <c r="A533" s="116"/>
      <c r="E533" s="116"/>
    </row>
    <row r="534" spans="1:5" x14ac:dyDescent="0.2">
      <c r="A534" s="116"/>
      <c r="E534" s="116"/>
    </row>
    <row r="535" spans="1:5" x14ac:dyDescent="0.2">
      <c r="A535" s="116"/>
      <c r="E535" s="116"/>
    </row>
    <row r="536" spans="1:5" x14ac:dyDescent="0.2">
      <c r="A536" s="116"/>
      <c r="E536" s="116"/>
    </row>
    <row r="537" spans="1:5" x14ac:dyDescent="0.2">
      <c r="A537" s="116"/>
      <c r="E537" s="116"/>
    </row>
    <row r="538" spans="1:5" x14ac:dyDescent="0.2">
      <c r="A538" s="116"/>
      <c r="E538" s="116"/>
    </row>
    <row r="539" spans="1:5" x14ac:dyDescent="0.2">
      <c r="A539" s="116"/>
      <c r="E539" s="116"/>
    </row>
    <row r="540" spans="1:5" x14ac:dyDescent="0.2">
      <c r="A540" s="116"/>
      <c r="E540" s="116"/>
    </row>
    <row r="541" spans="1:5" x14ac:dyDescent="0.2">
      <c r="A541" s="116"/>
      <c r="E541" s="116"/>
    </row>
    <row r="542" spans="1:5" x14ac:dyDescent="0.2">
      <c r="A542" s="116"/>
      <c r="E542" s="116"/>
    </row>
    <row r="543" spans="1:5" x14ac:dyDescent="0.2">
      <c r="A543" s="116"/>
      <c r="E543" s="116"/>
    </row>
    <row r="544" spans="1:5" x14ac:dyDescent="0.2">
      <c r="A544" s="116"/>
      <c r="E544" s="116"/>
    </row>
    <row r="545" spans="1:5" x14ac:dyDescent="0.2">
      <c r="A545" s="116"/>
      <c r="E545" s="116"/>
    </row>
    <row r="546" spans="1:5" x14ac:dyDescent="0.2">
      <c r="A546" s="116"/>
      <c r="E546" s="116"/>
    </row>
    <row r="547" spans="1:5" x14ac:dyDescent="0.2">
      <c r="A547" s="116"/>
      <c r="E547" s="116"/>
    </row>
    <row r="548" spans="1:5" x14ac:dyDescent="0.2">
      <c r="A548" s="116"/>
      <c r="E548" s="116"/>
    </row>
    <row r="549" spans="1:5" x14ac:dyDescent="0.2">
      <c r="A549" s="116"/>
      <c r="E549" s="116"/>
    </row>
    <row r="550" spans="1:5" x14ac:dyDescent="0.2">
      <c r="A550" s="116"/>
      <c r="E550" s="116"/>
    </row>
    <row r="551" spans="1:5" x14ac:dyDescent="0.2">
      <c r="A551" s="116"/>
      <c r="E551" s="116"/>
    </row>
    <row r="552" spans="1:5" x14ac:dyDescent="0.2">
      <c r="A552" s="116"/>
      <c r="E552" s="116"/>
    </row>
    <row r="553" spans="1:5" x14ac:dyDescent="0.2">
      <c r="A553" s="116"/>
      <c r="E553" s="116"/>
    </row>
    <row r="554" spans="1:5" x14ac:dyDescent="0.2">
      <c r="A554" s="116"/>
      <c r="E554" s="116"/>
    </row>
    <row r="555" spans="1:5" x14ac:dyDescent="0.2">
      <c r="A555" s="116"/>
      <c r="E555" s="116"/>
    </row>
    <row r="556" spans="1:5" x14ac:dyDescent="0.2">
      <c r="A556" s="116"/>
      <c r="E556" s="116"/>
    </row>
    <row r="557" spans="1:5" x14ac:dyDescent="0.2">
      <c r="A557" s="116"/>
      <c r="E557" s="116"/>
    </row>
    <row r="558" spans="1:5" x14ac:dyDescent="0.2">
      <c r="A558" s="116"/>
      <c r="E558" s="116"/>
    </row>
    <row r="559" spans="1:5" x14ac:dyDescent="0.2">
      <c r="A559" s="116"/>
      <c r="E559" s="116"/>
    </row>
    <row r="560" spans="1:5" x14ac:dyDescent="0.2">
      <c r="A560" s="116"/>
      <c r="E560" s="116"/>
    </row>
    <row r="561" spans="1:5" x14ac:dyDescent="0.2">
      <c r="A561" s="116"/>
      <c r="E561" s="116"/>
    </row>
    <row r="562" spans="1:5" x14ac:dyDescent="0.2">
      <c r="A562" s="116"/>
      <c r="E562" s="116"/>
    </row>
    <row r="563" spans="1:5" x14ac:dyDescent="0.2">
      <c r="A563" s="116"/>
      <c r="E563" s="116"/>
    </row>
    <row r="564" spans="1:5" x14ac:dyDescent="0.2">
      <c r="A564" s="116"/>
      <c r="E564" s="116"/>
    </row>
    <row r="565" spans="1:5" x14ac:dyDescent="0.2">
      <c r="A565" s="116"/>
      <c r="E565" s="116"/>
    </row>
    <row r="566" spans="1:5" x14ac:dyDescent="0.2">
      <c r="A566" s="116"/>
      <c r="E566" s="116"/>
    </row>
    <row r="567" spans="1:5" x14ac:dyDescent="0.2">
      <c r="A567" s="116"/>
      <c r="E567" s="116"/>
    </row>
    <row r="568" spans="1:5" x14ac:dyDescent="0.2">
      <c r="A568" s="116"/>
      <c r="E568" s="116"/>
    </row>
    <row r="569" spans="1:5" x14ac:dyDescent="0.2">
      <c r="A569" s="116"/>
      <c r="E569" s="116"/>
    </row>
    <row r="570" spans="1:5" x14ac:dyDescent="0.2">
      <c r="A570" s="116"/>
      <c r="E570" s="116"/>
    </row>
    <row r="571" spans="1:5" x14ac:dyDescent="0.2">
      <c r="A571" s="116"/>
      <c r="E571" s="116"/>
    </row>
    <row r="572" spans="1:5" x14ac:dyDescent="0.2">
      <c r="A572" s="116"/>
      <c r="E572" s="116"/>
    </row>
    <row r="573" spans="1:5" x14ac:dyDescent="0.2">
      <c r="A573" s="116"/>
      <c r="E573" s="116"/>
    </row>
    <row r="574" spans="1:5" x14ac:dyDescent="0.2">
      <c r="A574" s="116"/>
      <c r="E574" s="116"/>
    </row>
    <row r="575" spans="1:5" x14ac:dyDescent="0.2">
      <c r="A575" s="116"/>
      <c r="E575" s="116"/>
    </row>
    <row r="576" spans="1:5" x14ac:dyDescent="0.2">
      <c r="A576" s="116"/>
      <c r="E576" s="116"/>
    </row>
    <row r="577" spans="1:5" x14ac:dyDescent="0.2">
      <c r="A577" s="116"/>
      <c r="E577" s="116"/>
    </row>
    <row r="578" spans="1:5" x14ac:dyDescent="0.2">
      <c r="A578" s="116"/>
      <c r="E578" s="116"/>
    </row>
    <row r="579" spans="1:5" x14ac:dyDescent="0.2">
      <c r="A579" s="116"/>
      <c r="E579" s="116"/>
    </row>
    <row r="580" spans="1:5" x14ac:dyDescent="0.2">
      <c r="A580" s="116"/>
      <c r="E580" s="116"/>
    </row>
    <row r="581" spans="1:5" x14ac:dyDescent="0.2">
      <c r="A581" s="116"/>
      <c r="E581" s="116"/>
    </row>
    <row r="582" spans="1:5" x14ac:dyDescent="0.2">
      <c r="A582" s="116"/>
      <c r="E582" s="116"/>
    </row>
    <row r="583" spans="1:5" x14ac:dyDescent="0.2">
      <c r="A583" s="116"/>
      <c r="E583" s="116"/>
    </row>
    <row r="584" spans="1:5" x14ac:dyDescent="0.2">
      <c r="A584" s="116"/>
      <c r="E584" s="116"/>
    </row>
    <row r="585" spans="1:5" x14ac:dyDescent="0.2">
      <c r="A585" s="116"/>
      <c r="E585" s="116"/>
    </row>
    <row r="586" spans="1:5" x14ac:dyDescent="0.2">
      <c r="A586" s="116"/>
      <c r="E586" s="116"/>
    </row>
    <row r="587" spans="1:5" x14ac:dyDescent="0.2">
      <c r="A587" s="116"/>
      <c r="E587" s="116"/>
    </row>
    <row r="588" spans="1:5" x14ac:dyDescent="0.2">
      <c r="A588" s="116"/>
      <c r="E588" s="116"/>
    </row>
    <row r="589" spans="1:5" x14ac:dyDescent="0.2">
      <c r="A589" s="116"/>
      <c r="E589" s="116"/>
    </row>
    <row r="590" spans="1:5" x14ac:dyDescent="0.2">
      <c r="A590" s="116"/>
      <c r="E590" s="116"/>
    </row>
    <row r="591" spans="1:5" x14ac:dyDescent="0.2">
      <c r="A591" s="116"/>
      <c r="E591" s="116"/>
    </row>
    <row r="592" spans="1:5" x14ac:dyDescent="0.2">
      <c r="A592" s="116"/>
      <c r="E592" s="116"/>
    </row>
    <row r="593" spans="1:5" x14ac:dyDescent="0.2">
      <c r="A593" s="116"/>
      <c r="E593" s="116"/>
    </row>
    <row r="594" spans="1:5" x14ac:dyDescent="0.2">
      <c r="A594" s="116"/>
      <c r="E594" s="116"/>
    </row>
    <row r="595" spans="1:5" x14ac:dyDescent="0.2">
      <c r="A595" s="116"/>
      <c r="E595" s="116"/>
    </row>
    <row r="596" spans="1:5" x14ac:dyDescent="0.2">
      <c r="A596" s="116"/>
      <c r="E596" s="116"/>
    </row>
    <row r="597" spans="1:5" x14ac:dyDescent="0.2">
      <c r="A597" s="116"/>
      <c r="E597" s="116"/>
    </row>
    <row r="598" spans="1:5" x14ac:dyDescent="0.2">
      <c r="A598" s="116"/>
      <c r="E598" s="116"/>
    </row>
    <row r="599" spans="1:5" x14ac:dyDescent="0.2">
      <c r="A599" s="116"/>
      <c r="E599" s="116"/>
    </row>
    <row r="600" spans="1:5" x14ac:dyDescent="0.2">
      <c r="A600" s="116"/>
      <c r="E600" s="116"/>
    </row>
    <row r="601" spans="1:5" x14ac:dyDescent="0.2">
      <c r="A601" s="116"/>
      <c r="E601" s="116"/>
    </row>
    <row r="602" spans="1:5" x14ac:dyDescent="0.2">
      <c r="A602" s="116"/>
      <c r="E602" s="116"/>
    </row>
    <row r="603" spans="1:5" x14ac:dyDescent="0.2">
      <c r="A603" s="116"/>
      <c r="E603" s="116"/>
    </row>
    <row r="604" spans="1:5" x14ac:dyDescent="0.2">
      <c r="A604" s="116"/>
      <c r="E604" s="116"/>
    </row>
    <row r="605" spans="1:5" x14ac:dyDescent="0.2">
      <c r="A605" s="116"/>
      <c r="E605" s="116"/>
    </row>
    <row r="606" spans="1:5" x14ac:dyDescent="0.2">
      <c r="A606" s="116"/>
      <c r="E606" s="116"/>
    </row>
    <row r="607" spans="1:5" x14ac:dyDescent="0.2">
      <c r="A607" s="116"/>
      <c r="E607" s="116"/>
    </row>
    <row r="608" spans="1:5" x14ac:dyDescent="0.2">
      <c r="A608" s="116"/>
      <c r="E608" s="116"/>
    </row>
    <row r="609" spans="1:5" x14ac:dyDescent="0.2">
      <c r="A609" s="116"/>
      <c r="E609" s="116"/>
    </row>
    <row r="610" spans="1:5" x14ac:dyDescent="0.2">
      <c r="A610" s="116"/>
      <c r="E610" s="116"/>
    </row>
    <row r="611" spans="1:5" x14ac:dyDescent="0.2">
      <c r="A611" s="116"/>
      <c r="E611" s="116"/>
    </row>
    <row r="612" spans="1:5" x14ac:dyDescent="0.2">
      <c r="A612" s="116"/>
      <c r="E612" s="116"/>
    </row>
    <row r="613" spans="1:5" x14ac:dyDescent="0.2">
      <c r="A613" s="116"/>
      <c r="E613" s="116"/>
    </row>
    <row r="614" spans="1:5" x14ac:dyDescent="0.2">
      <c r="A614" s="116"/>
      <c r="E614" s="116"/>
    </row>
    <row r="615" spans="1:5" x14ac:dyDescent="0.2">
      <c r="A615" s="116"/>
      <c r="E615" s="116"/>
    </row>
    <row r="616" spans="1:5" x14ac:dyDescent="0.2">
      <c r="A616" s="116"/>
      <c r="E616" s="116"/>
    </row>
    <row r="617" spans="1:5" x14ac:dyDescent="0.2">
      <c r="A617" s="116"/>
      <c r="E617" s="116"/>
    </row>
    <row r="618" spans="1:5" x14ac:dyDescent="0.2">
      <c r="A618" s="116"/>
      <c r="E618" s="116"/>
    </row>
    <row r="619" spans="1:5" x14ac:dyDescent="0.2">
      <c r="A619" s="116"/>
      <c r="E619" s="116"/>
    </row>
    <row r="620" spans="1:5" x14ac:dyDescent="0.2">
      <c r="A620" s="116"/>
      <c r="E620" s="116"/>
    </row>
    <row r="621" spans="1:5" x14ac:dyDescent="0.2">
      <c r="A621" s="116"/>
      <c r="E621" s="116"/>
    </row>
    <row r="622" spans="1:5" x14ac:dyDescent="0.2">
      <c r="A622" s="116"/>
      <c r="E622" s="116"/>
    </row>
    <row r="623" spans="1:5" x14ac:dyDescent="0.2">
      <c r="A623" s="116"/>
      <c r="E623" s="116"/>
    </row>
    <row r="624" spans="1:5" x14ac:dyDescent="0.2">
      <c r="A624" s="116"/>
      <c r="E624" s="116"/>
    </row>
    <row r="625" spans="1:5" x14ac:dyDescent="0.2">
      <c r="A625" s="116"/>
      <c r="E625" s="116"/>
    </row>
    <row r="626" spans="1:5" x14ac:dyDescent="0.2">
      <c r="A626" s="116"/>
      <c r="E626" s="116"/>
    </row>
    <row r="627" spans="1:5" x14ac:dyDescent="0.2">
      <c r="A627" s="116"/>
      <c r="E627" s="116"/>
    </row>
    <row r="628" spans="1:5" x14ac:dyDescent="0.2">
      <c r="A628" s="116"/>
      <c r="E628" s="116"/>
    </row>
    <row r="629" spans="1:5" x14ac:dyDescent="0.2">
      <c r="A629" s="116"/>
      <c r="E629" s="116"/>
    </row>
    <row r="630" spans="1:5" x14ac:dyDescent="0.2">
      <c r="A630" s="116"/>
      <c r="E630" s="116"/>
    </row>
    <row r="631" spans="1:5" x14ac:dyDescent="0.2">
      <c r="A631" s="116"/>
      <c r="E631" s="116"/>
    </row>
    <row r="632" spans="1:5" x14ac:dyDescent="0.2">
      <c r="A632" s="116"/>
      <c r="E632" s="116"/>
    </row>
    <row r="633" spans="1:5" x14ac:dyDescent="0.2">
      <c r="A633" s="116"/>
      <c r="E633" s="116"/>
    </row>
    <row r="634" spans="1:5" x14ac:dyDescent="0.2">
      <c r="A634" s="116"/>
      <c r="E634" s="116"/>
    </row>
    <row r="635" spans="1:5" x14ac:dyDescent="0.2">
      <c r="A635" s="116"/>
      <c r="E635" s="116"/>
    </row>
    <row r="636" spans="1:5" x14ac:dyDescent="0.2">
      <c r="A636" s="116"/>
      <c r="E636" s="116"/>
    </row>
    <row r="637" spans="1:5" x14ac:dyDescent="0.2">
      <c r="A637" s="116"/>
      <c r="E637" s="116"/>
    </row>
    <row r="638" spans="1:5" x14ac:dyDescent="0.2">
      <c r="A638" s="116"/>
      <c r="E638" s="116"/>
    </row>
    <row r="639" spans="1:5" x14ac:dyDescent="0.2">
      <c r="A639" s="116"/>
      <c r="E639" s="116"/>
    </row>
    <row r="640" spans="1:5" x14ac:dyDescent="0.2">
      <c r="A640" s="116"/>
      <c r="E640" s="116"/>
    </row>
    <row r="641" spans="1:5" x14ac:dyDescent="0.2">
      <c r="A641" s="116"/>
      <c r="E641" s="116"/>
    </row>
    <row r="642" spans="1:5" x14ac:dyDescent="0.2">
      <c r="A642" s="116"/>
      <c r="E642" s="116"/>
    </row>
    <row r="643" spans="1:5" x14ac:dyDescent="0.2">
      <c r="A643" s="116"/>
      <c r="E643" s="116"/>
    </row>
    <row r="644" spans="1:5" x14ac:dyDescent="0.2">
      <c r="A644" s="116"/>
      <c r="E644" s="116"/>
    </row>
    <row r="645" spans="1:5" x14ac:dyDescent="0.2">
      <c r="A645" s="116"/>
      <c r="E645" s="116"/>
    </row>
    <row r="646" spans="1:5" x14ac:dyDescent="0.2">
      <c r="A646" s="116"/>
      <c r="E646" s="116"/>
    </row>
    <row r="647" spans="1:5" x14ac:dyDescent="0.2">
      <c r="A647" s="116"/>
      <c r="E647" s="116"/>
    </row>
    <row r="648" spans="1:5" x14ac:dyDescent="0.2">
      <c r="A648" s="116"/>
      <c r="E648" s="116"/>
    </row>
    <row r="649" spans="1:5" x14ac:dyDescent="0.2">
      <c r="A649" s="116"/>
      <c r="E649" s="116"/>
    </row>
    <row r="650" spans="1:5" x14ac:dyDescent="0.2">
      <c r="A650" s="116"/>
      <c r="E650" s="116"/>
    </row>
    <row r="651" spans="1:5" x14ac:dyDescent="0.2">
      <c r="A651" s="116"/>
      <c r="E651" s="116"/>
    </row>
    <row r="652" spans="1:5" x14ac:dyDescent="0.2">
      <c r="A652" s="116"/>
      <c r="E652" s="116"/>
    </row>
    <row r="653" spans="1:5" x14ac:dyDescent="0.2">
      <c r="A653" s="116"/>
      <c r="E653" s="116"/>
    </row>
    <row r="654" spans="1:5" x14ac:dyDescent="0.2">
      <c r="A654" s="116"/>
      <c r="E654" s="116"/>
    </row>
    <row r="655" spans="1:5" x14ac:dyDescent="0.2">
      <c r="A655" s="116"/>
      <c r="E655" s="116"/>
    </row>
    <row r="656" spans="1:5" x14ac:dyDescent="0.2">
      <c r="A656" s="116"/>
      <c r="E656" s="116"/>
    </row>
    <row r="657" spans="1:5" x14ac:dyDescent="0.2">
      <c r="A657" s="116"/>
      <c r="E657" s="116"/>
    </row>
    <row r="658" spans="1:5" x14ac:dyDescent="0.2">
      <c r="A658" s="116"/>
      <c r="E658" s="116"/>
    </row>
    <row r="659" spans="1:5" x14ac:dyDescent="0.2">
      <c r="A659" s="116"/>
      <c r="E659" s="116"/>
    </row>
    <row r="660" spans="1:5" x14ac:dyDescent="0.2">
      <c r="A660" s="116"/>
      <c r="E660" s="116"/>
    </row>
    <row r="661" spans="1:5" x14ac:dyDescent="0.2">
      <c r="A661" s="116"/>
      <c r="E661" s="116"/>
    </row>
    <row r="662" spans="1:5" x14ac:dyDescent="0.2">
      <c r="A662" s="116"/>
      <c r="E662" s="116"/>
    </row>
    <row r="663" spans="1:5" x14ac:dyDescent="0.2">
      <c r="A663" s="116"/>
      <c r="E663" s="116"/>
    </row>
    <row r="664" spans="1:5" x14ac:dyDescent="0.2">
      <c r="A664" s="116"/>
      <c r="E664" s="116"/>
    </row>
    <row r="665" spans="1:5" x14ac:dyDescent="0.2">
      <c r="A665" s="116"/>
      <c r="E665" s="116"/>
    </row>
    <row r="666" spans="1:5" x14ac:dyDescent="0.2">
      <c r="A666" s="116"/>
      <c r="E666" s="116"/>
    </row>
    <row r="667" spans="1:5" x14ac:dyDescent="0.2">
      <c r="A667" s="116"/>
      <c r="E667" s="116"/>
    </row>
    <row r="668" spans="1:5" x14ac:dyDescent="0.2">
      <c r="A668" s="116"/>
      <c r="E668" s="116"/>
    </row>
    <row r="669" spans="1:5" x14ac:dyDescent="0.2">
      <c r="A669" s="116"/>
      <c r="E669" s="116"/>
    </row>
    <row r="670" spans="1:5" x14ac:dyDescent="0.2">
      <c r="A670" s="116"/>
      <c r="E670" s="116"/>
    </row>
    <row r="671" spans="1:5" x14ac:dyDescent="0.2">
      <c r="A671" s="116"/>
      <c r="E671" s="116"/>
    </row>
    <row r="672" spans="1:5" x14ac:dyDescent="0.2">
      <c r="A672" s="116"/>
      <c r="E672" s="116"/>
    </row>
    <row r="673" spans="1:5" x14ac:dyDescent="0.2">
      <c r="A673" s="116"/>
      <c r="E673" s="116"/>
    </row>
    <row r="674" spans="1:5" x14ac:dyDescent="0.2">
      <c r="A674" s="116"/>
      <c r="E674" s="116"/>
    </row>
    <row r="675" spans="1:5" x14ac:dyDescent="0.2">
      <c r="A675" s="116"/>
      <c r="E675" s="116"/>
    </row>
    <row r="676" spans="1:5" x14ac:dyDescent="0.2">
      <c r="A676" s="116"/>
      <c r="E676" s="116"/>
    </row>
    <row r="677" spans="1:5" x14ac:dyDescent="0.2">
      <c r="A677" s="116"/>
      <c r="E677" s="116"/>
    </row>
    <row r="678" spans="1:5" x14ac:dyDescent="0.2">
      <c r="A678" s="116"/>
      <c r="E678" s="116"/>
    </row>
    <row r="679" spans="1:5" x14ac:dyDescent="0.2">
      <c r="A679" s="116"/>
      <c r="E679" s="116"/>
    </row>
    <row r="680" spans="1:5" x14ac:dyDescent="0.2">
      <c r="A680" s="116"/>
      <c r="E680" s="116"/>
    </row>
    <row r="681" spans="1:5" x14ac:dyDescent="0.2">
      <c r="A681" s="116"/>
      <c r="E681" s="116"/>
    </row>
    <row r="682" spans="1:5" x14ac:dyDescent="0.2">
      <c r="A682" s="116"/>
      <c r="E682" s="116"/>
    </row>
    <row r="683" spans="1:5" x14ac:dyDescent="0.2">
      <c r="A683" s="116"/>
      <c r="E683" s="116"/>
    </row>
    <row r="684" spans="1:5" x14ac:dyDescent="0.2">
      <c r="A684" s="116"/>
      <c r="E684" s="116"/>
    </row>
    <row r="685" spans="1:5" x14ac:dyDescent="0.2">
      <c r="A685" s="116"/>
      <c r="E685" s="116"/>
    </row>
    <row r="686" spans="1:5" x14ac:dyDescent="0.2">
      <c r="A686" s="116"/>
      <c r="E686" s="116"/>
    </row>
    <row r="687" spans="1:5" x14ac:dyDescent="0.2">
      <c r="A687" s="116"/>
      <c r="E687" s="116"/>
    </row>
    <row r="688" spans="1:5" x14ac:dyDescent="0.2">
      <c r="A688" s="116"/>
      <c r="E688" s="116"/>
    </row>
    <row r="689" spans="1:5" x14ac:dyDescent="0.2">
      <c r="A689" s="116"/>
      <c r="E689" s="116"/>
    </row>
    <row r="690" spans="1:5" x14ac:dyDescent="0.2">
      <c r="A690" s="116"/>
      <c r="E690" s="116"/>
    </row>
    <row r="691" spans="1:5" x14ac:dyDescent="0.2">
      <c r="A691" s="116"/>
      <c r="E691" s="116"/>
    </row>
    <row r="692" spans="1:5" x14ac:dyDescent="0.2">
      <c r="A692" s="116"/>
      <c r="E692" s="116"/>
    </row>
    <row r="693" spans="1:5" x14ac:dyDescent="0.2">
      <c r="A693" s="116"/>
      <c r="E693" s="116"/>
    </row>
    <row r="694" spans="1:5" x14ac:dyDescent="0.2">
      <c r="A694" s="116"/>
      <c r="E694" s="116"/>
    </row>
    <row r="695" spans="1:5" x14ac:dyDescent="0.2">
      <c r="A695" s="116"/>
      <c r="E695" s="116"/>
    </row>
    <row r="696" spans="1:5" x14ac:dyDescent="0.2">
      <c r="A696" s="116"/>
      <c r="E696" s="116"/>
    </row>
    <row r="697" spans="1:5" x14ac:dyDescent="0.2">
      <c r="A697" s="116"/>
      <c r="E697" s="116"/>
    </row>
    <row r="698" spans="1:5" x14ac:dyDescent="0.2">
      <c r="A698" s="116"/>
      <c r="E698" s="116"/>
    </row>
    <row r="699" spans="1:5" x14ac:dyDescent="0.2">
      <c r="A699" s="116"/>
      <c r="E699" s="116"/>
    </row>
    <row r="700" spans="1:5" x14ac:dyDescent="0.2">
      <c r="A700" s="116"/>
      <c r="E700" s="116"/>
    </row>
    <row r="701" spans="1:5" x14ac:dyDescent="0.2">
      <c r="A701" s="116"/>
      <c r="E701" s="116"/>
    </row>
    <row r="702" spans="1:5" x14ac:dyDescent="0.2">
      <c r="A702" s="116"/>
      <c r="E702" s="116"/>
    </row>
    <row r="703" spans="1:5" x14ac:dyDescent="0.2">
      <c r="A703" s="116"/>
      <c r="E703" s="116"/>
    </row>
    <row r="704" spans="1:5" x14ac:dyDescent="0.2">
      <c r="A704" s="116"/>
      <c r="E704" s="116"/>
    </row>
    <row r="705" spans="1:5" x14ac:dyDescent="0.2">
      <c r="A705" s="116"/>
      <c r="E705" s="116"/>
    </row>
    <row r="706" spans="1:5" x14ac:dyDescent="0.2">
      <c r="A706" s="116"/>
      <c r="E706" s="116"/>
    </row>
    <row r="707" spans="1:5" x14ac:dyDescent="0.2">
      <c r="A707" s="116"/>
      <c r="E707" s="116"/>
    </row>
    <row r="708" spans="1:5" x14ac:dyDescent="0.2">
      <c r="A708" s="116"/>
      <c r="E708" s="116"/>
    </row>
    <row r="709" spans="1:5" x14ac:dyDescent="0.2">
      <c r="A709" s="116"/>
      <c r="E709" s="116"/>
    </row>
    <row r="710" spans="1:5" x14ac:dyDescent="0.2">
      <c r="A710" s="116"/>
      <c r="E710" s="116"/>
    </row>
    <row r="711" spans="1:5" x14ac:dyDescent="0.2">
      <c r="A711" s="116"/>
      <c r="E711" s="116"/>
    </row>
    <row r="712" spans="1:5" x14ac:dyDescent="0.2">
      <c r="A712" s="116"/>
      <c r="E712" s="116"/>
    </row>
    <row r="713" spans="1:5" x14ac:dyDescent="0.2">
      <c r="A713" s="116"/>
      <c r="E713" s="116"/>
    </row>
    <row r="714" spans="1:5" x14ac:dyDescent="0.2">
      <c r="A714" s="116"/>
      <c r="E714" s="116"/>
    </row>
    <row r="715" spans="1:5" x14ac:dyDescent="0.2">
      <c r="A715" s="116"/>
      <c r="E715" s="116"/>
    </row>
    <row r="716" spans="1:5" x14ac:dyDescent="0.2">
      <c r="A716" s="116"/>
      <c r="E716" s="116"/>
    </row>
    <row r="717" spans="1:5" x14ac:dyDescent="0.2">
      <c r="A717" s="116"/>
      <c r="E717" s="116"/>
    </row>
    <row r="718" spans="1:5" x14ac:dyDescent="0.2">
      <c r="A718" s="116"/>
      <c r="E718" s="116"/>
    </row>
    <row r="719" spans="1:5" x14ac:dyDescent="0.2">
      <c r="A719" s="116"/>
      <c r="E719" s="116"/>
    </row>
    <row r="720" spans="1:5" x14ac:dyDescent="0.2">
      <c r="A720" s="116"/>
      <c r="E720" s="116"/>
    </row>
    <row r="721" spans="1:5" x14ac:dyDescent="0.2">
      <c r="A721" s="116"/>
      <c r="E721" s="116"/>
    </row>
    <row r="722" spans="1:5" x14ac:dyDescent="0.2">
      <c r="A722" s="116"/>
      <c r="E722" s="116"/>
    </row>
    <row r="723" spans="1:5" x14ac:dyDescent="0.2">
      <c r="A723" s="116"/>
      <c r="E723" s="116"/>
    </row>
    <row r="724" spans="1:5" x14ac:dyDescent="0.2">
      <c r="A724" s="116"/>
      <c r="E724" s="116"/>
    </row>
    <row r="725" spans="1:5" x14ac:dyDescent="0.2">
      <c r="A725" s="116"/>
      <c r="E725" s="116"/>
    </row>
    <row r="726" spans="1:5" x14ac:dyDescent="0.2">
      <c r="A726" s="116"/>
      <c r="E726" s="116"/>
    </row>
    <row r="727" spans="1:5" x14ac:dyDescent="0.2">
      <c r="A727" s="116"/>
      <c r="E727" s="116"/>
    </row>
    <row r="728" spans="1:5" x14ac:dyDescent="0.2">
      <c r="A728" s="116"/>
      <c r="E728" s="116"/>
    </row>
    <row r="729" spans="1:5" x14ac:dyDescent="0.2">
      <c r="A729" s="116"/>
      <c r="E729" s="116"/>
    </row>
    <row r="730" spans="1:5" x14ac:dyDescent="0.2">
      <c r="A730" s="116"/>
      <c r="E730" s="116"/>
    </row>
    <row r="731" spans="1:5" x14ac:dyDescent="0.2">
      <c r="A731" s="116"/>
      <c r="E731" s="116"/>
    </row>
    <row r="732" spans="1:5" x14ac:dyDescent="0.2">
      <c r="A732" s="116"/>
      <c r="E732" s="116"/>
    </row>
    <row r="733" spans="1:5" x14ac:dyDescent="0.2">
      <c r="A733" s="116"/>
      <c r="E733" s="116"/>
    </row>
    <row r="734" spans="1:5" x14ac:dyDescent="0.2">
      <c r="A734" s="116"/>
      <c r="E734" s="116"/>
    </row>
    <row r="735" spans="1:5" x14ac:dyDescent="0.2">
      <c r="A735" s="116"/>
      <c r="E735" s="116"/>
    </row>
    <row r="736" spans="1:5" x14ac:dyDescent="0.2">
      <c r="A736" s="116"/>
      <c r="E736" s="116"/>
    </row>
    <row r="737" spans="1:5" x14ac:dyDescent="0.2">
      <c r="A737" s="116"/>
      <c r="E737" s="116"/>
    </row>
    <row r="738" spans="1:5" x14ac:dyDescent="0.2">
      <c r="A738" s="116"/>
      <c r="E738" s="116"/>
    </row>
    <row r="739" spans="1:5" x14ac:dyDescent="0.2">
      <c r="A739" s="116"/>
      <c r="E739" s="116"/>
    </row>
    <row r="740" spans="1:5" x14ac:dyDescent="0.2">
      <c r="A740" s="116"/>
      <c r="E740" s="116"/>
    </row>
    <row r="741" spans="1:5" x14ac:dyDescent="0.2">
      <c r="A741" s="116"/>
      <c r="E741" s="116"/>
    </row>
    <row r="742" spans="1:5" x14ac:dyDescent="0.2">
      <c r="A742" s="116"/>
      <c r="E742" s="116"/>
    </row>
  </sheetData>
  <mergeCells count="2">
    <mergeCell ref="N1:U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zoomScale="130" zoomScaleNormal="130" workbookViewId="0"/>
  </sheetViews>
  <sheetFormatPr defaultRowHeight="15" x14ac:dyDescent="0.25"/>
  <cols>
    <col min="3" max="3" width="9.42578125" customWidth="1"/>
    <col min="4" max="4" width="10.140625" bestFit="1" customWidth="1"/>
  </cols>
  <sheetData>
    <row r="2" spans="2:5" x14ac:dyDescent="0.25">
      <c r="B2" s="13" t="s">
        <v>243</v>
      </c>
    </row>
    <row r="4" spans="2:5" x14ac:dyDescent="0.25">
      <c r="B4" s="16" t="s">
        <v>242</v>
      </c>
      <c r="C4" t="s">
        <v>241</v>
      </c>
    </row>
    <row r="5" spans="2:5" x14ac:dyDescent="0.25">
      <c r="B5" s="16"/>
      <c r="C5" t="s">
        <v>240</v>
      </c>
    </row>
    <row r="8" spans="2:5" x14ac:dyDescent="0.25">
      <c r="B8" s="16" t="s">
        <v>239</v>
      </c>
    </row>
    <row r="9" spans="2:5" ht="26.25" x14ac:dyDescent="0.25">
      <c r="C9" s="40" t="s">
        <v>235</v>
      </c>
      <c r="D9" s="40" t="s">
        <v>238</v>
      </c>
      <c r="E9" t="s">
        <v>237</v>
      </c>
    </row>
    <row r="10" spans="2:5" x14ac:dyDescent="0.25">
      <c r="C10" s="6">
        <v>0</v>
      </c>
      <c r="D10" s="39">
        <v>0.05</v>
      </c>
      <c r="E10" s="39">
        <v>0.01</v>
      </c>
    </row>
    <row r="11" spans="2:5" x14ac:dyDescent="0.25">
      <c r="C11" s="6">
        <v>10001</v>
      </c>
      <c r="D11" s="39">
        <v>0.06</v>
      </c>
      <c r="E11" s="39">
        <v>0.02</v>
      </c>
    </row>
    <row r="12" spans="2:5" x14ac:dyDescent="0.25">
      <c r="C12" s="6">
        <v>50001</v>
      </c>
      <c r="D12" s="39">
        <v>7.0000000000000007E-2</v>
      </c>
      <c r="E12" s="39">
        <v>0.01</v>
      </c>
    </row>
    <row r="13" spans="2:5" x14ac:dyDescent="0.25">
      <c r="C13" s="6">
        <v>100001</v>
      </c>
      <c r="D13" s="39">
        <v>0.08</v>
      </c>
      <c r="E13" s="39">
        <v>0.02</v>
      </c>
    </row>
    <row r="14" spans="2:5" x14ac:dyDescent="0.25">
      <c r="C14" s="6">
        <v>500001</v>
      </c>
      <c r="D14" s="39">
        <v>0.1</v>
      </c>
      <c r="E14" s="39">
        <v>0.03</v>
      </c>
    </row>
    <row r="16" spans="2:5" x14ac:dyDescent="0.25">
      <c r="B16" s="16" t="s">
        <v>237</v>
      </c>
    </row>
    <row r="17" spans="2:7" ht="51.75" x14ac:dyDescent="0.25">
      <c r="B17" s="16"/>
      <c r="C17" s="38" t="s">
        <v>236</v>
      </c>
      <c r="D17" s="38" t="s">
        <v>235</v>
      </c>
      <c r="E17" s="38" t="s">
        <v>234</v>
      </c>
      <c r="F17" s="38" t="s">
        <v>233</v>
      </c>
      <c r="G17" s="38" t="s">
        <v>232</v>
      </c>
    </row>
    <row r="18" spans="2:7" x14ac:dyDescent="0.25">
      <c r="C18" t="s">
        <v>231</v>
      </c>
      <c r="D18" s="6">
        <v>10000</v>
      </c>
      <c r="E18" s="6">
        <v>5677</v>
      </c>
      <c r="F18" s="6"/>
      <c r="G18" s="128"/>
    </row>
    <row r="19" spans="2:7" x14ac:dyDescent="0.25">
      <c r="C19" t="s">
        <v>230</v>
      </c>
      <c r="D19" s="6">
        <v>25001</v>
      </c>
      <c r="E19" s="6">
        <v>20565</v>
      </c>
      <c r="F19" s="6"/>
      <c r="G19" s="128"/>
    </row>
    <row r="20" spans="2:7" x14ac:dyDescent="0.25">
      <c r="C20" t="s">
        <v>229</v>
      </c>
      <c r="D20" s="6">
        <v>9876</v>
      </c>
      <c r="E20" s="6">
        <v>7444</v>
      </c>
      <c r="F20" s="6"/>
      <c r="G20" s="128"/>
    </row>
    <row r="21" spans="2:7" x14ac:dyDescent="0.25">
      <c r="C21" t="s">
        <v>228</v>
      </c>
      <c r="D21" s="6">
        <v>657465</v>
      </c>
      <c r="E21" s="6">
        <v>100445</v>
      </c>
      <c r="F21" s="6"/>
      <c r="G21" s="128"/>
    </row>
    <row r="22" spans="2:7" x14ac:dyDescent="0.25">
      <c r="C22" t="s">
        <v>227</v>
      </c>
      <c r="D22" s="6">
        <v>70982</v>
      </c>
      <c r="E22" s="6">
        <v>6464</v>
      </c>
      <c r="F22" s="6"/>
      <c r="G22" s="128"/>
    </row>
    <row r="23" spans="2:7" x14ac:dyDescent="0.25">
      <c r="C23" t="s">
        <v>226</v>
      </c>
      <c r="D23" s="6">
        <v>82664</v>
      </c>
      <c r="E23" s="6">
        <v>57664</v>
      </c>
      <c r="F23" s="6"/>
      <c r="G23" s="128"/>
    </row>
    <row r="24" spans="2:7" x14ac:dyDescent="0.25">
      <c r="C24" t="s">
        <v>225</v>
      </c>
      <c r="D24" s="6">
        <v>199874</v>
      </c>
      <c r="E24" s="6">
        <v>12122</v>
      </c>
      <c r="F24" s="6"/>
      <c r="G24" s="128"/>
    </row>
    <row r="25" spans="2:7" x14ac:dyDescent="0.25">
      <c r="D25" s="37"/>
      <c r="E25" s="37"/>
      <c r="F25" s="37"/>
    </row>
    <row r="26" spans="2:7" x14ac:dyDescent="0.25">
      <c r="C26" t="s">
        <v>224</v>
      </c>
      <c r="D26" s="6">
        <f>SUM(D18:D25)</f>
        <v>1055862</v>
      </c>
      <c r="E26" s="6">
        <f>SUM(E18:E25)</f>
        <v>210381</v>
      </c>
      <c r="F26" s="6">
        <f>SUM(F19:F25)</f>
        <v>0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/>
  </sheetViews>
  <sheetFormatPr defaultRowHeight="15" x14ac:dyDescent="0.25"/>
  <sheetData>
    <row r="2" spans="2:8" x14ac:dyDescent="0.25">
      <c r="B2" t="s">
        <v>812</v>
      </c>
    </row>
    <row r="4" spans="2:8" x14ac:dyDescent="0.25">
      <c r="B4" t="s">
        <v>811</v>
      </c>
      <c r="C4" t="s">
        <v>723</v>
      </c>
      <c r="G4" t="s">
        <v>724</v>
      </c>
      <c r="H4">
        <v>4</v>
      </c>
    </row>
    <row r="5" spans="2:8" x14ac:dyDescent="0.25">
      <c r="B5" t="s">
        <v>810</v>
      </c>
      <c r="C5">
        <v>2</v>
      </c>
      <c r="G5" t="s">
        <v>723</v>
      </c>
      <c r="H5">
        <v>3</v>
      </c>
    </row>
    <row r="6" spans="2:8" x14ac:dyDescent="0.25">
      <c r="B6" t="s">
        <v>809</v>
      </c>
      <c r="G6" t="s">
        <v>722</v>
      </c>
      <c r="H6">
        <v>2</v>
      </c>
    </row>
    <row r="9" spans="2:8" x14ac:dyDescent="0.25">
      <c r="G9" t="s">
        <v>723</v>
      </c>
      <c r="H9">
        <v>9</v>
      </c>
    </row>
    <row r="10" spans="2:8" x14ac:dyDescent="0.25">
      <c r="G10" t="s">
        <v>722</v>
      </c>
      <c r="H10">
        <v>8</v>
      </c>
    </row>
    <row r="11" spans="2:8" x14ac:dyDescent="0.25">
      <c r="G11" t="s">
        <v>721</v>
      </c>
      <c r="H11">
        <v>6</v>
      </c>
    </row>
    <row r="14" spans="2:8" x14ac:dyDescent="0.25">
      <c r="G14" t="s">
        <v>727</v>
      </c>
      <c r="H14">
        <v>4</v>
      </c>
    </row>
    <row r="15" spans="2:8" x14ac:dyDescent="0.25">
      <c r="G15" t="s">
        <v>726</v>
      </c>
      <c r="H15">
        <v>5</v>
      </c>
    </row>
    <row r="16" spans="2:8" x14ac:dyDescent="0.25">
      <c r="G16" t="s">
        <v>725</v>
      </c>
      <c r="H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251"/>
  <sheetViews>
    <sheetView zoomScale="130" zoomScaleNormal="130" zoomScaleSheetLayoutView="100" workbookViewId="0">
      <selection activeCell="G5" sqref="G5:G251"/>
    </sheetView>
  </sheetViews>
  <sheetFormatPr defaultColWidth="19.85546875" defaultRowHeight="12.75" x14ac:dyDescent="0.2"/>
  <cols>
    <col min="1" max="1" width="21.5703125" style="41" bestFit="1" customWidth="1"/>
    <col min="2" max="2" width="24.28515625" style="41" customWidth="1"/>
    <col min="3" max="3" width="9.5703125" style="43" bestFit="1" customWidth="1"/>
    <col min="4" max="4" width="5.28515625" style="41" bestFit="1" customWidth="1"/>
    <col min="5" max="5" width="8.42578125" style="41" bestFit="1" customWidth="1"/>
    <col min="6" max="6" width="8.42578125" style="42" customWidth="1"/>
    <col min="7" max="7" width="10.7109375" style="41" customWidth="1"/>
    <col min="8" max="8" width="3.7109375" style="41" customWidth="1"/>
    <col min="9" max="9" width="7.85546875" style="41" bestFit="1" customWidth="1"/>
    <col min="10" max="10" width="4.28515625" style="41" bestFit="1" customWidth="1"/>
    <col min="11" max="11" width="3.7109375" style="41" customWidth="1"/>
    <col min="12" max="12" width="16.140625" style="41" bestFit="1" customWidth="1"/>
    <col min="13" max="13" width="7.5703125" style="41" bestFit="1" customWidth="1"/>
    <col min="14" max="14" width="4.28515625" style="41" bestFit="1" customWidth="1"/>
    <col min="15" max="15" width="7.7109375" style="41" bestFit="1" customWidth="1"/>
    <col min="16" max="16" width="19.7109375" style="41" customWidth="1"/>
    <col min="17" max="17" width="6.42578125" style="41" bestFit="1" customWidth="1"/>
    <col min="18" max="18" width="4.28515625" style="41" bestFit="1" customWidth="1"/>
    <col min="19" max="23" width="5.85546875" style="41" bestFit="1" customWidth="1"/>
    <col min="24" max="24" width="4.85546875" style="41" bestFit="1" customWidth="1"/>
    <col min="25" max="16384" width="19.85546875" style="41"/>
  </cols>
  <sheetData>
    <row r="1" spans="1:24" x14ac:dyDescent="0.2">
      <c r="A1" s="74" t="s">
        <v>565</v>
      </c>
      <c r="L1" s="74" t="s">
        <v>564</v>
      </c>
    </row>
    <row r="4" spans="1:24" x14ac:dyDescent="0.2">
      <c r="A4" s="73" t="s">
        <v>563</v>
      </c>
      <c r="B4" s="71" t="s">
        <v>5</v>
      </c>
      <c r="C4" s="72" t="s">
        <v>1</v>
      </c>
      <c r="D4" s="69" t="s">
        <v>562</v>
      </c>
      <c r="E4" s="71" t="s">
        <v>561</v>
      </c>
      <c r="F4" s="70" t="s">
        <v>2</v>
      </c>
      <c r="G4" s="69" t="s">
        <v>560</v>
      </c>
      <c r="I4" s="68" t="s">
        <v>559</v>
      </c>
      <c r="J4" s="68"/>
      <c r="L4" s="67" t="s">
        <v>558</v>
      </c>
      <c r="M4" s="66" t="s">
        <v>2</v>
      </c>
      <c r="N4" s="65" t="s">
        <v>557</v>
      </c>
      <c r="O4" s="64" t="s">
        <v>556</v>
      </c>
      <c r="P4" s="47"/>
      <c r="Q4" s="47"/>
      <c r="R4" s="131" t="s">
        <v>555</v>
      </c>
      <c r="S4" s="132"/>
      <c r="T4" s="132"/>
      <c r="U4" s="132"/>
      <c r="V4" s="132"/>
      <c r="W4" s="132"/>
      <c r="X4" s="133"/>
    </row>
    <row r="5" spans="1:24" x14ac:dyDescent="0.2">
      <c r="A5" s="41" t="s">
        <v>554</v>
      </c>
      <c r="B5" s="41" t="s">
        <v>551</v>
      </c>
      <c r="C5" s="43">
        <v>35225</v>
      </c>
      <c r="D5" s="45">
        <f t="shared" ref="D5:D68" ca="1" si="0">DATEDIF(C5,TODAY(),"Y")</f>
        <v>27</v>
      </c>
      <c r="E5" s="41" t="s">
        <v>251</v>
      </c>
      <c r="F5" s="42">
        <v>41639</v>
      </c>
      <c r="G5" s="44"/>
      <c r="I5" s="63">
        <v>0</v>
      </c>
      <c r="J5" s="62">
        <v>0</v>
      </c>
      <c r="L5" s="47" t="s">
        <v>553</v>
      </c>
      <c r="M5" s="51">
        <v>56696</v>
      </c>
      <c r="N5" s="50">
        <v>2</v>
      </c>
      <c r="O5" s="49"/>
      <c r="P5" s="49"/>
      <c r="Q5" s="61" t="s">
        <v>2</v>
      </c>
      <c r="R5" s="60">
        <v>0</v>
      </c>
      <c r="S5" s="60">
        <v>1</v>
      </c>
      <c r="T5" s="60">
        <v>2</v>
      </c>
      <c r="U5" s="60">
        <v>3</v>
      </c>
      <c r="V5" s="60">
        <v>4</v>
      </c>
      <c r="W5" s="60">
        <v>5</v>
      </c>
      <c r="X5" s="60">
        <v>6</v>
      </c>
    </row>
    <row r="6" spans="1:24" x14ac:dyDescent="0.2">
      <c r="A6" s="41" t="s">
        <v>552</v>
      </c>
      <c r="B6" s="41" t="s">
        <v>551</v>
      </c>
      <c r="C6" s="43">
        <v>32344</v>
      </c>
      <c r="D6" s="45">
        <f t="shared" ca="1" si="0"/>
        <v>35</v>
      </c>
      <c r="E6" s="41" t="s">
        <v>262</v>
      </c>
      <c r="F6" s="42">
        <v>56469</v>
      </c>
      <c r="G6" s="44"/>
      <c r="I6" s="59">
        <v>5000</v>
      </c>
      <c r="J6" s="58">
        <v>0.01</v>
      </c>
      <c r="L6" s="47" t="s">
        <v>550</v>
      </c>
      <c r="M6" s="51">
        <v>46681</v>
      </c>
      <c r="N6" s="50">
        <v>4</v>
      </c>
      <c r="O6" s="49"/>
      <c r="P6" s="49"/>
      <c r="Q6" s="54">
        <v>0</v>
      </c>
      <c r="R6" s="53">
        <v>0</v>
      </c>
      <c r="S6" s="52">
        <f t="shared" ref="S6:X15" si="1">ROUND(R6*0.8,3)</f>
        <v>0</v>
      </c>
      <c r="T6" s="52">
        <f t="shared" si="1"/>
        <v>0</v>
      </c>
      <c r="U6" s="52">
        <f t="shared" si="1"/>
        <v>0</v>
      </c>
      <c r="V6" s="52">
        <f t="shared" si="1"/>
        <v>0</v>
      </c>
      <c r="W6" s="52">
        <f t="shared" si="1"/>
        <v>0</v>
      </c>
      <c r="X6" s="52">
        <f t="shared" si="1"/>
        <v>0</v>
      </c>
    </row>
    <row r="7" spans="1:24" x14ac:dyDescent="0.2">
      <c r="A7" s="41" t="s">
        <v>549</v>
      </c>
      <c r="B7" s="41" t="s">
        <v>538</v>
      </c>
      <c r="C7" s="43">
        <v>39180</v>
      </c>
      <c r="D7" s="45">
        <f t="shared" ca="1" si="0"/>
        <v>16</v>
      </c>
      <c r="E7" s="41" t="s">
        <v>244</v>
      </c>
      <c r="F7" s="42">
        <v>43302</v>
      </c>
      <c r="G7" s="44"/>
      <c r="I7" s="59">
        <v>15000</v>
      </c>
      <c r="J7" s="58">
        <v>0.03</v>
      </c>
      <c r="L7" s="47" t="s">
        <v>548</v>
      </c>
      <c r="M7" s="51">
        <v>26086</v>
      </c>
      <c r="N7" s="50">
        <v>1</v>
      </c>
      <c r="O7" s="49"/>
      <c r="P7" s="49"/>
      <c r="Q7" s="57">
        <v>15000</v>
      </c>
      <c r="R7" s="56">
        <v>0.01</v>
      </c>
      <c r="S7" s="55">
        <f t="shared" si="1"/>
        <v>8.0000000000000002E-3</v>
      </c>
      <c r="T7" s="55">
        <f t="shared" si="1"/>
        <v>6.0000000000000001E-3</v>
      </c>
      <c r="U7" s="55">
        <f t="shared" si="1"/>
        <v>5.0000000000000001E-3</v>
      </c>
      <c r="V7" s="55">
        <f t="shared" si="1"/>
        <v>4.0000000000000001E-3</v>
      </c>
      <c r="W7" s="55">
        <f t="shared" si="1"/>
        <v>3.0000000000000001E-3</v>
      </c>
      <c r="X7" s="55">
        <f t="shared" si="1"/>
        <v>2E-3</v>
      </c>
    </row>
    <row r="8" spans="1:24" x14ac:dyDescent="0.2">
      <c r="A8" s="41" t="s">
        <v>547</v>
      </c>
      <c r="B8" s="41" t="s">
        <v>538</v>
      </c>
      <c r="C8" s="43">
        <v>34518</v>
      </c>
      <c r="D8" s="45">
        <f t="shared" ca="1" si="0"/>
        <v>29</v>
      </c>
      <c r="E8" s="41" t="s">
        <v>251</v>
      </c>
      <c r="F8" s="42">
        <v>28122</v>
      </c>
      <c r="G8" s="44"/>
      <c r="I8" s="59">
        <v>25000</v>
      </c>
      <c r="J8" s="58">
        <v>0.05</v>
      </c>
      <c r="L8" s="47" t="s">
        <v>546</v>
      </c>
      <c r="M8" s="51">
        <v>26108</v>
      </c>
      <c r="N8" s="50">
        <v>3</v>
      </c>
      <c r="O8" s="49"/>
      <c r="P8" s="49"/>
      <c r="Q8" s="54">
        <v>20000</v>
      </c>
      <c r="R8" s="53">
        <v>0.03</v>
      </c>
      <c r="S8" s="52">
        <f t="shared" si="1"/>
        <v>2.4E-2</v>
      </c>
      <c r="T8" s="52">
        <f t="shared" si="1"/>
        <v>1.9E-2</v>
      </c>
      <c r="U8" s="52">
        <f t="shared" si="1"/>
        <v>1.4999999999999999E-2</v>
      </c>
      <c r="V8" s="52">
        <f t="shared" si="1"/>
        <v>1.2E-2</v>
      </c>
      <c r="W8" s="52">
        <f t="shared" si="1"/>
        <v>0.01</v>
      </c>
      <c r="X8" s="52">
        <f t="shared" si="1"/>
        <v>8.0000000000000002E-3</v>
      </c>
    </row>
    <row r="9" spans="1:24" x14ac:dyDescent="0.2">
      <c r="A9" s="41" t="s">
        <v>545</v>
      </c>
      <c r="B9" s="41" t="s">
        <v>538</v>
      </c>
      <c r="C9" s="43">
        <v>37196</v>
      </c>
      <c r="D9" s="45">
        <f t="shared" ca="1" si="0"/>
        <v>22</v>
      </c>
      <c r="E9" s="41" t="s">
        <v>251</v>
      </c>
      <c r="F9" s="42">
        <v>78644</v>
      </c>
      <c r="G9" s="44"/>
      <c r="I9" s="59">
        <v>35000</v>
      </c>
      <c r="J9" s="58">
        <v>0.06</v>
      </c>
      <c r="L9" s="47" t="s">
        <v>544</v>
      </c>
      <c r="M9" s="51">
        <v>68397</v>
      </c>
      <c r="N9" s="50">
        <v>2</v>
      </c>
      <c r="O9" s="49"/>
      <c r="P9" s="49"/>
      <c r="Q9" s="57">
        <v>25000</v>
      </c>
      <c r="R9" s="56">
        <v>0.05</v>
      </c>
      <c r="S9" s="55">
        <f t="shared" si="1"/>
        <v>0.04</v>
      </c>
      <c r="T9" s="55">
        <f t="shared" si="1"/>
        <v>3.2000000000000001E-2</v>
      </c>
      <c r="U9" s="55">
        <f t="shared" si="1"/>
        <v>2.5999999999999999E-2</v>
      </c>
      <c r="V9" s="55">
        <f t="shared" si="1"/>
        <v>2.1000000000000001E-2</v>
      </c>
      <c r="W9" s="55">
        <f t="shared" si="1"/>
        <v>1.7000000000000001E-2</v>
      </c>
      <c r="X9" s="55">
        <f t="shared" si="1"/>
        <v>1.4E-2</v>
      </c>
    </row>
    <row r="10" spans="1:24" x14ac:dyDescent="0.2">
      <c r="A10" s="41" t="s">
        <v>543</v>
      </c>
      <c r="B10" s="41" t="s">
        <v>538</v>
      </c>
      <c r="C10" s="43">
        <v>33130</v>
      </c>
      <c r="D10" s="45">
        <f t="shared" ca="1" si="0"/>
        <v>33</v>
      </c>
      <c r="E10" s="41" t="s">
        <v>247</v>
      </c>
      <c r="F10" s="42">
        <v>75511</v>
      </c>
      <c r="G10" s="44"/>
      <c r="I10" s="59">
        <v>45000</v>
      </c>
      <c r="J10" s="58">
        <v>7.0000000000000007E-2</v>
      </c>
      <c r="L10" s="47" t="s">
        <v>542</v>
      </c>
      <c r="M10" s="51">
        <v>48672</v>
      </c>
      <c r="N10" s="50">
        <v>0</v>
      </c>
      <c r="O10" s="49"/>
      <c r="P10" s="49"/>
      <c r="Q10" s="54">
        <v>30000</v>
      </c>
      <c r="R10" s="53">
        <v>7.0000000000000007E-2</v>
      </c>
      <c r="S10" s="52">
        <f t="shared" si="1"/>
        <v>5.6000000000000001E-2</v>
      </c>
      <c r="T10" s="52">
        <f t="shared" si="1"/>
        <v>4.4999999999999998E-2</v>
      </c>
      <c r="U10" s="52">
        <f t="shared" si="1"/>
        <v>3.5999999999999997E-2</v>
      </c>
      <c r="V10" s="52">
        <f t="shared" si="1"/>
        <v>2.9000000000000001E-2</v>
      </c>
      <c r="W10" s="52">
        <f t="shared" si="1"/>
        <v>2.3E-2</v>
      </c>
      <c r="X10" s="52">
        <f t="shared" si="1"/>
        <v>1.7999999999999999E-2</v>
      </c>
    </row>
    <row r="11" spans="1:24" x14ac:dyDescent="0.2">
      <c r="A11" s="41" t="s">
        <v>541</v>
      </c>
      <c r="B11" s="41" t="s">
        <v>538</v>
      </c>
      <c r="C11" s="43">
        <v>35314</v>
      </c>
      <c r="D11" s="45">
        <f t="shared" ca="1" si="0"/>
        <v>27</v>
      </c>
      <c r="E11" s="41" t="s">
        <v>251</v>
      </c>
      <c r="F11" s="42">
        <v>42909</v>
      </c>
      <c r="G11" s="44"/>
      <c r="I11" s="59">
        <v>55000</v>
      </c>
      <c r="J11" s="58">
        <v>0.08</v>
      </c>
      <c r="L11" s="47" t="s">
        <v>540</v>
      </c>
      <c r="M11" s="51">
        <v>68413</v>
      </c>
      <c r="N11" s="50">
        <v>2</v>
      </c>
      <c r="O11" s="49"/>
      <c r="P11" s="49"/>
      <c r="Q11" s="57">
        <v>35000</v>
      </c>
      <c r="R11" s="56">
        <v>0.09</v>
      </c>
      <c r="S11" s="55">
        <f t="shared" si="1"/>
        <v>7.1999999999999995E-2</v>
      </c>
      <c r="T11" s="55">
        <f t="shared" si="1"/>
        <v>5.8000000000000003E-2</v>
      </c>
      <c r="U11" s="55">
        <f t="shared" si="1"/>
        <v>4.5999999999999999E-2</v>
      </c>
      <c r="V11" s="55">
        <f t="shared" si="1"/>
        <v>3.6999999999999998E-2</v>
      </c>
      <c r="W11" s="55">
        <f t="shared" si="1"/>
        <v>0.03</v>
      </c>
      <c r="X11" s="55">
        <f t="shared" si="1"/>
        <v>2.4E-2</v>
      </c>
    </row>
    <row r="12" spans="1:24" x14ac:dyDescent="0.2">
      <c r="A12" s="41" t="s">
        <v>539</v>
      </c>
      <c r="B12" s="41" t="s">
        <v>538</v>
      </c>
      <c r="C12" s="43">
        <v>35818</v>
      </c>
      <c r="D12" s="45">
        <f t="shared" ca="1" si="0"/>
        <v>26</v>
      </c>
      <c r="E12" s="41" t="s">
        <v>251</v>
      </c>
      <c r="F12" s="42">
        <v>52255</v>
      </c>
      <c r="G12" s="44"/>
      <c r="I12" s="59">
        <v>65000</v>
      </c>
      <c r="J12" s="58">
        <v>0.1</v>
      </c>
      <c r="L12" s="47" t="s">
        <v>537</v>
      </c>
      <c r="M12" s="51">
        <v>48659</v>
      </c>
      <c r="N12" s="50">
        <v>1</v>
      </c>
      <c r="O12" s="49"/>
      <c r="P12" s="49"/>
      <c r="Q12" s="54">
        <v>40000</v>
      </c>
      <c r="R12" s="53">
        <v>0.11</v>
      </c>
      <c r="S12" s="52">
        <f t="shared" si="1"/>
        <v>8.7999999999999995E-2</v>
      </c>
      <c r="T12" s="52">
        <f t="shared" si="1"/>
        <v>7.0000000000000007E-2</v>
      </c>
      <c r="U12" s="52">
        <f t="shared" si="1"/>
        <v>5.6000000000000001E-2</v>
      </c>
      <c r="V12" s="52">
        <f t="shared" si="1"/>
        <v>4.4999999999999998E-2</v>
      </c>
      <c r="W12" s="52">
        <f t="shared" si="1"/>
        <v>3.5999999999999997E-2</v>
      </c>
      <c r="X12" s="52">
        <f t="shared" si="1"/>
        <v>2.9000000000000001E-2</v>
      </c>
    </row>
    <row r="13" spans="1:24" x14ac:dyDescent="0.2">
      <c r="A13" s="41" t="s">
        <v>536</v>
      </c>
      <c r="B13" s="41" t="s">
        <v>531</v>
      </c>
      <c r="C13" s="43">
        <v>37105</v>
      </c>
      <c r="D13" s="45">
        <f t="shared" ca="1" si="0"/>
        <v>22</v>
      </c>
      <c r="E13" s="41" t="s">
        <v>251</v>
      </c>
      <c r="F13" s="42">
        <v>54972</v>
      </c>
      <c r="G13" s="44"/>
      <c r="I13" s="59">
        <v>75000</v>
      </c>
      <c r="J13" s="58">
        <v>0.11</v>
      </c>
      <c r="L13" s="47" t="s">
        <v>535</v>
      </c>
      <c r="M13" s="51">
        <v>91031</v>
      </c>
      <c r="N13" s="50">
        <v>4</v>
      </c>
      <c r="O13" s="49"/>
      <c r="P13" s="49"/>
      <c r="Q13" s="57">
        <v>45000</v>
      </c>
      <c r="R13" s="56">
        <v>0.13</v>
      </c>
      <c r="S13" s="55">
        <f t="shared" si="1"/>
        <v>0.104</v>
      </c>
      <c r="T13" s="55">
        <f t="shared" si="1"/>
        <v>8.3000000000000004E-2</v>
      </c>
      <c r="U13" s="55">
        <f t="shared" si="1"/>
        <v>6.6000000000000003E-2</v>
      </c>
      <c r="V13" s="55">
        <f t="shared" si="1"/>
        <v>5.2999999999999999E-2</v>
      </c>
      <c r="W13" s="55">
        <f t="shared" si="1"/>
        <v>4.2000000000000003E-2</v>
      </c>
      <c r="X13" s="55">
        <f t="shared" si="1"/>
        <v>3.4000000000000002E-2</v>
      </c>
    </row>
    <row r="14" spans="1:24" x14ac:dyDescent="0.2">
      <c r="A14" s="41" t="s">
        <v>534</v>
      </c>
      <c r="B14" s="41" t="s">
        <v>531</v>
      </c>
      <c r="C14" s="43">
        <v>39160</v>
      </c>
      <c r="D14" s="45">
        <f t="shared" ca="1" si="0"/>
        <v>16</v>
      </c>
      <c r="E14" s="41" t="s">
        <v>251</v>
      </c>
      <c r="F14" s="42">
        <v>42401</v>
      </c>
      <c r="G14" s="44"/>
      <c r="I14" s="59">
        <v>85000</v>
      </c>
      <c r="J14" s="58">
        <v>0.12</v>
      </c>
      <c r="L14" s="47" t="s">
        <v>533</v>
      </c>
      <c r="M14" s="51">
        <v>91049</v>
      </c>
      <c r="N14" s="50">
        <v>6</v>
      </c>
      <c r="O14" s="49"/>
      <c r="P14" s="49"/>
      <c r="Q14" s="54">
        <v>50000</v>
      </c>
      <c r="R14" s="53">
        <v>0.15</v>
      </c>
      <c r="S14" s="52">
        <f t="shared" si="1"/>
        <v>0.12</v>
      </c>
      <c r="T14" s="52">
        <f t="shared" si="1"/>
        <v>9.6000000000000002E-2</v>
      </c>
      <c r="U14" s="52">
        <f t="shared" si="1"/>
        <v>7.6999999999999999E-2</v>
      </c>
      <c r="V14" s="52">
        <f t="shared" si="1"/>
        <v>6.2E-2</v>
      </c>
      <c r="W14" s="52">
        <f t="shared" si="1"/>
        <v>0.05</v>
      </c>
      <c r="X14" s="52">
        <f t="shared" si="1"/>
        <v>0.04</v>
      </c>
    </row>
    <row r="15" spans="1:24" x14ac:dyDescent="0.2">
      <c r="A15" s="41" t="s">
        <v>532</v>
      </c>
      <c r="B15" s="41" t="s">
        <v>531</v>
      </c>
      <c r="C15" s="43">
        <v>35947</v>
      </c>
      <c r="D15" s="45">
        <f t="shared" ca="1" si="0"/>
        <v>25</v>
      </c>
      <c r="E15" s="41" t="s">
        <v>251</v>
      </c>
      <c r="F15" s="42">
        <v>49882</v>
      </c>
      <c r="G15" s="44"/>
      <c r="I15" s="59">
        <v>95000</v>
      </c>
      <c r="J15" s="58">
        <v>0.13</v>
      </c>
      <c r="L15" s="47" t="s">
        <v>530</v>
      </c>
      <c r="M15" s="51">
        <v>82942</v>
      </c>
      <c r="N15" s="50">
        <v>1</v>
      </c>
      <c r="O15" s="49"/>
      <c r="P15" s="49"/>
      <c r="Q15" s="57">
        <v>55000</v>
      </c>
      <c r="R15" s="56">
        <v>0.17</v>
      </c>
      <c r="S15" s="55">
        <f t="shared" si="1"/>
        <v>0.13600000000000001</v>
      </c>
      <c r="T15" s="55">
        <f t="shared" si="1"/>
        <v>0.109</v>
      </c>
      <c r="U15" s="55">
        <f t="shared" si="1"/>
        <v>8.6999999999999994E-2</v>
      </c>
      <c r="V15" s="55">
        <f t="shared" si="1"/>
        <v>7.0000000000000007E-2</v>
      </c>
      <c r="W15" s="55">
        <f t="shared" si="1"/>
        <v>5.6000000000000001E-2</v>
      </c>
      <c r="X15" s="55">
        <f t="shared" si="1"/>
        <v>4.4999999999999998E-2</v>
      </c>
    </row>
    <row r="16" spans="1:24" x14ac:dyDescent="0.2">
      <c r="A16" s="41" t="s">
        <v>529</v>
      </c>
      <c r="B16" s="41" t="s">
        <v>528</v>
      </c>
      <c r="C16" s="43">
        <v>32767</v>
      </c>
      <c r="D16" s="45">
        <f t="shared" ca="1" si="0"/>
        <v>34</v>
      </c>
      <c r="E16" s="41" t="s">
        <v>251</v>
      </c>
      <c r="F16" s="42">
        <v>25901</v>
      </c>
      <c r="G16" s="44"/>
      <c r="L16" s="47" t="s">
        <v>527</v>
      </c>
      <c r="M16" s="51">
        <v>35207</v>
      </c>
      <c r="N16" s="50">
        <v>3</v>
      </c>
      <c r="O16" s="49"/>
      <c r="P16" s="49"/>
      <c r="Q16" s="54">
        <v>60000</v>
      </c>
      <c r="R16" s="53">
        <v>0.19</v>
      </c>
      <c r="S16" s="52">
        <f t="shared" ref="S16:X22" si="2">ROUND(R16*0.8,3)</f>
        <v>0.152</v>
      </c>
      <c r="T16" s="52">
        <f t="shared" si="2"/>
        <v>0.122</v>
      </c>
      <c r="U16" s="52">
        <f t="shared" si="2"/>
        <v>9.8000000000000004E-2</v>
      </c>
      <c r="V16" s="52">
        <f t="shared" si="2"/>
        <v>7.8E-2</v>
      </c>
      <c r="W16" s="52">
        <f t="shared" si="2"/>
        <v>6.2E-2</v>
      </c>
      <c r="X16" s="52">
        <f t="shared" si="2"/>
        <v>0.05</v>
      </c>
    </row>
    <row r="17" spans="1:24" x14ac:dyDescent="0.2">
      <c r="A17" s="41" t="s">
        <v>526</v>
      </c>
      <c r="B17" s="41" t="s">
        <v>487</v>
      </c>
      <c r="C17" s="43">
        <v>32402</v>
      </c>
      <c r="D17" s="45">
        <f t="shared" ca="1" si="0"/>
        <v>35</v>
      </c>
      <c r="E17" s="41" t="s">
        <v>251</v>
      </c>
      <c r="F17" s="42">
        <v>51437</v>
      </c>
      <c r="G17" s="44"/>
      <c r="L17" s="47" t="s">
        <v>525</v>
      </c>
      <c r="M17" s="51">
        <v>82932</v>
      </c>
      <c r="N17" s="50">
        <v>4</v>
      </c>
      <c r="O17" s="49"/>
      <c r="P17" s="49"/>
      <c r="Q17" s="57">
        <v>65000</v>
      </c>
      <c r="R17" s="56">
        <v>0.21</v>
      </c>
      <c r="S17" s="55">
        <f t="shared" si="2"/>
        <v>0.16800000000000001</v>
      </c>
      <c r="T17" s="55">
        <f t="shared" si="2"/>
        <v>0.13400000000000001</v>
      </c>
      <c r="U17" s="55">
        <f t="shared" si="2"/>
        <v>0.107</v>
      </c>
      <c r="V17" s="55">
        <f t="shared" si="2"/>
        <v>8.5999999999999993E-2</v>
      </c>
      <c r="W17" s="55">
        <f t="shared" si="2"/>
        <v>6.9000000000000006E-2</v>
      </c>
      <c r="X17" s="55">
        <f t="shared" si="2"/>
        <v>5.5E-2</v>
      </c>
    </row>
    <row r="18" spans="1:24" x14ac:dyDescent="0.2">
      <c r="A18" s="41" t="s">
        <v>524</v>
      </c>
      <c r="B18" s="41" t="s">
        <v>487</v>
      </c>
      <c r="C18" s="43">
        <v>34309</v>
      </c>
      <c r="D18" s="45">
        <f t="shared" ca="1" si="0"/>
        <v>30</v>
      </c>
      <c r="E18" s="41" t="s">
        <v>247</v>
      </c>
      <c r="F18" s="42">
        <v>75717</v>
      </c>
      <c r="G18" s="44"/>
      <c r="L18" s="47" t="s">
        <v>523</v>
      </c>
      <c r="M18" s="51">
        <v>29899</v>
      </c>
      <c r="N18" s="50">
        <v>1</v>
      </c>
      <c r="O18" s="49"/>
      <c r="P18" s="49"/>
      <c r="Q18" s="54">
        <v>70000</v>
      </c>
      <c r="R18" s="53">
        <v>0.23</v>
      </c>
      <c r="S18" s="52">
        <f t="shared" si="2"/>
        <v>0.184</v>
      </c>
      <c r="T18" s="52">
        <f t="shared" si="2"/>
        <v>0.14699999999999999</v>
      </c>
      <c r="U18" s="52">
        <f t="shared" si="2"/>
        <v>0.11799999999999999</v>
      </c>
      <c r="V18" s="52">
        <f t="shared" si="2"/>
        <v>9.4E-2</v>
      </c>
      <c r="W18" s="52">
        <f t="shared" si="2"/>
        <v>7.4999999999999997E-2</v>
      </c>
      <c r="X18" s="52">
        <f t="shared" si="2"/>
        <v>0.06</v>
      </c>
    </row>
    <row r="19" spans="1:24" x14ac:dyDescent="0.2">
      <c r="A19" s="41" t="s">
        <v>522</v>
      </c>
      <c r="B19" s="41" t="s">
        <v>487</v>
      </c>
      <c r="C19" s="43">
        <v>36072</v>
      </c>
      <c r="D19" s="45">
        <f t="shared" ca="1" si="0"/>
        <v>25</v>
      </c>
      <c r="E19" s="41" t="s">
        <v>251</v>
      </c>
      <c r="F19" s="42">
        <v>25187</v>
      </c>
      <c r="G19" s="44"/>
      <c r="L19" s="47" t="s">
        <v>521</v>
      </c>
      <c r="M19" s="51">
        <v>35189</v>
      </c>
      <c r="N19" s="50">
        <v>2</v>
      </c>
      <c r="O19" s="49"/>
      <c r="P19" s="49"/>
      <c r="Q19" s="57">
        <v>75000</v>
      </c>
      <c r="R19" s="56">
        <v>0.25</v>
      </c>
      <c r="S19" s="55">
        <f t="shared" si="2"/>
        <v>0.2</v>
      </c>
      <c r="T19" s="55">
        <f t="shared" si="2"/>
        <v>0.16</v>
      </c>
      <c r="U19" s="55">
        <f t="shared" si="2"/>
        <v>0.128</v>
      </c>
      <c r="V19" s="55">
        <f t="shared" si="2"/>
        <v>0.10199999999999999</v>
      </c>
      <c r="W19" s="55">
        <f t="shared" si="2"/>
        <v>8.2000000000000003E-2</v>
      </c>
      <c r="X19" s="55">
        <f t="shared" si="2"/>
        <v>6.6000000000000003E-2</v>
      </c>
    </row>
    <row r="20" spans="1:24" x14ac:dyDescent="0.2">
      <c r="A20" s="41" t="s">
        <v>520</v>
      </c>
      <c r="B20" s="41" t="s">
        <v>487</v>
      </c>
      <c r="C20" s="43">
        <v>33220</v>
      </c>
      <c r="D20" s="45">
        <f t="shared" ca="1" si="0"/>
        <v>33</v>
      </c>
      <c r="E20" s="41" t="s">
        <v>262</v>
      </c>
      <c r="F20" s="42">
        <v>54294</v>
      </c>
      <c r="G20" s="44"/>
      <c r="L20" s="47" t="s">
        <v>519</v>
      </c>
      <c r="M20" s="51">
        <v>26222</v>
      </c>
      <c r="N20" s="50">
        <v>1</v>
      </c>
      <c r="O20" s="49"/>
      <c r="P20" s="49"/>
      <c r="Q20" s="54">
        <v>80000</v>
      </c>
      <c r="R20" s="53">
        <v>0.27</v>
      </c>
      <c r="S20" s="52">
        <f t="shared" si="2"/>
        <v>0.216</v>
      </c>
      <c r="T20" s="52">
        <f t="shared" si="2"/>
        <v>0.17299999999999999</v>
      </c>
      <c r="U20" s="52">
        <f t="shared" si="2"/>
        <v>0.13800000000000001</v>
      </c>
      <c r="V20" s="52">
        <f t="shared" si="2"/>
        <v>0.11</v>
      </c>
      <c r="W20" s="52">
        <f t="shared" si="2"/>
        <v>8.7999999999999995E-2</v>
      </c>
      <c r="X20" s="52">
        <f t="shared" si="2"/>
        <v>7.0000000000000007E-2</v>
      </c>
    </row>
    <row r="21" spans="1:24" x14ac:dyDescent="0.2">
      <c r="A21" s="41" t="s">
        <v>518</v>
      </c>
      <c r="B21" s="41" t="s">
        <v>487</v>
      </c>
      <c r="C21" s="43">
        <v>36295</v>
      </c>
      <c r="D21" s="45">
        <f t="shared" ca="1" si="0"/>
        <v>24</v>
      </c>
      <c r="E21" s="41" t="s">
        <v>251</v>
      </c>
      <c r="F21" s="42">
        <v>54271</v>
      </c>
      <c r="G21" s="44"/>
      <c r="L21" s="47" t="s">
        <v>517</v>
      </c>
      <c r="M21" s="51">
        <v>29881</v>
      </c>
      <c r="N21" s="50">
        <v>4</v>
      </c>
      <c r="O21" s="49"/>
      <c r="P21" s="49"/>
      <c r="Q21" s="57">
        <v>85000</v>
      </c>
      <c r="R21" s="56">
        <v>0.28999999999999998</v>
      </c>
      <c r="S21" s="55">
        <f t="shared" si="2"/>
        <v>0.23200000000000001</v>
      </c>
      <c r="T21" s="55">
        <f t="shared" si="2"/>
        <v>0.186</v>
      </c>
      <c r="U21" s="55">
        <f t="shared" si="2"/>
        <v>0.14899999999999999</v>
      </c>
      <c r="V21" s="55">
        <f t="shared" si="2"/>
        <v>0.11899999999999999</v>
      </c>
      <c r="W21" s="55">
        <f t="shared" si="2"/>
        <v>9.5000000000000001E-2</v>
      </c>
      <c r="X21" s="55">
        <f t="shared" si="2"/>
        <v>7.5999999999999998E-2</v>
      </c>
    </row>
    <row r="22" spans="1:24" x14ac:dyDescent="0.2">
      <c r="A22" s="41" t="s">
        <v>516</v>
      </c>
      <c r="B22" s="41" t="s">
        <v>487</v>
      </c>
      <c r="C22" s="43">
        <v>35656</v>
      </c>
      <c r="D22" s="45">
        <f t="shared" ca="1" si="0"/>
        <v>26</v>
      </c>
      <c r="E22" s="41" t="s">
        <v>244</v>
      </c>
      <c r="F22" s="42">
        <v>61080</v>
      </c>
      <c r="G22" s="44"/>
      <c r="L22" s="47" t="s">
        <v>515</v>
      </c>
      <c r="M22" s="51">
        <v>26208</v>
      </c>
      <c r="N22" s="50">
        <v>2</v>
      </c>
      <c r="O22" s="49"/>
      <c r="P22" s="49"/>
      <c r="Q22" s="54">
        <v>90000</v>
      </c>
      <c r="R22" s="53">
        <v>0.31</v>
      </c>
      <c r="S22" s="52">
        <f t="shared" si="2"/>
        <v>0.248</v>
      </c>
      <c r="T22" s="52">
        <f t="shared" si="2"/>
        <v>0.19800000000000001</v>
      </c>
      <c r="U22" s="52">
        <f t="shared" si="2"/>
        <v>0.158</v>
      </c>
      <c r="V22" s="52">
        <f t="shared" si="2"/>
        <v>0.126</v>
      </c>
      <c r="W22" s="52">
        <f t="shared" si="2"/>
        <v>0.10100000000000001</v>
      </c>
      <c r="X22" s="52">
        <f t="shared" si="2"/>
        <v>8.1000000000000003E-2</v>
      </c>
    </row>
    <row r="23" spans="1:24" x14ac:dyDescent="0.2">
      <c r="A23" s="41" t="s">
        <v>514</v>
      </c>
      <c r="B23" s="41" t="s">
        <v>487</v>
      </c>
      <c r="C23" s="43">
        <v>34251</v>
      </c>
      <c r="D23" s="45">
        <f t="shared" ca="1" si="0"/>
        <v>30</v>
      </c>
      <c r="E23" s="41" t="s">
        <v>251</v>
      </c>
      <c r="F23" s="42">
        <v>77694</v>
      </c>
      <c r="G23" s="44"/>
      <c r="L23" s="47" t="s">
        <v>513</v>
      </c>
      <c r="M23" s="51">
        <v>36852</v>
      </c>
      <c r="N23" s="50">
        <v>3</v>
      </c>
      <c r="O23" s="49"/>
      <c r="P23" s="49"/>
      <c r="Q23" s="47"/>
      <c r="R23" s="47"/>
      <c r="S23" s="47"/>
      <c r="T23" s="47"/>
      <c r="U23" s="47"/>
      <c r="V23" s="47"/>
      <c r="W23" s="47"/>
      <c r="X23" s="47"/>
    </row>
    <row r="24" spans="1:24" x14ac:dyDescent="0.2">
      <c r="A24" s="41" t="s">
        <v>512</v>
      </c>
      <c r="B24" s="41" t="s">
        <v>487</v>
      </c>
      <c r="C24" s="43">
        <v>32526</v>
      </c>
      <c r="D24" s="45">
        <f t="shared" ca="1" si="0"/>
        <v>35</v>
      </c>
      <c r="E24" s="41" t="s">
        <v>262</v>
      </c>
      <c r="F24" s="42">
        <v>52424</v>
      </c>
      <c r="G24" s="44"/>
      <c r="L24" s="47" t="s">
        <v>511</v>
      </c>
      <c r="M24" s="51">
        <v>36838</v>
      </c>
      <c r="N24" s="50">
        <v>3</v>
      </c>
      <c r="O24" s="49"/>
      <c r="P24" s="49"/>
      <c r="Q24" s="47"/>
      <c r="R24" s="47"/>
      <c r="S24" s="47"/>
      <c r="T24" s="47"/>
      <c r="U24" s="47"/>
      <c r="V24" s="47"/>
      <c r="W24" s="47"/>
      <c r="X24" s="47"/>
    </row>
    <row r="25" spans="1:24" x14ac:dyDescent="0.2">
      <c r="A25" s="41" t="s">
        <v>510</v>
      </c>
      <c r="B25" s="41" t="s">
        <v>487</v>
      </c>
      <c r="C25" s="43">
        <v>33528</v>
      </c>
      <c r="D25" s="45">
        <f t="shared" ca="1" si="0"/>
        <v>32</v>
      </c>
      <c r="E25" s="41" t="s">
        <v>251</v>
      </c>
      <c r="F25" s="42">
        <v>55119</v>
      </c>
      <c r="G25" s="44"/>
      <c r="L25" s="47" t="s">
        <v>509</v>
      </c>
      <c r="M25" s="51">
        <v>18044</v>
      </c>
      <c r="N25" s="50">
        <v>6</v>
      </c>
      <c r="O25" s="49"/>
      <c r="P25" s="49"/>
      <c r="Q25" s="47"/>
      <c r="R25" s="47"/>
      <c r="S25" s="47"/>
      <c r="T25" s="47"/>
      <c r="U25" s="47"/>
      <c r="V25" s="47"/>
      <c r="W25" s="47"/>
      <c r="X25" s="47"/>
    </row>
    <row r="26" spans="1:24" x14ac:dyDescent="0.2">
      <c r="A26" s="41" t="s">
        <v>508</v>
      </c>
      <c r="B26" s="41" t="s">
        <v>487</v>
      </c>
      <c r="C26" s="43">
        <v>33035</v>
      </c>
      <c r="D26" s="45">
        <f t="shared" ca="1" si="0"/>
        <v>33</v>
      </c>
      <c r="E26" s="41" t="s">
        <v>247</v>
      </c>
      <c r="F26" s="42">
        <v>78042</v>
      </c>
      <c r="G26" s="44"/>
      <c r="L26" s="47" t="s">
        <v>507</v>
      </c>
      <c r="M26" s="51">
        <v>18029</v>
      </c>
      <c r="N26" s="50">
        <v>3</v>
      </c>
      <c r="O26" s="49"/>
      <c r="P26" s="49"/>
      <c r="Q26" s="47"/>
      <c r="R26" s="47"/>
      <c r="S26" s="47"/>
      <c r="T26" s="47"/>
      <c r="U26" s="47"/>
      <c r="V26" s="47"/>
      <c r="W26" s="47"/>
      <c r="X26" s="47"/>
    </row>
    <row r="27" spans="1:24" x14ac:dyDescent="0.2">
      <c r="A27" s="41" t="s">
        <v>506</v>
      </c>
      <c r="B27" s="41" t="s">
        <v>487</v>
      </c>
      <c r="C27" s="43">
        <v>33886</v>
      </c>
      <c r="D27" s="45">
        <f t="shared" ca="1" si="0"/>
        <v>31</v>
      </c>
      <c r="E27" s="41" t="s">
        <v>251</v>
      </c>
      <c r="F27" s="42">
        <v>32873</v>
      </c>
      <c r="G27" s="44"/>
      <c r="L27" s="47" t="s">
        <v>505</v>
      </c>
      <c r="M27" s="51">
        <v>81492</v>
      </c>
      <c r="N27" s="50">
        <v>6</v>
      </c>
      <c r="O27" s="49"/>
      <c r="P27" s="49"/>
      <c r="Q27" s="47"/>
      <c r="R27" s="47"/>
      <c r="S27" s="47"/>
      <c r="T27" s="47"/>
      <c r="U27" s="47"/>
      <c r="V27" s="47"/>
      <c r="W27" s="47"/>
      <c r="X27" s="47"/>
    </row>
    <row r="28" spans="1:24" x14ac:dyDescent="0.2">
      <c r="A28" s="41" t="s">
        <v>504</v>
      </c>
      <c r="B28" s="41" t="s">
        <v>487</v>
      </c>
      <c r="C28" s="43">
        <v>38024</v>
      </c>
      <c r="D28" s="45">
        <f t="shared" ca="1" si="0"/>
        <v>19</v>
      </c>
      <c r="E28" s="41" t="s">
        <v>247</v>
      </c>
      <c r="F28" s="42">
        <v>22597</v>
      </c>
      <c r="G28" s="44"/>
      <c r="L28" s="47" t="s">
        <v>503</v>
      </c>
      <c r="M28" s="51">
        <v>23423</v>
      </c>
      <c r="N28" s="50">
        <v>2</v>
      </c>
      <c r="O28" s="49"/>
      <c r="P28" s="49"/>
      <c r="Q28" s="47"/>
      <c r="R28" s="47"/>
      <c r="S28" s="47"/>
      <c r="T28" s="47"/>
      <c r="U28" s="47"/>
      <c r="V28" s="47"/>
      <c r="W28" s="47"/>
      <c r="X28" s="47"/>
    </row>
    <row r="29" spans="1:24" x14ac:dyDescent="0.2">
      <c r="A29" s="41" t="s">
        <v>502</v>
      </c>
      <c r="B29" s="41" t="s">
        <v>487</v>
      </c>
      <c r="C29" s="46">
        <v>39346</v>
      </c>
      <c r="D29" s="45">
        <f t="shared" ca="1" si="0"/>
        <v>16</v>
      </c>
      <c r="E29" s="41" t="s">
        <v>251</v>
      </c>
      <c r="F29" s="42">
        <v>66175</v>
      </c>
      <c r="G29" s="44"/>
      <c r="L29" s="47" t="s">
        <v>501</v>
      </c>
      <c r="M29" s="51">
        <v>70560</v>
      </c>
      <c r="N29" s="50">
        <v>5</v>
      </c>
      <c r="O29" s="49"/>
      <c r="P29" s="48"/>
      <c r="Q29" s="47"/>
      <c r="R29" s="47"/>
      <c r="S29" s="47"/>
      <c r="T29" s="47"/>
      <c r="U29" s="47"/>
      <c r="V29" s="47"/>
      <c r="W29" s="47"/>
      <c r="X29" s="47"/>
    </row>
    <row r="30" spans="1:24" x14ac:dyDescent="0.2">
      <c r="A30" s="41" t="s">
        <v>500</v>
      </c>
      <c r="B30" s="41" t="s">
        <v>487</v>
      </c>
      <c r="C30" s="43">
        <v>34883</v>
      </c>
      <c r="D30" s="45">
        <f t="shared" ca="1" si="0"/>
        <v>28</v>
      </c>
      <c r="E30" s="41" t="s">
        <v>251</v>
      </c>
      <c r="F30" s="42">
        <v>67420</v>
      </c>
      <c r="G30" s="44"/>
      <c r="L30" s="47" t="s">
        <v>499</v>
      </c>
      <c r="M30" s="51">
        <v>81507</v>
      </c>
      <c r="N30" s="50">
        <v>2</v>
      </c>
      <c r="O30" s="49"/>
      <c r="P30" s="48"/>
      <c r="Q30" s="47"/>
      <c r="R30" s="47"/>
      <c r="S30" s="47"/>
      <c r="T30" s="47"/>
      <c r="U30" s="47"/>
      <c r="V30" s="47"/>
      <c r="W30" s="47"/>
      <c r="X30" s="47"/>
    </row>
    <row r="31" spans="1:24" x14ac:dyDescent="0.2">
      <c r="A31" s="41" t="s">
        <v>498</v>
      </c>
      <c r="B31" s="41" t="s">
        <v>487</v>
      </c>
      <c r="C31" s="43">
        <v>34896</v>
      </c>
      <c r="D31" s="45">
        <f t="shared" ca="1" si="0"/>
        <v>28</v>
      </c>
      <c r="E31" s="41" t="s">
        <v>262</v>
      </c>
      <c r="F31" s="42">
        <v>38999</v>
      </c>
      <c r="G31" s="44"/>
      <c r="L31" s="47" t="s">
        <v>497</v>
      </c>
      <c r="M31" s="51">
        <v>23412</v>
      </c>
      <c r="N31" s="50">
        <v>3</v>
      </c>
      <c r="O31" s="49"/>
      <c r="P31" s="48"/>
      <c r="Q31" s="47"/>
      <c r="R31" s="47"/>
      <c r="S31" s="47"/>
      <c r="T31" s="47"/>
      <c r="U31" s="47"/>
      <c r="V31" s="47"/>
      <c r="W31" s="47"/>
      <c r="X31" s="47"/>
    </row>
    <row r="32" spans="1:24" x14ac:dyDescent="0.2">
      <c r="A32" s="41" t="s">
        <v>496</v>
      </c>
      <c r="B32" s="41" t="s">
        <v>487</v>
      </c>
      <c r="C32" s="43">
        <v>34956</v>
      </c>
      <c r="D32" s="45">
        <f t="shared" ca="1" si="0"/>
        <v>28</v>
      </c>
      <c r="E32" s="41" t="s">
        <v>247</v>
      </c>
      <c r="F32" s="42">
        <v>31447</v>
      </c>
      <c r="G32" s="44"/>
      <c r="L32" s="47" t="s">
        <v>495</v>
      </c>
      <c r="M32" s="51">
        <v>70543</v>
      </c>
      <c r="N32" s="50">
        <v>3</v>
      </c>
      <c r="O32" s="49"/>
      <c r="P32" s="48"/>
      <c r="Q32" s="47"/>
      <c r="R32" s="47"/>
      <c r="S32" s="47"/>
      <c r="T32" s="47"/>
      <c r="U32" s="47"/>
      <c r="V32" s="47"/>
      <c r="W32" s="47"/>
      <c r="X32" s="47"/>
    </row>
    <row r="33" spans="1:24" x14ac:dyDescent="0.2">
      <c r="A33" s="41" t="s">
        <v>494</v>
      </c>
      <c r="B33" s="41" t="s">
        <v>487</v>
      </c>
      <c r="C33" s="43">
        <v>35950</v>
      </c>
      <c r="D33" s="45">
        <f t="shared" ca="1" si="0"/>
        <v>25</v>
      </c>
      <c r="E33" s="41" t="s">
        <v>262</v>
      </c>
      <c r="F33" s="42">
        <v>21554</v>
      </c>
      <c r="G33" s="44"/>
      <c r="L33" s="47" t="s">
        <v>493</v>
      </c>
      <c r="M33" s="51">
        <v>66917</v>
      </c>
      <c r="N33" s="50">
        <v>1</v>
      </c>
      <c r="O33" s="49"/>
      <c r="P33" s="48"/>
      <c r="Q33" s="47"/>
      <c r="R33" s="47"/>
      <c r="S33" s="47"/>
      <c r="T33" s="47"/>
      <c r="U33" s="47"/>
      <c r="V33" s="47"/>
      <c r="W33" s="47"/>
      <c r="X33" s="47"/>
    </row>
    <row r="34" spans="1:24" x14ac:dyDescent="0.2">
      <c r="A34" s="41" t="s">
        <v>492</v>
      </c>
      <c r="B34" s="41" t="s">
        <v>487</v>
      </c>
      <c r="C34" s="43">
        <v>39139</v>
      </c>
      <c r="D34" s="45">
        <f t="shared" ca="1" si="0"/>
        <v>16</v>
      </c>
      <c r="E34" s="41" t="s">
        <v>251</v>
      </c>
      <c r="F34" s="42">
        <v>26048</v>
      </c>
      <c r="G34" s="44"/>
      <c r="L34" s="47" t="s">
        <v>491</v>
      </c>
      <c r="M34" s="51">
        <v>66902</v>
      </c>
      <c r="N34" s="50">
        <v>1</v>
      </c>
      <c r="O34" s="49"/>
      <c r="P34" s="48"/>
      <c r="Q34" s="47"/>
      <c r="R34" s="47"/>
      <c r="S34" s="47"/>
      <c r="T34" s="47"/>
      <c r="U34" s="47"/>
      <c r="V34" s="47"/>
      <c r="W34" s="47"/>
      <c r="X34" s="47"/>
    </row>
    <row r="35" spans="1:24" x14ac:dyDescent="0.2">
      <c r="A35" s="41" t="s">
        <v>490</v>
      </c>
      <c r="B35" s="41" t="s">
        <v>487</v>
      </c>
      <c r="C35" s="43">
        <v>33705</v>
      </c>
      <c r="D35" s="45">
        <f t="shared" ca="1" si="0"/>
        <v>31</v>
      </c>
      <c r="E35" s="41" t="s">
        <v>247</v>
      </c>
      <c r="F35" s="42">
        <v>60284</v>
      </c>
      <c r="G35" s="44"/>
      <c r="L35" s="47" t="s">
        <v>489</v>
      </c>
      <c r="M35" s="51">
        <v>69597</v>
      </c>
      <c r="N35" s="50">
        <v>3</v>
      </c>
      <c r="O35" s="49"/>
      <c r="P35" s="48"/>
      <c r="Q35" s="47"/>
      <c r="R35" s="47"/>
      <c r="S35" s="47"/>
      <c r="T35" s="47"/>
      <c r="U35" s="47"/>
      <c r="V35" s="47"/>
      <c r="W35" s="47"/>
      <c r="X35" s="47"/>
    </row>
    <row r="36" spans="1:24" x14ac:dyDescent="0.2">
      <c r="A36" s="41" t="s">
        <v>488</v>
      </c>
      <c r="B36" s="41" t="s">
        <v>487</v>
      </c>
      <c r="C36" s="43">
        <v>35092</v>
      </c>
      <c r="D36" s="45">
        <f t="shared" ca="1" si="0"/>
        <v>27</v>
      </c>
      <c r="E36" s="41" t="s">
        <v>247</v>
      </c>
      <c r="F36" s="42">
        <v>27008</v>
      </c>
      <c r="G36" s="44"/>
      <c r="L36" s="47" t="s">
        <v>486</v>
      </c>
      <c r="M36" s="51">
        <v>31908</v>
      </c>
      <c r="N36" s="50">
        <v>4</v>
      </c>
      <c r="O36" s="49"/>
      <c r="P36" s="48"/>
      <c r="Q36" s="47"/>
      <c r="R36" s="47"/>
      <c r="S36" s="47"/>
      <c r="T36" s="47"/>
      <c r="U36" s="47"/>
      <c r="V36" s="47"/>
      <c r="W36" s="47"/>
      <c r="X36" s="47"/>
    </row>
    <row r="37" spans="1:24" x14ac:dyDescent="0.2">
      <c r="A37" s="41" t="s">
        <v>485</v>
      </c>
      <c r="B37" s="41" t="s">
        <v>480</v>
      </c>
      <c r="C37" s="43">
        <v>38583</v>
      </c>
      <c r="D37" s="45">
        <f t="shared" ca="1" si="0"/>
        <v>18</v>
      </c>
      <c r="E37" s="41" t="s">
        <v>247</v>
      </c>
      <c r="F37" s="42">
        <v>50094</v>
      </c>
      <c r="G37" s="44"/>
      <c r="L37" s="47" t="s">
        <v>484</v>
      </c>
      <c r="M37" s="51">
        <v>69583</v>
      </c>
      <c r="N37" s="50">
        <v>4</v>
      </c>
      <c r="O37" s="49"/>
      <c r="P37" s="48"/>
      <c r="Q37" s="47"/>
      <c r="R37" s="47"/>
      <c r="S37" s="47"/>
      <c r="T37" s="47"/>
      <c r="U37" s="47"/>
      <c r="V37" s="47"/>
      <c r="W37" s="47"/>
      <c r="X37" s="47"/>
    </row>
    <row r="38" spans="1:24" x14ac:dyDescent="0.2">
      <c r="A38" s="41" t="s">
        <v>483</v>
      </c>
      <c r="B38" s="41" t="s">
        <v>480</v>
      </c>
      <c r="C38" s="46">
        <v>39307</v>
      </c>
      <c r="D38" s="45">
        <f t="shared" ca="1" si="0"/>
        <v>16</v>
      </c>
      <c r="E38" s="41" t="s">
        <v>247</v>
      </c>
      <c r="F38" s="42">
        <v>26012</v>
      </c>
      <c r="G38" s="44"/>
      <c r="L38" s="47" t="s">
        <v>482</v>
      </c>
      <c r="M38" s="51">
        <v>31907</v>
      </c>
      <c r="N38" s="50">
        <v>3</v>
      </c>
      <c r="O38" s="49"/>
      <c r="P38" s="48"/>
      <c r="Q38" s="47"/>
      <c r="R38" s="47"/>
      <c r="S38" s="47"/>
      <c r="T38" s="47"/>
      <c r="U38" s="47"/>
      <c r="V38" s="47"/>
      <c r="W38" s="47"/>
      <c r="X38" s="47"/>
    </row>
    <row r="39" spans="1:24" x14ac:dyDescent="0.2">
      <c r="A39" s="41" t="s">
        <v>481</v>
      </c>
      <c r="B39" s="41" t="s">
        <v>480</v>
      </c>
      <c r="C39" s="43">
        <v>36937</v>
      </c>
      <c r="D39" s="45">
        <f t="shared" ca="1" si="0"/>
        <v>22</v>
      </c>
      <c r="E39" s="41" t="s">
        <v>251</v>
      </c>
      <c r="F39" s="42">
        <v>34457</v>
      </c>
      <c r="G39" s="44"/>
      <c r="L39" s="47" t="s">
        <v>479</v>
      </c>
      <c r="M39" s="51">
        <v>70674</v>
      </c>
      <c r="N39" s="50">
        <v>1</v>
      </c>
      <c r="O39" s="49"/>
      <c r="P39" s="48"/>
      <c r="Q39" s="47"/>
      <c r="R39" s="47"/>
      <c r="S39" s="47"/>
      <c r="T39" s="47"/>
      <c r="U39" s="47"/>
      <c r="V39" s="47"/>
      <c r="W39" s="47"/>
      <c r="X39" s="47"/>
    </row>
    <row r="40" spans="1:24" x14ac:dyDescent="0.2">
      <c r="A40" s="41" t="s">
        <v>478</v>
      </c>
      <c r="B40" s="41" t="s">
        <v>473</v>
      </c>
      <c r="C40" s="43">
        <v>32125</v>
      </c>
      <c r="D40" s="45">
        <f t="shared" ca="1" si="0"/>
        <v>36</v>
      </c>
      <c r="E40" s="41" t="s">
        <v>251</v>
      </c>
      <c r="F40" s="42">
        <v>62390</v>
      </c>
      <c r="G40" s="44"/>
      <c r="L40" s="47" t="s">
        <v>477</v>
      </c>
      <c r="M40" s="51">
        <v>70661</v>
      </c>
      <c r="N40" s="50">
        <v>2</v>
      </c>
      <c r="O40" s="49"/>
      <c r="P40" s="48"/>
      <c r="Q40" s="47"/>
      <c r="R40" s="47"/>
      <c r="S40" s="47"/>
      <c r="T40" s="47"/>
      <c r="U40" s="47"/>
      <c r="V40" s="47"/>
      <c r="W40" s="47"/>
      <c r="X40" s="47"/>
    </row>
    <row r="41" spans="1:24" x14ac:dyDescent="0.2">
      <c r="A41" s="41" t="s">
        <v>476</v>
      </c>
      <c r="B41" s="41" t="s">
        <v>473</v>
      </c>
      <c r="C41" s="43">
        <v>38201</v>
      </c>
      <c r="D41" s="45">
        <f t="shared" ca="1" si="0"/>
        <v>19</v>
      </c>
      <c r="E41" s="41" t="s">
        <v>251</v>
      </c>
      <c r="F41" s="42">
        <v>78455</v>
      </c>
      <c r="G41" s="44"/>
      <c r="L41" s="47" t="s">
        <v>475</v>
      </c>
      <c r="M41" s="51">
        <v>61953</v>
      </c>
      <c r="N41" s="50">
        <v>3</v>
      </c>
      <c r="O41" s="49"/>
      <c r="P41" s="48"/>
      <c r="Q41" s="47"/>
      <c r="R41" s="47"/>
      <c r="S41" s="47"/>
      <c r="T41" s="47"/>
      <c r="U41" s="47"/>
      <c r="V41" s="47"/>
      <c r="W41" s="47"/>
      <c r="X41" s="47"/>
    </row>
    <row r="42" spans="1:24" x14ac:dyDescent="0.2">
      <c r="A42" s="41" t="s">
        <v>474</v>
      </c>
      <c r="B42" s="41" t="s">
        <v>473</v>
      </c>
      <c r="C42" s="43">
        <v>35303</v>
      </c>
      <c r="D42" s="45">
        <f t="shared" ca="1" si="0"/>
        <v>27</v>
      </c>
      <c r="E42" s="41" t="s">
        <v>251</v>
      </c>
      <c r="F42" s="42">
        <v>42829</v>
      </c>
      <c r="G42" s="44"/>
    </row>
    <row r="43" spans="1:24" x14ac:dyDescent="0.2">
      <c r="A43" s="41" t="s">
        <v>472</v>
      </c>
      <c r="B43" s="41" t="s">
        <v>466</v>
      </c>
      <c r="C43" s="43">
        <v>36666</v>
      </c>
      <c r="D43" s="45">
        <f t="shared" ca="1" si="0"/>
        <v>23</v>
      </c>
      <c r="E43" s="41" t="s">
        <v>251</v>
      </c>
      <c r="F43" s="42">
        <v>28565</v>
      </c>
      <c r="G43" s="44"/>
    </row>
    <row r="44" spans="1:24" x14ac:dyDescent="0.2">
      <c r="A44" s="41" t="s">
        <v>471</v>
      </c>
      <c r="B44" s="41" t="s">
        <v>466</v>
      </c>
      <c r="C44" s="43">
        <v>32667</v>
      </c>
      <c r="D44" s="45">
        <f t="shared" ca="1" si="0"/>
        <v>34</v>
      </c>
      <c r="E44" s="41" t="s">
        <v>251</v>
      </c>
      <c r="F44" s="42">
        <v>63746</v>
      </c>
      <c r="G44" s="44"/>
    </row>
    <row r="45" spans="1:24" x14ac:dyDescent="0.2">
      <c r="A45" s="41" t="s">
        <v>470</v>
      </c>
      <c r="B45" s="41" t="s">
        <v>466</v>
      </c>
      <c r="C45" s="43">
        <v>35131</v>
      </c>
      <c r="D45" s="45">
        <f t="shared" ca="1" si="0"/>
        <v>27</v>
      </c>
      <c r="E45" s="41" t="s">
        <v>251</v>
      </c>
      <c r="F45" s="42">
        <v>66619</v>
      </c>
      <c r="G45" s="44"/>
    </row>
    <row r="46" spans="1:24" x14ac:dyDescent="0.2">
      <c r="A46" s="41" t="s">
        <v>469</v>
      </c>
      <c r="B46" s="41" t="s">
        <v>466</v>
      </c>
      <c r="C46" s="43">
        <v>32501</v>
      </c>
      <c r="D46" s="45">
        <f t="shared" ca="1" si="0"/>
        <v>35</v>
      </c>
      <c r="E46" s="41" t="s">
        <v>251</v>
      </c>
      <c r="F46" s="42">
        <v>57250</v>
      </c>
      <c r="G46" s="44"/>
    </row>
    <row r="47" spans="1:24" x14ac:dyDescent="0.2">
      <c r="A47" s="41" t="s">
        <v>468</v>
      </c>
      <c r="B47" s="41" t="s">
        <v>466</v>
      </c>
      <c r="C47" s="43">
        <v>36721</v>
      </c>
      <c r="D47" s="45">
        <f t="shared" ca="1" si="0"/>
        <v>23</v>
      </c>
      <c r="E47" s="41" t="s">
        <v>247</v>
      </c>
      <c r="F47" s="42">
        <v>70454</v>
      </c>
      <c r="G47" s="44"/>
    </row>
    <row r="48" spans="1:24" x14ac:dyDescent="0.2">
      <c r="A48" s="41" t="s">
        <v>467</v>
      </c>
      <c r="B48" s="41" t="s">
        <v>466</v>
      </c>
      <c r="C48" s="43">
        <v>35230</v>
      </c>
      <c r="D48" s="45">
        <f t="shared" ca="1" si="0"/>
        <v>27</v>
      </c>
      <c r="E48" s="41" t="s">
        <v>247</v>
      </c>
      <c r="F48" s="42">
        <v>20966</v>
      </c>
      <c r="G48" s="44"/>
    </row>
    <row r="49" spans="1:7" x14ac:dyDescent="0.2">
      <c r="A49" s="41" t="s">
        <v>465</v>
      </c>
      <c r="B49" s="41" t="s">
        <v>463</v>
      </c>
      <c r="C49" s="43">
        <v>37641</v>
      </c>
      <c r="D49" s="45">
        <f t="shared" ca="1" si="0"/>
        <v>21</v>
      </c>
      <c r="E49" s="41" t="s">
        <v>251</v>
      </c>
      <c r="F49" s="42">
        <v>50622</v>
      </c>
      <c r="G49" s="44"/>
    </row>
    <row r="50" spans="1:7" x14ac:dyDescent="0.2">
      <c r="A50" s="41" t="s">
        <v>464</v>
      </c>
      <c r="B50" s="41" t="s">
        <v>463</v>
      </c>
      <c r="C50" s="43">
        <v>34383</v>
      </c>
      <c r="D50" s="45">
        <f t="shared" ca="1" si="0"/>
        <v>29</v>
      </c>
      <c r="E50" s="41" t="s">
        <v>251</v>
      </c>
      <c r="F50" s="42">
        <v>79722</v>
      </c>
      <c r="G50" s="44"/>
    </row>
    <row r="51" spans="1:7" x14ac:dyDescent="0.2">
      <c r="A51" s="41" t="s">
        <v>462</v>
      </c>
      <c r="B51" s="41" t="s">
        <v>449</v>
      </c>
      <c r="C51" s="43">
        <v>34993</v>
      </c>
      <c r="D51" s="45">
        <f t="shared" ca="1" si="0"/>
        <v>28</v>
      </c>
      <c r="E51" s="41" t="s">
        <v>247</v>
      </c>
      <c r="F51" s="42">
        <v>46863</v>
      </c>
      <c r="G51" s="44"/>
    </row>
    <row r="52" spans="1:7" x14ac:dyDescent="0.2">
      <c r="A52" s="41" t="s">
        <v>461</v>
      </c>
      <c r="B52" s="41" t="s">
        <v>449</v>
      </c>
      <c r="C52" s="43">
        <v>35317</v>
      </c>
      <c r="D52" s="45">
        <f t="shared" ca="1" si="0"/>
        <v>27</v>
      </c>
      <c r="E52" s="41" t="s">
        <v>244</v>
      </c>
      <c r="F52" s="42">
        <v>26250</v>
      </c>
      <c r="G52" s="44"/>
    </row>
    <row r="53" spans="1:7" x14ac:dyDescent="0.2">
      <c r="A53" s="41" t="s">
        <v>460</v>
      </c>
      <c r="B53" s="41" t="s">
        <v>449</v>
      </c>
      <c r="C53" s="43">
        <v>36342</v>
      </c>
      <c r="D53" s="45">
        <f t="shared" ca="1" si="0"/>
        <v>24</v>
      </c>
      <c r="E53" s="41" t="s">
        <v>251</v>
      </c>
      <c r="F53" s="42">
        <v>21508</v>
      </c>
      <c r="G53" s="44"/>
    </row>
    <row r="54" spans="1:7" x14ac:dyDescent="0.2">
      <c r="A54" s="41" t="s">
        <v>459</v>
      </c>
      <c r="B54" s="41" t="s">
        <v>449</v>
      </c>
      <c r="C54" s="43">
        <v>38947</v>
      </c>
      <c r="D54" s="45">
        <f t="shared" ca="1" si="0"/>
        <v>17</v>
      </c>
      <c r="E54" s="41" t="s">
        <v>244</v>
      </c>
      <c r="F54" s="42">
        <v>20459</v>
      </c>
      <c r="G54" s="44"/>
    </row>
    <row r="55" spans="1:7" x14ac:dyDescent="0.2">
      <c r="A55" s="41" t="s">
        <v>458</v>
      </c>
      <c r="B55" s="41" t="s">
        <v>449</v>
      </c>
      <c r="C55" s="43">
        <v>32478</v>
      </c>
      <c r="D55" s="45">
        <f t="shared" ca="1" si="0"/>
        <v>35</v>
      </c>
      <c r="E55" s="41" t="s">
        <v>247</v>
      </c>
      <c r="F55" s="42">
        <v>66577</v>
      </c>
      <c r="G55" s="44"/>
    </row>
    <row r="56" spans="1:7" x14ac:dyDescent="0.2">
      <c r="A56" s="41" t="s">
        <v>457</v>
      </c>
      <c r="B56" s="41" t="s">
        <v>449</v>
      </c>
      <c r="C56" s="43">
        <v>33809</v>
      </c>
      <c r="D56" s="45">
        <f t="shared" ca="1" si="0"/>
        <v>31</v>
      </c>
      <c r="E56" s="41" t="s">
        <v>262</v>
      </c>
      <c r="F56" s="42">
        <v>70971</v>
      </c>
      <c r="G56" s="44"/>
    </row>
    <row r="57" spans="1:7" x14ac:dyDescent="0.2">
      <c r="A57" s="41" t="s">
        <v>456</v>
      </c>
      <c r="B57" s="41" t="s">
        <v>449</v>
      </c>
      <c r="C57" s="43">
        <v>33215</v>
      </c>
      <c r="D57" s="45">
        <f t="shared" ca="1" si="0"/>
        <v>33</v>
      </c>
      <c r="E57" s="41" t="s">
        <v>247</v>
      </c>
      <c r="F57" s="42">
        <v>30599</v>
      </c>
      <c r="G57" s="44"/>
    </row>
    <row r="58" spans="1:7" x14ac:dyDescent="0.2">
      <c r="A58" s="41" t="s">
        <v>455</v>
      </c>
      <c r="B58" s="41" t="s">
        <v>449</v>
      </c>
      <c r="C58" s="43">
        <v>35697</v>
      </c>
      <c r="D58" s="45">
        <f t="shared" ca="1" si="0"/>
        <v>26</v>
      </c>
      <c r="E58" s="41" t="s">
        <v>251</v>
      </c>
      <c r="F58" s="42">
        <v>65723</v>
      </c>
      <c r="G58" s="44"/>
    </row>
    <row r="59" spans="1:7" x14ac:dyDescent="0.2">
      <c r="A59" s="41" t="s">
        <v>454</v>
      </c>
      <c r="B59" s="41" t="s">
        <v>449</v>
      </c>
      <c r="C59" s="43">
        <v>34555</v>
      </c>
      <c r="D59" s="45">
        <f t="shared" ca="1" si="0"/>
        <v>29</v>
      </c>
      <c r="E59" s="41" t="s">
        <v>251</v>
      </c>
      <c r="F59" s="42">
        <v>58700</v>
      </c>
      <c r="G59" s="44"/>
    </row>
    <row r="60" spans="1:7" x14ac:dyDescent="0.2">
      <c r="A60" s="41" t="s">
        <v>453</v>
      </c>
      <c r="B60" s="41" t="s">
        <v>449</v>
      </c>
      <c r="C60" s="43">
        <v>34240</v>
      </c>
      <c r="D60" s="45">
        <f t="shared" ca="1" si="0"/>
        <v>30</v>
      </c>
      <c r="E60" s="41" t="s">
        <v>262</v>
      </c>
      <c r="F60" s="42">
        <v>60918</v>
      </c>
      <c r="G60" s="44"/>
    </row>
    <row r="61" spans="1:7" x14ac:dyDescent="0.2">
      <c r="A61" s="41" t="s">
        <v>452</v>
      </c>
      <c r="B61" s="41" t="s">
        <v>449</v>
      </c>
      <c r="C61" s="43">
        <v>37807</v>
      </c>
      <c r="D61" s="45">
        <f t="shared" ca="1" si="0"/>
        <v>20</v>
      </c>
      <c r="E61" s="41" t="s">
        <v>251</v>
      </c>
      <c r="F61" s="42">
        <v>46086</v>
      </c>
      <c r="G61" s="44"/>
    </row>
    <row r="62" spans="1:7" x14ac:dyDescent="0.2">
      <c r="A62" s="41" t="s">
        <v>451</v>
      </c>
      <c r="B62" s="41" t="s">
        <v>449</v>
      </c>
      <c r="C62" s="43">
        <v>39108</v>
      </c>
      <c r="D62" s="45">
        <f t="shared" ca="1" si="0"/>
        <v>17</v>
      </c>
      <c r="E62" s="41" t="s">
        <v>247</v>
      </c>
      <c r="F62" s="42">
        <v>76234</v>
      </c>
      <c r="G62" s="44"/>
    </row>
    <row r="63" spans="1:7" x14ac:dyDescent="0.2">
      <c r="A63" s="41" t="s">
        <v>450</v>
      </c>
      <c r="B63" s="41" t="s">
        <v>449</v>
      </c>
      <c r="C63" s="43">
        <v>34124</v>
      </c>
      <c r="D63" s="45">
        <f t="shared" ca="1" si="0"/>
        <v>30</v>
      </c>
      <c r="E63" s="41" t="s">
        <v>262</v>
      </c>
      <c r="F63" s="42">
        <v>31253</v>
      </c>
      <c r="G63" s="44"/>
    </row>
    <row r="64" spans="1:7" x14ac:dyDescent="0.2">
      <c r="A64" s="41" t="s">
        <v>448</v>
      </c>
      <c r="B64" s="41" t="s">
        <v>445</v>
      </c>
      <c r="C64" s="43">
        <v>39317</v>
      </c>
      <c r="D64" s="45">
        <f t="shared" ca="1" si="0"/>
        <v>16</v>
      </c>
      <c r="E64" s="41" t="s">
        <v>247</v>
      </c>
      <c r="F64" s="42">
        <v>50256</v>
      </c>
      <c r="G64" s="44"/>
    </row>
    <row r="65" spans="1:7" x14ac:dyDescent="0.2">
      <c r="A65" s="41" t="s">
        <v>447</v>
      </c>
      <c r="B65" s="41" t="s">
        <v>445</v>
      </c>
      <c r="C65" s="43">
        <v>37000</v>
      </c>
      <c r="D65" s="45">
        <f t="shared" ca="1" si="0"/>
        <v>22</v>
      </c>
      <c r="E65" s="41" t="s">
        <v>244</v>
      </c>
      <c r="F65" s="42">
        <v>74858</v>
      </c>
      <c r="G65" s="44"/>
    </row>
    <row r="66" spans="1:7" x14ac:dyDescent="0.2">
      <c r="A66" s="41" t="s">
        <v>446</v>
      </c>
      <c r="B66" s="41" t="s">
        <v>445</v>
      </c>
      <c r="C66" s="43">
        <v>32439</v>
      </c>
      <c r="D66" s="45">
        <f t="shared" ca="1" si="0"/>
        <v>35</v>
      </c>
      <c r="E66" s="41" t="s">
        <v>251</v>
      </c>
      <c r="F66" s="42">
        <v>27498</v>
      </c>
      <c r="G66" s="44"/>
    </row>
    <row r="67" spans="1:7" x14ac:dyDescent="0.2">
      <c r="A67" s="41" t="s">
        <v>444</v>
      </c>
      <c r="B67" s="41" t="s">
        <v>394</v>
      </c>
      <c r="C67" s="43">
        <v>37200</v>
      </c>
      <c r="D67" s="45">
        <f t="shared" ca="1" si="0"/>
        <v>22</v>
      </c>
      <c r="E67" s="41" t="s">
        <v>251</v>
      </c>
      <c r="F67" s="42">
        <v>48054</v>
      </c>
      <c r="G67" s="44"/>
    </row>
    <row r="68" spans="1:7" x14ac:dyDescent="0.2">
      <c r="A68" s="41" t="s">
        <v>443</v>
      </c>
      <c r="B68" s="41" t="s">
        <v>394</v>
      </c>
      <c r="C68" s="43">
        <v>37863</v>
      </c>
      <c r="D68" s="45">
        <f t="shared" ca="1" si="0"/>
        <v>20</v>
      </c>
      <c r="E68" s="41" t="s">
        <v>251</v>
      </c>
      <c r="F68" s="42">
        <v>29269</v>
      </c>
      <c r="G68" s="44"/>
    </row>
    <row r="69" spans="1:7" x14ac:dyDescent="0.2">
      <c r="A69" s="41" t="s">
        <v>442</v>
      </c>
      <c r="B69" s="41" t="s">
        <v>394</v>
      </c>
      <c r="C69" s="43">
        <v>35485</v>
      </c>
      <c r="D69" s="45">
        <f t="shared" ref="D69:D132" ca="1" si="3">DATEDIF(C69,TODAY(),"Y")</f>
        <v>26</v>
      </c>
      <c r="E69" s="41" t="s">
        <v>251</v>
      </c>
      <c r="F69" s="42">
        <v>70008</v>
      </c>
      <c r="G69" s="44"/>
    </row>
    <row r="70" spans="1:7" x14ac:dyDescent="0.2">
      <c r="A70" s="41" t="s">
        <v>441</v>
      </c>
      <c r="B70" s="41" t="s">
        <v>394</v>
      </c>
      <c r="C70" s="43">
        <v>34981</v>
      </c>
      <c r="D70" s="45">
        <f t="shared" ca="1" si="3"/>
        <v>28</v>
      </c>
      <c r="E70" s="41" t="s">
        <v>247</v>
      </c>
      <c r="F70" s="42">
        <v>62539</v>
      </c>
      <c r="G70" s="44"/>
    </row>
    <row r="71" spans="1:7" x14ac:dyDescent="0.2">
      <c r="A71" s="41" t="s">
        <v>440</v>
      </c>
      <c r="B71" s="41" t="s">
        <v>394</v>
      </c>
      <c r="C71" s="43">
        <v>35252</v>
      </c>
      <c r="D71" s="45">
        <f t="shared" ca="1" si="3"/>
        <v>27</v>
      </c>
      <c r="E71" s="41" t="s">
        <v>251</v>
      </c>
      <c r="F71" s="42">
        <v>69212</v>
      </c>
      <c r="G71" s="44"/>
    </row>
    <row r="72" spans="1:7" x14ac:dyDescent="0.2">
      <c r="A72" s="41" t="s">
        <v>439</v>
      </c>
      <c r="B72" s="41" t="s">
        <v>394</v>
      </c>
      <c r="C72" s="43">
        <v>34397</v>
      </c>
      <c r="D72" s="45">
        <f t="shared" ca="1" si="3"/>
        <v>29</v>
      </c>
      <c r="E72" s="41" t="s">
        <v>262</v>
      </c>
      <c r="F72" s="42">
        <v>30533</v>
      </c>
      <c r="G72" s="44"/>
    </row>
    <row r="73" spans="1:7" x14ac:dyDescent="0.2">
      <c r="A73" s="41" t="s">
        <v>438</v>
      </c>
      <c r="B73" s="41" t="s">
        <v>394</v>
      </c>
      <c r="C73" s="43">
        <v>36490</v>
      </c>
      <c r="D73" s="45">
        <f t="shared" ca="1" si="3"/>
        <v>24</v>
      </c>
      <c r="E73" s="41" t="s">
        <v>251</v>
      </c>
      <c r="F73" s="42">
        <v>34248</v>
      </c>
      <c r="G73" s="44"/>
    </row>
    <row r="74" spans="1:7" x14ac:dyDescent="0.2">
      <c r="A74" s="41" t="s">
        <v>437</v>
      </c>
      <c r="B74" s="41" t="s">
        <v>394</v>
      </c>
      <c r="C74" s="43">
        <v>35783</v>
      </c>
      <c r="D74" s="45">
        <f t="shared" ca="1" si="3"/>
        <v>26</v>
      </c>
      <c r="E74" s="41" t="s">
        <v>247</v>
      </c>
      <c r="F74" s="42">
        <v>48533</v>
      </c>
      <c r="G74" s="44"/>
    </row>
    <row r="75" spans="1:7" x14ac:dyDescent="0.2">
      <c r="A75" s="41" t="s">
        <v>436</v>
      </c>
      <c r="B75" s="41" t="s">
        <v>394</v>
      </c>
      <c r="C75" s="43">
        <v>33319</v>
      </c>
      <c r="D75" s="45">
        <f t="shared" ca="1" si="3"/>
        <v>32</v>
      </c>
      <c r="E75" s="41" t="s">
        <v>247</v>
      </c>
      <c r="F75" s="42">
        <v>20440</v>
      </c>
      <c r="G75" s="44"/>
    </row>
    <row r="76" spans="1:7" x14ac:dyDescent="0.2">
      <c r="A76" s="41" t="s">
        <v>435</v>
      </c>
      <c r="B76" s="41" t="s">
        <v>394</v>
      </c>
      <c r="C76" s="43">
        <v>38876</v>
      </c>
      <c r="D76" s="45">
        <f t="shared" ca="1" si="3"/>
        <v>17</v>
      </c>
      <c r="E76" s="41" t="s">
        <v>247</v>
      </c>
      <c r="F76" s="42">
        <v>32057</v>
      </c>
      <c r="G76" s="44"/>
    </row>
    <row r="77" spans="1:7" x14ac:dyDescent="0.2">
      <c r="A77" s="41" t="s">
        <v>434</v>
      </c>
      <c r="B77" s="41" t="s">
        <v>394</v>
      </c>
      <c r="C77" s="43">
        <v>37431</v>
      </c>
      <c r="D77" s="45">
        <f t="shared" ca="1" si="3"/>
        <v>21</v>
      </c>
      <c r="E77" s="41" t="s">
        <v>251</v>
      </c>
      <c r="F77" s="42">
        <v>31214</v>
      </c>
      <c r="G77" s="44"/>
    </row>
    <row r="78" spans="1:7" x14ac:dyDescent="0.2">
      <c r="A78" s="41" t="s">
        <v>433</v>
      </c>
      <c r="B78" s="41" t="s">
        <v>394</v>
      </c>
      <c r="C78" s="43">
        <v>37561</v>
      </c>
      <c r="D78" s="45">
        <f t="shared" ca="1" si="3"/>
        <v>21</v>
      </c>
      <c r="E78" s="41" t="s">
        <v>247</v>
      </c>
      <c r="F78" s="42">
        <v>24235</v>
      </c>
      <c r="G78" s="44"/>
    </row>
    <row r="79" spans="1:7" x14ac:dyDescent="0.2">
      <c r="A79" s="41" t="s">
        <v>432</v>
      </c>
      <c r="B79" s="41" t="s">
        <v>394</v>
      </c>
      <c r="C79" s="43">
        <v>38884</v>
      </c>
      <c r="D79" s="45">
        <f t="shared" ca="1" si="3"/>
        <v>17</v>
      </c>
      <c r="E79" s="41" t="s">
        <v>247</v>
      </c>
      <c r="F79" s="42">
        <v>24382</v>
      </c>
      <c r="G79" s="44"/>
    </row>
    <row r="80" spans="1:7" x14ac:dyDescent="0.2">
      <c r="A80" s="41" t="s">
        <v>431</v>
      </c>
      <c r="B80" s="41" t="s">
        <v>394</v>
      </c>
      <c r="C80" s="43">
        <v>35654</v>
      </c>
      <c r="D80" s="45">
        <f t="shared" ca="1" si="3"/>
        <v>26</v>
      </c>
      <c r="E80" s="41" t="s">
        <v>247</v>
      </c>
      <c r="F80" s="42">
        <v>20699</v>
      </c>
      <c r="G80" s="44"/>
    </row>
    <row r="81" spans="1:7" x14ac:dyDescent="0.2">
      <c r="A81" s="41" t="s">
        <v>430</v>
      </c>
      <c r="B81" s="41" t="s">
        <v>394</v>
      </c>
      <c r="C81" s="43">
        <v>34078</v>
      </c>
      <c r="D81" s="45">
        <f t="shared" ca="1" si="3"/>
        <v>30</v>
      </c>
      <c r="E81" s="41" t="s">
        <v>251</v>
      </c>
      <c r="F81" s="42">
        <v>75765</v>
      </c>
      <c r="G81" s="44"/>
    </row>
    <row r="82" spans="1:7" x14ac:dyDescent="0.2">
      <c r="A82" s="41" t="s">
        <v>429</v>
      </c>
      <c r="B82" s="41" t="s">
        <v>394</v>
      </c>
      <c r="C82" s="43">
        <v>39628</v>
      </c>
      <c r="D82" s="45">
        <f t="shared" ca="1" si="3"/>
        <v>15</v>
      </c>
      <c r="E82" s="41" t="s">
        <v>244</v>
      </c>
      <c r="F82" s="42">
        <v>54138</v>
      </c>
      <c r="G82" s="44"/>
    </row>
    <row r="83" spans="1:7" x14ac:dyDescent="0.2">
      <c r="A83" s="41" t="s">
        <v>428</v>
      </c>
      <c r="B83" s="41" t="s">
        <v>394</v>
      </c>
      <c r="C83" s="43">
        <v>33725</v>
      </c>
      <c r="D83" s="45">
        <f t="shared" ca="1" si="3"/>
        <v>31</v>
      </c>
      <c r="E83" s="41" t="s">
        <v>247</v>
      </c>
      <c r="F83" s="42">
        <v>41644</v>
      </c>
      <c r="G83" s="44"/>
    </row>
    <row r="84" spans="1:7" x14ac:dyDescent="0.2">
      <c r="A84" s="41" t="s">
        <v>427</v>
      </c>
      <c r="B84" s="41" t="s">
        <v>394</v>
      </c>
      <c r="C84" s="43">
        <v>37431</v>
      </c>
      <c r="D84" s="45">
        <f t="shared" ca="1" si="3"/>
        <v>21</v>
      </c>
      <c r="E84" s="41" t="s">
        <v>251</v>
      </c>
      <c r="F84" s="42">
        <v>33758</v>
      </c>
      <c r="G84" s="44"/>
    </row>
    <row r="85" spans="1:7" x14ac:dyDescent="0.2">
      <c r="A85" s="41" t="s">
        <v>426</v>
      </c>
      <c r="B85" s="41" t="s">
        <v>394</v>
      </c>
      <c r="C85" s="43">
        <v>34645</v>
      </c>
      <c r="D85" s="45">
        <f t="shared" ca="1" si="3"/>
        <v>29</v>
      </c>
      <c r="E85" s="41" t="s">
        <v>251</v>
      </c>
      <c r="F85" s="42">
        <v>51655</v>
      </c>
      <c r="G85" s="44"/>
    </row>
    <row r="86" spans="1:7" x14ac:dyDescent="0.2">
      <c r="A86" s="41" t="s">
        <v>425</v>
      </c>
      <c r="B86" s="41" t="s">
        <v>394</v>
      </c>
      <c r="C86" s="43">
        <v>35372</v>
      </c>
      <c r="D86" s="45">
        <f t="shared" ca="1" si="3"/>
        <v>27</v>
      </c>
      <c r="E86" s="41" t="s">
        <v>251</v>
      </c>
      <c r="F86" s="42">
        <v>66065</v>
      </c>
      <c r="G86" s="44"/>
    </row>
    <row r="87" spans="1:7" x14ac:dyDescent="0.2">
      <c r="A87" s="41" t="s">
        <v>424</v>
      </c>
      <c r="B87" s="41" t="s">
        <v>394</v>
      </c>
      <c r="C87" s="43">
        <v>38243</v>
      </c>
      <c r="D87" s="45">
        <f t="shared" ca="1" si="3"/>
        <v>19</v>
      </c>
      <c r="E87" s="41" t="s">
        <v>247</v>
      </c>
      <c r="F87" s="42">
        <v>21680</v>
      </c>
      <c r="G87" s="44"/>
    </row>
    <row r="88" spans="1:7" x14ac:dyDescent="0.2">
      <c r="A88" s="41" t="s">
        <v>423</v>
      </c>
      <c r="B88" s="41" t="s">
        <v>394</v>
      </c>
      <c r="C88" s="43">
        <v>34643</v>
      </c>
      <c r="D88" s="45">
        <f t="shared" ca="1" si="3"/>
        <v>29</v>
      </c>
      <c r="E88" s="41" t="s">
        <v>251</v>
      </c>
      <c r="F88" s="42">
        <v>77193</v>
      </c>
      <c r="G88" s="44"/>
    </row>
    <row r="89" spans="1:7" x14ac:dyDescent="0.2">
      <c r="A89" s="41" t="s">
        <v>422</v>
      </c>
      <c r="B89" s="41" t="s">
        <v>394</v>
      </c>
      <c r="C89" s="43">
        <v>33047</v>
      </c>
      <c r="D89" s="45">
        <f t="shared" ca="1" si="3"/>
        <v>33</v>
      </c>
      <c r="E89" s="41" t="s">
        <v>251</v>
      </c>
      <c r="F89" s="42">
        <v>34020</v>
      </c>
      <c r="G89" s="44"/>
    </row>
    <row r="90" spans="1:7" x14ac:dyDescent="0.2">
      <c r="A90" s="41" t="s">
        <v>421</v>
      </c>
      <c r="B90" s="41" t="s">
        <v>394</v>
      </c>
      <c r="C90" s="43">
        <v>33033</v>
      </c>
      <c r="D90" s="45">
        <f t="shared" ca="1" si="3"/>
        <v>33</v>
      </c>
      <c r="E90" s="41" t="s">
        <v>247</v>
      </c>
      <c r="F90" s="42">
        <v>59845</v>
      </c>
      <c r="G90" s="44"/>
    </row>
    <row r="91" spans="1:7" x14ac:dyDescent="0.2">
      <c r="A91" s="41" t="s">
        <v>420</v>
      </c>
      <c r="B91" s="41" t="s">
        <v>394</v>
      </c>
      <c r="C91" s="43">
        <v>35026</v>
      </c>
      <c r="D91" s="45">
        <f t="shared" ca="1" si="3"/>
        <v>28</v>
      </c>
      <c r="E91" s="41" t="s">
        <v>247</v>
      </c>
      <c r="F91" s="42">
        <v>51656</v>
      </c>
      <c r="G91" s="44"/>
    </row>
    <row r="92" spans="1:7" x14ac:dyDescent="0.2">
      <c r="A92" s="41" t="s">
        <v>419</v>
      </c>
      <c r="B92" s="41" t="s">
        <v>394</v>
      </c>
      <c r="C92" s="43">
        <v>34580</v>
      </c>
      <c r="D92" s="45">
        <f t="shared" ca="1" si="3"/>
        <v>29</v>
      </c>
      <c r="E92" s="41" t="s">
        <v>251</v>
      </c>
      <c r="F92" s="42">
        <v>69024</v>
      </c>
      <c r="G92" s="44"/>
    </row>
    <row r="93" spans="1:7" x14ac:dyDescent="0.2">
      <c r="A93" s="41" t="s">
        <v>418</v>
      </c>
      <c r="B93" s="41" t="s">
        <v>394</v>
      </c>
      <c r="C93" s="43">
        <v>35498</v>
      </c>
      <c r="D93" s="45">
        <f t="shared" ca="1" si="3"/>
        <v>26</v>
      </c>
      <c r="E93" s="41" t="s">
        <v>251</v>
      </c>
      <c r="F93" s="42">
        <v>38248</v>
      </c>
      <c r="G93" s="44"/>
    </row>
    <row r="94" spans="1:7" x14ac:dyDescent="0.2">
      <c r="A94" s="41" t="s">
        <v>417</v>
      </c>
      <c r="B94" s="41" t="s">
        <v>394</v>
      </c>
      <c r="C94" s="43">
        <v>32805</v>
      </c>
      <c r="D94" s="45">
        <f t="shared" ca="1" si="3"/>
        <v>34</v>
      </c>
      <c r="E94" s="41" t="s">
        <v>244</v>
      </c>
      <c r="F94" s="42">
        <v>69034</v>
      </c>
      <c r="G94" s="44"/>
    </row>
    <row r="95" spans="1:7" x14ac:dyDescent="0.2">
      <c r="A95" s="41" t="s">
        <v>416</v>
      </c>
      <c r="B95" s="41" t="s">
        <v>394</v>
      </c>
      <c r="C95" s="43">
        <v>36380</v>
      </c>
      <c r="D95" s="45">
        <f t="shared" ca="1" si="3"/>
        <v>24</v>
      </c>
      <c r="E95" s="41" t="s">
        <v>247</v>
      </c>
      <c r="F95" s="42">
        <v>41347</v>
      </c>
      <c r="G95" s="44"/>
    </row>
    <row r="96" spans="1:7" x14ac:dyDescent="0.2">
      <c r="A96" s="41" t="s">
        <v>415</v>
      </c>
      <c r="B96" s="41" t="s">
        <v>394</v>
      </c>
      <c r="C96" s="43">
        <v>33085</v>
      </c>
      <c r="D96" s="45">
        <f t="shared" ca="1" si="3"/>
        <v>33</v>
      </c>
      <c r="E96" s="41" t="s">
        <v>247</v>
      </c>
      <c r="F96" s="42">
        <v>62955</v>
      </c>
      <c r="G96" s="44"/>
    </row>
    <row r="97" spans="1:7" x14ac:dyDescent="0.2">
      <c r="A97" s="41" t="s">
        <v>414</v>
      </c>
      <c r="B97" s="41" t="s">
        <v>394</v>
      </c>
      <c r="C97" s="43">
        <v>33839</v>
      </c>
      <c r="D97" s="45">
        <f t="shared" ca="1" si="3"/>
        <v>31</v>
      </c>
      <c r="E97" s="41" t="s">
        <v>251</v>
      </c>
      <c r="F97" s="42">
        <v>40488</v>
      </c>
      <c r="G97" s="44"/>
    </row>
    <row r="98" spans="1:7" x14ac:dyDescent="0.2">
      <c r="A98" s="41" t="s">
        <v>413</v>
      </c>
      <c r="B98" s="41" t="s">
        <v>394</v>
      </c>
      <c r="C98" s="43">
        <v>37875</v>
      </c>
      <c r="D98" s="45">
        <f t="shared" ca="1" si="3"/>
        <v>20</v>
      </c>
      <c r="E98" s="41" t="s">
        <v>251</v>
      </c>
      <c r="F98" s="42">
        <v>74066</v>
      </c>
      <c r="G98" s="44"/>
    </row>
    <row r="99" spans="1:7" x14ac:dyDescent="0.2">
      <c r="A99" s="41" t="s">
        <v>412</v>
      </c>
      <c r="B99" s="41" t="s">
        <v>394</v>
      </c>
      <c r="C99" s="43">
        <v>39524</v>
      </c>
      <c r="D99" s="45">
        <f t="shared" ca="1" si="3"/>
        <v>15</v>
      </c>
      <c r="E99" s="41" t="s">
        <v>247</v>
      </c>
      <c r="F99" s="42">
        <v>31176</v>
      </c>
      <c r="G99" s="44"/>
    </row>
    <row r="100" spans="1:7" x14ac:dyDescent="0.2">
      <c r="A100" s="41" t="s">
        <v>411</v>
      </c>
      <c r="B100" s="41" t="s">
        <v>394</v>
      </c>
      <c r="C100" s="43">
        <v>33203</v>
      </c>
      <c r="D100" s="45">
        <f t="shared" ca="1" si="3"/>
        <v>33</v>
      </c>
      <c r="E100" s="41" t="s">
        <v>247</v>
      </c>
      <c r="F100" s="42">
        <v>31644</v>
      </c>
      <c r="G100" s="44"/>
    </row>
    <row r="101" spans="1:7" x14ac:dyDescent="0.2">
      <c r="A101" s="41" t="s">
        <v>410</v>
      </c>
      <c r="B101" s="41" t="s">
        <v>394</v>
      </c>
      <c r="C101" s="43">
        <v>35404</v>
      </c>
      <c r="D101" s="45">
        <f t="shared" ca="1" si="3"/>
        <v>27</v>
      </c>
      <c r="E101" s="41" t="s">
        <v>247</v>
      </c>
      <c r="F101" s="42">
        <v>73397</v>
      </c>
      <c r="G101" s="44"/>
    </row>
    <row r="102" spans="1:7" x14ac:dyDescent="0.2">
      <c r="A102" s="41" t="s">
        <v>409</v>
      </c>
      <c r="B102" s="41" t="s">
        <v>394</v>
      </c>
      <c r="C102" s="43">
        <v>34565</v>
      </c>
      <c r="D102" s="45">
        <f t="shared" ca="1" si="3"/>
        <v>29</v>
      </c>
      <c r="E102" s="41" t="s">
        <v>251</v>
      </c>
      <c r="F102" s="42">
        <v>21585</v>
      </c>
      <c r="G102" s="44"/>
    </row>
    <row r="103" spans="1:7" x14ac:dyDescent="0.2">
      <c r="A103" s="41" t="s">
        <v>408</v>
      </c>
      <c r="B103" s="41" t="s">
        <v>394</v>
      </c>
      <c r="C103" s="43">
        <v>34749</v>
      </c>
      <c r="D103" s="45">
        <f t="shared" ca="1" si="3"/>
        <v>28</v>
      </c>
      <c r="E103" s="41" t="s">
        <v>251</v>
      </c>
      <c r="F103" s="42">
        <v>34872</v>
      </c>
      <c r="G103" s="44"/>
    </row>
    <row r="104" spans="1:7" x14ac:dyDescent="0.2">
      <c r="A104" s="41" t="s">
        <v>407</v>
      </c>
      <c r="B104" s="41" t="s">
        <v>394</v>
      </c>
      <c r="C104" s="43">
        <v>36283</v>
      </c>
      <c r="D104" s="45">
        <f t="shared" ca="1" si="3"/>
        <v>24</v>
      </c>
      <c r="E104" s="41" t="s">
        <v>251</v>
      </c>
      <c r="F104" s="42">
        <v>79993</v>
      </c>
      <c r="G104" s="44"/>
    </row>
    <row r="105" spans="1:7" x14ac:dyDescent="0.2">
      <c r="A105" s="41" t="s">
        <v>406</v>
      </c>
      <c r="B105" s="41" t="s">
        <v>394</v>
      </c>
      <c r="C105" s="43">
        <v>39229</v>
      </c>
      <c r="D105" s="45">
        <f t="shared" ca="1" si="3"/>
        <v>16</v>
      </c>
      <c r="E105" s="41" t="s">
        <v>251</v>
      </c>
      <c r="F105" s="42">
        <v>48483</v>
      </c>
      <c r="G105" s="44"/>
    </row>
    <row r="106" spans="1:7" x14ac:dyDescent="0.2">
      <c r="A106" s="41" t="s">
        <v>405</v>
      </c>
      <c r="B106" s="41" t="s">
        <v>394</v>
      </c>
      <c r="C106" s="43">
        <v>34574</v>
      </c>
      <c r="D106" s="45">
        <f t="shared" ca="1" si="3"/>
        <v>29</v>
      </c>
      <c r="E106" s="41" t="s">
        <v>251</v>
      </c>
      <c r="F106" s="42">
        <v>63853</v>
      </c>
      <c r="G106" s="44"/>
    </row>
    <row r="107" spans="1:7" x14ac:dyDescent="0.2">
      <c r="A107" s="41" t="s">
        <v>404</v>
      </c>
      <c r="B107" s="41" t="s">
        <v>394</v>
      </c>
      <c r="C107" s="43">
        <v>36990</v>
      </c>
      <c r="D107" s="45">
        <f t="shared" ca="1" si="3"/>
        <v>22</v>
      </c>
      <c r="E107" s="41" t="s">
        <v>251</v>
      </c>
      <c r="F107" s="42">
        <v>42619</v>
      </c>
      <c r="G107" s="44"/>
    </row>
    <row r="108" spans="1:7" x14ac:dyDescent="0.2">
      <c r="A108" s="41" t="s">
        <v>403</v>
      </c>
      <c r="B108" s="41" t="s">
        <v>394</v>
      </c>
      <c r="C108" s="43">
        <v>35509</v>
      </c>
      <c r="D108" s="45">
        <f t="shared" ca="1" si="3"/>
        <v>26</v>
      </c>
      <c r="E108" s="41" t="s">
        <v>247</v>
      </c>
      <c r="F108" s="42">
        <v>65306</v>
      </c>
      <c r="G108" s="44"/>
    </row>
    <row r="109" spans="1:7" x14ac:dyDescent="0.2">
      <c r="A109" s="41" t="s">
        <v>402</v>
      </c>
      <c r="B109" s="41" t="s">
        <v>394</v>
      </c>
      <c r="C109" s="43">
        <v>32828</v>
      </c>
      <c r="D109" s="45">
        <f t="shared" ca="1" si="3"/>
        <v>34</v>
      </c>
      <c r="E109" s="41" t="s">
        <v>247</v>
      </c>
      <c r="F109" s="42">
        <v>44941</v>
      </c>
      <c r="G109" s="44"/>
    </row>
    <row r="110" spans="1:7" x14ac:dyDescent="0.2">
      <c r="A110" s="41" t="s">
        <v>401</v>
      </c>
      <c r="B110" s="41" t="s">
        <v>394</v>
      </c>
      <c r="C110" s="43">
        <v>35138</v>
      </c>
      <c r="D110" s="45">
        <f t="shared" ca="1" si="3"/>
        <v>27</v>
      </c>
      <c r="E110" s="41" t="s">
        <v>251</v>
      </c>
      <c r="F110" s="42">
        <v>59528</v>
      </c>
      <c r="G110" s="44"/>
    </row>
    <row r="111" spans="1:7" x14ac:dyDescent="0.2">
      <c r="A111" s="41" t="s">
        <v>400</v>
      </c>
      <c r="B111" s="41" t="s">
        <v>394</v>
      </c>
      <c r="C111" s="43">
        <v>34861</v>
      </c>
      <c r="D111" s="45">
        <f t="shared" ca="1" si="3"/>
        <v>28</v>
      </c>
      <c r="E111" s="41" t="s">
        <v>262</v>
      </c>
      <c r="F111" s="42">
        <v>53476</v>
      </c>
      <c r="G111" s="44"/>
    </row>
    <row r="112" spans="1:7" x14ac:dyDescent="0.2">
      <c r="A112" s="41" t="s">
        <v>399</v>
      </c>
      <c r="B112" s="41" t="s">
        <v>394</v>
      </c>
      <c r="C112" s="43">
        <v>33122</v>
      </c>
      <c r="D112" s="45">
        <f t="shared" ca="1" si="3"/>
        <v>33</v>
      </c>
      <c r="E112" s="41" t="s">
        <v>251</v>
      </c>
      <c r="F112" s="42">
        <v>73692</v>
      </c>
      <c r="G112" s="44"/>
    </row>
    <row r="113" spans="1:7" x14ac:dyDescent="0.2">
      <c r="A113" s="41" t="s">
        <v>398</v>
      </c>
      <c r="B113" s="41" t="s">
        <v>394</v>
      </c>
      <c r="C113" s="43">
        <v>32667</v>
      </c>
      <c r="D113" s="45">
        <f t="shared" ca="1" si="3"/>
        <v>34</v>
      </c>
      <c r="E113" s="41" t="s">
        <v>251</v>
      </c>
      <c r="F113" s="42">
        <v>34127</v>
      </c>
      <c r="G113" s="44"/>
    </row>
    <row r="114" spans="1:7" x14ac:dyDescent="0.2">
      <c r="A114" s="41" t="s">
        <v>397</v>
      </c>
      <c r="B114" s="41" t="s">
        <v>394</v>
      </c>
      <c r="C114" s="43">
        <v>35658</v>
      </c>
      <c r="D114" s="45">
        <f t="shared" ca="1" si="3"/>
        <v>26</v>
      </c>
      <c r="E114" s="41" t="s">
        <v>262</v>
      </c>
      <c r="F114" s="42">
        <v>75072</v>
      </c>
      <c r="G114" s="44"/>
    </row>
    <row r="115" spans="1:7" x14ac:dyDescent="0.2">
      <c r="A115" s="41" t="s">
        <v>396</v>
      </c>
      <c r="B115" s="41" t="s">
        <v>394</v>
      </c>
      <c r="C115" s="43">
        <v>36385</v>
      </c>
      <c r="D115" s="45">
        <f t="shared" ca="1" si="3"/>
        <v>24</v>
      </c>
      <c r="E115" s="41" t="s">
        <v>251</v>
      </c>
      <c r="F115" s="42">
        <v>67107</v>
      </c>
      <c r="G115" s="44"/>
    </row>
    <row r="116" spans="1:7" x14ac:dyDescent="0.2">
      <c r="A116" s="41" t="s">
        <v>395</v>
      </c>
      <c r="B116" s="41" t="s">
        <v>394</v>
      </c>
      <c r="C116" s="43">
        <v>38509</v>
      </c>
      <c r="D116" s="45">
        <f t="shared" ca="1" si="3"/>
        <v>18</v>
      </c>
      <c r="E116" s="41" t="s">
        <v>251</v>
      </c>
      <c r="F116" s="42">
        <v>38342</v>
      </c>
      <c r="G116" s="44"/>
    </row>
    <row r="117" spans="1:7" x14ac:dyDescent="0.2">
      <c r="A117" s="41" t="s">
        <v>393</v>
      </c>
      <c r="B117" s="41" t="s">
        <v>391</v>
      </c>
      <c r="C117" s="43">
        <v>35819</v>
      </c>
      <c r="D117" s="45">
        <f t="shared" ca="1" si="3"/>
        <v>26</v>
      </c>
      <c r="E117" s="41" t="s">
        <v>247</v>
      </c>
      <c r="F117" s="42">
        <v>74734</v>
      </c>
      <c r="G117" s="44"/>
    </row>
    <row r="118" spans="1:7" x14ac:dyDescent="0.2">
      <c r="A118" s="41" t="s">
        <v>392</v>
      </c>
      <c r="B118" s="41" t="s">
        <v>391</v>
      </c>
      <c r="C118" s="43">
        <v>36461</v>
      </c>
      <c r="D118" s="45">
        <f t="shared" ca="1" si="3"/>
        <v>24</v>
      </c>
      <c r="E118" s="41" t="s">
        <v>251</v>
      </c>
      <c r="F118" s="42">
        <v>46520</v>
      </c>
      <c r="G118" s="44"/>
    </row>
    <row r="119" spans="1:7" x14ac:dyDescent="0.2">
      <c r="A119" s="41" t="s">
        <v>390</v>
      </c>
      <c r="B119" s="41" t="s">
        <v>373</v>
      </c>
      <c r="C119" s="43">
        <v>32373</v>
      </c>
      <c r="D119" s="45">
        <f t="shared" ca="1" si="3"/>
        <v>35</v>
      </c>
      <c r="E119" s="41" t="s">
        <v>262</v>
      </c>
      <c r="F119" s="42">
        <v>40132</v>
      </c>
      <c r="G119" s="44"/>
    </row>
    <row r="120" spans="1:7" x14ac:dyDescent="0.2">
      <c r="A120" s="41" t="s">
        <v>389</v>
      </c>
      <c r="B120" s="41" t="s">
        <v>373</v>
      </c>
      <c r="C120" s="43">
        <v>36220</v>
      </c>
      <c r="D120" s="45">
        <f t="shared" ca="1" si="3"/>
        <v>24</v>
      </c>
      <c r="E120" s="41" t="s">
        <v>262</v>
      </c>
      <c r="F120" s="42">
        <v>63331</v>
      </c>
      <c r="G120" s="44"/>
    </row>
    <row r="121" spans="1:7" x14ac:dyDescent="0.2">
      <c r="A121" s="41" t="s">
        <v>388</v>
      </c>
      <c r="B121" s="41" t="s">
        <v>373</v>
      </c>
      <c r="C121" s="43">
        <v>34572</v>
      </c>
      <c r="D121" s="45">
        <f t="shared" ca="1" si="3"/>
        <v>29</v>
      </c>
      <c r="E121" s="41" t="s">
        <v>247</v>
      </c>
      <c r="F121" s="42">
        <v>58568</v>
      </c>
      <c r="G121" s="44"/>
    </row>
    <row r="122" spans="1:7" x14ac:dyDescent="0.2">
      <c r="A122" s="41" t="s">
        <v>387</v>
      </c>
      <c r="B122" s="41" t="s">
        <v>373</v>
      </c>
      <c r="C122" s="43">
        <v>35170</v>
      </c>
      <c r="D122" s="45">
        <f t="shared" ca="1" si="3"/>
        <v>27</v>
      </c>
      <c r="E122" s="41" t="s">
        <v>251</v>
      </c>
      <c r="F122" s="42">
        <v>23791</v>
      </c>
      <c r="G122" s="44"/>
    </row>
    <row r="123" spans="1:7" x14ac:dyDescent="0.2">
      <c r="A123" s="41" t="s">
        <v>386</v>
      </c>
      <c r="B123" s="41" t="s">
        <v>373</v>
      </c>
      <c r="C123" s="43">
        <v>35246</v>
      </c>
      <c r="D123" s="45">
        <f t="shared" ca="1" si="3"/>
        <v>27</v>
      </c>
      <c r="E123" s="41" t="s">
        <v>247</v>
      </c>
      <c r="F123" s="42">
        <v>70462</v>
      </c>
      <c r="G123" s="44"/>
    </row>
    <row r="124" spans="1:7" x14ac:dyDescent="0.2">
      <c r="A124" s="41" t="s">
        <v>385</v>
      </c>
      <c r="B124" s="41" t="s">
        <v>373</v>
      </c>
      <c r="C124" s="43">
        <v>35351</v>
      </c>
      <c r="D124" s="45">
        <f t="shared" ca="1" si="3"/>
        <v>27</v>
      </c>
      <c r="E124" s="41" t="s">
        <v>251</v>
      </c>
      <c r="F124" s="42">
        <v>57555</v>
      </c>
      <c r="G124" s="44"/>
    </row>
    <row r="125" spans="1:7" x14ac:dyDescent="0.2">
      <c r="A125" s="41" t="s">
        <v>384</v>
      </c>
      <c r="B125" s="41" t="s">
        <v>373</v>
      </c>
      <c r="C125" s="43">
        <v>34910</v>
      </c>
      <c r="D125" s="45">
        <f t="shared" ca="1" si="3"/>
        <v>28</v>
      </c>
      <c r="E125" s="41" t="s">
        <v>251</v>
      </c>
      <c r="F125" s="42">
        <v>50536</v>
      </c>
      <c r="G125" s="44"/>
    </row>
    <row r="126" spans="1:7" x14ac:dyDescent="0.2">
      <c r="A126" s="41" t="s">
        <v>383</v>
      </c>
      <c r="B126" s="41" t="s">
        <v>373</v>
      </c>
      <c r="C126" s="43">
        <v>38152</v>
      </c>
      <c r="D126" s="45">
        <f t="shared" ca="1" si="3"/>
        <v>19</v>
      </c>
      <c r="E126" s="41" t="s">
        <v>262</v>
      </c>
      <c r="F126" s="42">
        <v>41702</v>
      </c>
      <c r="G126" s="44"/>
    </row>
    <row r="127" spans="1:7" x14ac:dyDescent="0.2">
      <c r="A127" s="41" t="s">
        <v>382</v>
      </c>
      <c r="B127" s="41" t="s">
        <v>373</v>
      </c>
      <c r="C127" s="43">
        <v>33121</v>
      </c>
      <c r="D127" s="45">
        <f t="shared" ca="1" si="3"/>
        <v>33</v>
      </c>
      <c r="E127" s="41" t="s">
        <v>251</v>
      </c>
      <c r="F127" s="42">
        <v>77469</v>
      </c>
      <c r="G127" s="44"/>
    </row>
    <row r="128" spans="1:7" x14ac:dyDescent="0.2">
      <c r="A128" s="41" t="s">
        <v>381</v>
      </c>
      <c r="B128" s="41" t="s">
        <v>373</v>
      </c>
      <c r="C128" s="43">
        <v>34911</v>
      </c>
      <c r="D128" s="45">
        <f t="shared" ca="1" si="3"/>
        <v>28</v>
      </c>
      <c r="E128" s="41" t="s">
        <v>251</v>
      </c>
      <c r="F128" s="42">
        <v>73953</v>
      </c>
      <c r="G128" s="44"/>
    </row>
    <row r="129" spans="1:7" x14ac:dyDescent="0.2">
      <c r="A129" s="41" t="s">
        <v>380</v>
      </c>
      <c r="B129" s="41" t="s">
        <v>373</v>
      </c>
      <c r="C129" s="43">
        <v>34336</v>
      </c>
      <c r="D129" s="45">
        <f t="shared" ca="1" si="3"/>
        <v>30</v>
      </c>
      <c r="E129" s="41" t="s">
        <v>251</v>
      </c>
      <c r="F129" s="42">
        <v>34348</v>
      </c>
      <c r="G129" s="44"/>
    </row>
    <row r="130" spans="1:7" x14ac:dyDescent="0.2">
      <c r="A130" s="41" t="s">
        <v>379</v>
      </c>
      <c r="B130" s="41" t="s">
        <v>373</v>
      </c>
      <c r="C130" s="43">
        <v>34274</v>
      </c>
      <c r="D130" s="45">
        <f t="shared" ca="1" si="3"/>
        <v>30</v>
      </c>
      <c r="E130" s="41" t="s">
        <v>251</v>
      </c>
      <c r="F130" s="42">
        <v>41711</v>
      </c>
      <c r="G130" s="44"/>
    </row>
    <row r="131" spans="1:7" x14ac:dyDescent="0.2">
      <c r="A131" s="41" t="s">
        <v>378</v>
      </c>
      <c r="B131" s="41" t="s">
        <v>373</v>
      </c>
      <c r="C131" s="43">
        <v>35994</v>
      </c>
      <c r="D131" s="45">
        <f t="shared" ca="1" si="3"/>
        <v>25</v>
      </c>
      <c r="E131" s="41" t="s">
        <v>251</v>
      </c>
      <c r="F131" s="42">
        <v>52714</v>
      </c>
      <c r="G131" s="44"/>
    </row>
    <row r="132" spans="1:7" x14ac:dyDescent="0.2">
      <c r="A132" s="41" t="s">
        <v>377</v>
      </c>
      <c r="B132" s="41" t="s">
        <v>373</v>
      </c>
      <c r="C132" s="43">
        <v>38337</v>
      </c>
      <c r="D132" s="45">
        <f t="shared" ca="1" si="3"/>
        <v>19</v>
      </c>
      <c r="E132" s="41" t="s">
        <v>247</v>
      </c>
      <c r="F132" s="42">
        <v>59944</v>
      </c>
      <c r="G132" s="44"/>
    </row>
    <row r="133" spans="1:7" x14ac:dyDescent="0.2">
      <c r="A133" s="41" t="s">
        <v>376</v>
      </c>
      <c r="B133" s="41" t="s">
        <v>373</v>
      </c>
      <c r="C133" s="43">
        <v>34601</v>
      </c>
      <c r="D133" s="45">
        <f t="shared" ref="D133:D196" ca="1" si="4">DATEDIF(C133,TODAY(),"Y")</f>
        <v>29</v>
      </c>
      <c r="E133" s="41" t="s">
        <v>251</v>
      </c>
      <c r="F133" s="42">
        <v>66197</v>
      </c>
      <c r="G133" s="44"/>
    </row>
    <row r="134" spans="1:7" x14ac:dyDescent="0.2">
      <c r="A134" s="41" t="s">
        <v>375</v>
      </c>
      <c r="B134" s="41" t="s">
        <v>373</v>
      </c>
      <c r="C134" s="43">
        <v>32301</v>
      </c>
      <c r="D134" s="45">
        <f t="shared" ca="1" si="4"/>
        <v>35</v>
      </c>
      <c r="E134" s="41" t="s">
        <v>251</v>
      </c>
      <c r="F134" s="42">
        <v>25352</v>
      </c>
      <c r="G134" s="44"/>
    </row>
    <row r="135" spans="1:7" x14ac:dyDescent="0.2">
      <c r="A135" s="41" t="s">
        <v>374</v>
      </c>
      <c r="B135" s="41" t="s">
        <v>373</v>
      </c>
      <c r="C135" s="43">
        <v>32277</v>
      </c>
      <c r="D135" s="45">
        <f t="shared" ca="1" si="4"/>
        <v>35</v>
      </c>
      <c r="E135" s="41" t="s">
        <v>251</v>
      </c>
      <c r="F135" s="42">
        <v>39569</v>
      </c>
      <c r="G135" s="44"/>
    </row>
    <row r="136" spans="1:7" x14ac:dyDescent="0.2">
      <c r="A136" s="41" t="s">
        <v>372</v>
      </c>
      <c r="B136" s="41" t="s">
        <v>365</v>
      </c>
      <c r="C136" s="43">
        <v>36290</v>
      </c>
      <c r="D136" s="45">
        <f t="shared" ca="1" si="4"/>
        <v>24</v>
      </c>
      <c r="E136" s="41" t="s">
        <v>247</v>
      </c>
      <c r="F136" s="42">
        <v>40924</v>
      </c>
      <c r="G136" s="44"/>
    </row>
    <row r="137" spans="1:7" x14ac:dyDescent="0.2">
      <c r="A137" s="41" t="s">
        <v>371</v>
      </c>
      <c r="B137" s="41" t="s">
        <v>365</v>
      </c>
      <c r="C137" s="43">
        <v>32671</v>
      </c>
      <c r="D137" s="45">
        <f t="shared" ca="1" si="4"/>
        <v>34</v>
      </c>
      <c r="E137" s="41" t="s">
        <v>251</v>
      </c>
      <c r="F137" s="42">
        <v>77134</v>
      </c>
      <c r="G137" s="44"/>
    </row>
    <row r="138" spans="1:7" x14ac:dyDescent="0.2">
      <c r="A138" s="41" t="s">
        <v>370</v>
      </c>
      <c r="B138" s="41" t="s">
        <v>365</v>
      </c>
      <c r="C138" s="43">
        <v>39426</v>
      </c>
      <c r="D138" s="45">
        <f t="shared" ca="1" si="4"/>
        <v>16</v>
      </c>
      <c r="E138" s="41" t="s">
        <v>247</v>
      </c>
      <c r="F138" s="42">
        <v>56257</v>
      </c>
      <c r="G138" s="44"/>
    </row>
    <row r="139" spans="1:7" x14ac:dyDescent="0.2">
      <c r="A139" s="41" t="s">
        <v>369</v>
      </c>
      <c r="B139" s="41" t="s">
        <v>365</v>
      </c>
      <c r="C139" s="43">
        <v>35229</v>
      </c>
      <c r="D139" s="45">
        <f t="shared" ca="1" si="4"/>
        <v>27</v>
      </c>
      <c r="E139" s="41" t="s">
        <v>251</v>
      </c>
      <c r="F139" s="42">
        <v>79576</v>
      </c>
      <c r="G139" s="44"/>
    </row>
    <row r="140" spans="1:7" x14ac:dyDescent="0.2">
      <c r="A140" s="41" t="s">
        <v>368</v>
      </c>
      <c r="B140" s="41" t="s">
        <v>365</v>
      </c>
      <c r="C140" s="43">
        <v>35520</v>
      </c>
      <c r="D140" s="45">
        <f t="shared" ca="1" si="4"/>
        <v>26</v>
      </c>
      <c r="E140" s="41" t="s">
        <v>251</v>
      </c>
      <c r="F140" s="42">
        <v>36401</v>
      </c>
      <c r="G140" s="44"/>
    </row>
    <row r="141" spans="1:7" x14ac:dyDescent="0.2">
      <c r="A141" s="41" t="s">
        <v>367</v>
      </c>
      <c r="B141" s="41" t="s">
        <v>365</v>
      </c>
      <c r="C141" s="43">
        <v>32795</v>
      </c>
      <c r="D141" s="45">
        <f t="shared" ca="1" si="4"/>
        <v>34</v>
      </c>
      <c r="E141" s="41" t="s">
        <v>251</v>
      </c>
      <c r="F141" s="42">
        <v>44462</v>
      </c>
      <c r="G141" s="44"/>
    </row>
    <row r="142" spans="1:7" x14ac:dyDescent="0.2">
      <c r="A142" s="41" t="s">
        <v>366</v>
      </c>
      <c r="B142" s="41" t="s">
        <v>365</v>
      </c>
      <c r="C142" s="43">
        <v>35138</v>
      </c>
      <c r="D142" s="45">
        <f t="shared" ca="1" si="4"/>
        <v>27</v>
      </c>
      <c r="E142" s="41" t="s">
        <v>244</v>
      </c>
      <c r="F142" s="42">
        <v>51566</v>
      </c>
      <c r="G142" s="44"/>
    </row>
    <row r="143" spans="1:7" x14ac:dyDescent="0.2">
      <c r="A143" s="41" t="s">
        <v>364</v>
      </c>
      <c r="B143" s="41" t="s">
        <v>363</v>
      </c>
      <c r="C143" s="43">
        <v>34621</v>
      </c>
      <c r="D143" s="45">
        <f t="shared" ca="1" si="4"/>
        <v>29</v>
      </c>
      <c r="E143" s="41" t="s">
        <v>247</v>
      </c>
      <c r="F143" s="42">
        <v>70073</v>
      </c>
      <c r="G143" s="44"/>
    </row>
    <row r="144" spans="1:7" x14ac:dyDescent="0.2">
      <c r="A144" s="41" t="s">
        <v>362</v>
      </c>
      <c r="B144" s="41" t="s">
        <v>347</v>
      </c>
      <c r="C144" s="46">
        <v>39506</v>
      </c>
      <c r="D144" s="45">
        <f t="shared" ca="1" si="4"/>
        <v>15</v>
      </c>
      <c r="E144" s="41" t="s">
        <v>244</v>
      </c>
      <c r="F144" s="42">
        <v>26562</v>
      </c>
      <c r="G144" s="44"/>
    </row>
    <row r="145" spans="1:7" x14ac:dyDescent="0.2">
      <c r="A145" s="41" t="s">
        <v>361</v>
      </c>
      <c r="B145" s="41" t="s">
        <v>347</v>
      </c>
      <c r="C145" s="43">
        <v>32935</v>
      </c>
      <c r="D145" s="45">
        <f t="shared" ca="1" si="4"/>
        <v>33</v>
      </c>
      <c r="E145" s="41" t="s">
        <v>251</v>
      </c>
      <c r="F145" s="42">
        <v>66848</v>
      </c>
      <c r="G145" s="44"/>
    </row>
    <row r="146" spans="1:7" x14ac:dyDescent="0.2">
      <c r="A146" s="41" t="s">
        <v>360</v>
      </c>
      <c r="B146" s="41" t="s">
        <v>347</v>
      </c>
      <c r="C146" s="43">
        <v>33671</v>
      </c>
      <c r="D146" s="45">
        <f t="shared" ca="1" si="4"/>
        <v>31</v>
      </c>
      <c r="E146" s="41" t="s">
        <v>262</v>
      </c>
      <c r="F146" s="42">
        <v>43095</v>
      </c>
      <c r="G146" s="44"/>
    </row>
    <row r="147" spans="1:7" x14ac:dyDescent="0.2">
      <c r="A147" s="41" t="s">
        <v>359</v>
      </c>
      <c r="B147" s="41" t="s">
        <v>347</v>
      </c>
      <c r="C147" s="43">
        <v>36765</v>
      </c>
      <c r="D147" s="45">
        <f t="shared" ca="1" si="4"/>
        <v>23</v>
      </c>
      <c r="E147" s="41" t="s">
        <v>244</v>
      </c>
      <c r="F147" s="42">
        <v>24253</v>
      </c>
      <c r="G147" s="44"/>
    </row>
    <row r="148" spans="1:7" x14ac:dyDescent="0.2">
      <c r="A148" s="41" t="s">
        <v>358</v>
      </c>
      <c r="B148" s="41" t="s">
        <v>347</v>
      </c>
      <c r="C148" s="43">
        <v>34187</v>
      </c>
      <c r="D148" s="45">
        <f t="shared" ca="1" si="4"/>
        <v>30</v>
      </c>
      <c r="E148" s="41" t="s">
        <v>251</v>
      </c>
      <c r="F148" s="42">
        <v>26586</v>
      </c>
      <c r="G148" s="44"/>
    </row>
    <row r="149" spans="1:7" x14ac:dyDescent="0.2">
      <c r="A149" s="41" t="s">
        <v>357</v>
      </c>
      <c r="B149" s="41" t="s">
        <v>347</v>
      </c>
      <c r="C149" s="43">
        <v>38711</v>
      </c>
      <c r="D149" s="45">
        <f t="shared" ca="1" si="4"/>
        <v>18</v>
      </c>
      <c r="E149" s="41" t="s">
        <v>251</v>
      </c>
      <c r="F149" s="42">
        <v>64650</v>
      </c>
      <c r="G149" s="44"/>
    </row>
    <row r="150" spans="1:7" x14ac:dyDescent="0.2">
      <c r="A150" s="41" t="s">
        <v>356</v>
      </c>
      <c r="B150" s="41" t="s">
        <v>347</v>
      </c>
      <c r="C150" s="43">
        <v>38837</v>
      </c>
      <c r="D150" s="45">
        <f t="shared" ca="1" si="4"/>
        <v>17</v>
      </c>
      <c r="E150" s="41" t="s">
        <v>247</v>
      </c>
      <c r="F150" s="42">
        <v>58790</v>
      </c>
      <c r="G150" s="44"/>
    </row>
    <row r="151" spans="1:7" x14ac:dyDescent="0.2">
      <c r="A151" s="41" t="s">
        <v>355</v>
      </c>
      <c r="B151" s="41" t="s">
        <v>347</v>
      </c>
      <c r="C151" s="43">
        <v>34957</v>
      </c>
      <c r="D151" s="45">
        <f t="shared" ca="1" si="4"/>
        <v>28</v>
      </c>
      <c r="E151" s="41" t="s">
        <v>251</v>
      </c>
      <c r="F151" s="42">
        <v>66033</v>
      </c>
      <c r="G151" s="44"/>
    </row>
    <row r="152" spans="1:7" x14ac:dyDescent="0.2">
      <c r="A152" s="41" t="s">
        <v>354</v>
      </c>
      <c r="B152" s="41" t="s">
        <v>347</v>
      </c>
      <c r="C152" s="43">
        <v>39424</v>
      </c>
      <c r="D152" s="45">
        <f t="shared" ca="1" si="4"/>
        <v>16</v>
      </c>
      <c r="E152" s="41" t="s">
        <v>251</v>
      </c>
      <c r="F152" s="42">
        <v>23067</v>
      </c>
      <c r="G152" s="44"/>
    </row>
    <row r="153" spans="1:7" x14ac:dyDescent="0.2">
      <c r="A153" s="41" t="s">
        <v>353</v>
      </c>
      <c r="B153" s="41" t="s">
        <v>347</v>
      </c>
      <c r="C153" s="43">
        <v>33756</v>
      </c>
      <c r="D153" s="45">
        <f t="shared" ca="1" si="4"/>
        <v>31</v>
      </c>
      <c r="E153" s="41" t="s">
        <v>251</v>
      </c>
      <c r="F153" s="42">
        <v>41604</v>
      </c>
      <c r="G153" s="44"/>
    </row>
    <row r="154" spans="1:7" x14ac:dyDescent="0.2">
      <c r="A154" s="41" t="s">
        <v>352</v>
      </c>
      <c r="B154" s="41" t="s">
        <v>347</v>
      </c>
      <c r="C154" s="43">
        <v>37281</v>
      </c>
      <c r="D154" s="45">
        <f t="shared" ca="1" si="4"/>
        <v>22</v>
      </c>
      <c r="E154" s="41" t="s">
        <v>251</v>
      </c>
      <c r="F154" s="42">
        <v>44688</v>
      </c>
      <c r="G154" s="44"/>
    </row>
    <row r="155" spans="1:7" x14ac:dyDescent="0.2">
      <c r="A155" s="41" t="s">
        <v>351</v>
      </c>
      <c r="B155" s="41" t="s">
        <v>347</v>
      </c>
      <c r="C155" s="43">
        <v>35749</v>
      </c>
      <c r="D155" s="45">
        <f t="shared" ca="1" si="4"/>
        <v>26</v>
      </c>
      <c r="E155" s="41" t="s">
        <v>262</v>
      </c>
      <c r="F155" s="42">
        <v>76959</v>
      </c>
      <c r="G155" s="44"/>
    </row>
    <row r="156" spans="1:7" x14ac:dyDescent="0.2">
      <c r="A156" s="41" t="s">
        <v>350</v>
      </c>
      <c r="B156" s="41" t="s">
        <v>347</v>
      </c>
      <c r="C156" s="43">
        <v>34433</v>
      </c>
      <c r="D156" s="45">
        <f t="shared" ca="1" si="4"/>
        <v>29</v>
      </c>
      <c r="E156" s="41" t="s">
        <v>251</v>
      </c>
      <c r="F156" s="42">
        <v>33846</v>
      </c>
      <c r="G156" s="44"/>
    </row>
    <row r="157" spans="1:7" x14ac:dyDescent="0.2">
      <c r="A157" s="41" t="s">
        <v>349</v>
      </c>
      <c r="B157" s="41" t="s">
        <v>347</v>
      </c>
      <c r="C157" s="43">
        <v>37861</v>
      </c>
      <c r="D157" s="45">
        <f t="shared" ca="1" si="4"/>
        <v>20</v>
      </c>
      <c r="E157" s="41" t="s">
        <v>251</v>
      </c>
      <c r="F157" s="42">
        <v>32835</v>
      </c>
      <c r="G157" s="44"/>
    </row>
    <row r="158" spans="1:7" x14ac:dyDescent="0.2">
      <c r="A158" s="41" t="s">
        <v>348</v>
      </c>
      <c r="B158" s="41" t="s">
        <v>347</v>
      </c>
      <c r="C158" s="43">
        <v>32982</v>
      </c>
      <c r="D158" s="45">
        <f t="shared" ca="1" si="4"/>
        <v>33</v>
      </c>
      <c r="E158" s="41" t="s">
        <v>251</v>
      </c>
      <c r="F158" s="42">
        <v>48502</v>
      </c>
      <c r="G158" s="44"/>
    </row>
    <row r="159" spans="1:7" x14ac:dyDescent="0.2">
      <c r="A159" s="41" t="s">
        <v>346</v>
      </c>
      <c r="B159" s="41" t="s">
        <v>341</v>
      </c>
      <c r="C159" s="43">
        <v>32514</v>
      </c>
      <c r="D159" s="45">
        <f t="shared" ca="1" si="4"/>
        <v>35</v>
      </c>
      <c r="E159" s="41" t="s">
        <v>251</v>
      </c>
      <c r="F159" s="42">
        <v>44477</v>
      </c>
      <c r="G159" s="44"/>
    </row>
    <row r="160" spans="1:7" x14ac:dyDescent="0.2">
      <c r="A160" s="41" t="s">
        <v>345</v>
      </c>
      <c r="B160" s="41" t="s">
        <v>341</v>
      </c>
      <c r="C160" s="43">
        <v>32214</v>
      </c>
      <c r="D160" s="45">
        <f t="shared" ca="1" si="4"/>
        <v>35</v>
      </c>
      <c r="E160" s="41" t="s">
        <v>262</v>
      </c>
      <c r="F160" s="42">
        <v>53915</v>
      </c>
      <c r="G160" s="44"/>
    </row>
    <row r="161" spans="1:7" x14ac:dyDescent="0.2">
      <c r="A161" s="41" t="s">
        <v>344</v>
      </c>
      <c r="B161" s="41" t="s">
        <v>341</v>
      </c>
      <c r="C161" s="43">
        <v>32167</v>
      </c>
      <c r="D161" s="45">
        <f t="shared" ca="1" si="4"/>
        <v>36</v>
      </c>
      <c r="E161" s="41" t="s">
        <v>251</v>
      </c>
      <c r="F161" s="42">
        <v>79259</v>
      </c>
      <c r="G161" s="44"/>
    </row>
    <row r="162" spans="1:7" x14ac:dyDescent="0.2">
      <c r="A162" s="41" t="s">
        <v>343</v>
      </c>
      <c r="B162" s="41" t="s">
        <v>341</v>
      </c>
      <c r="C162" s="43">
        <v>32403</v>
      </c>
      <c r="D162" s="45">
        <f t="shared" ca="1" si="4"/>
        <v>35</v>
      </c>
      <c r="E162" s="41" t="s">
        <v>262</v>
      </c>
      <c r="F162" s="42">
        <v>35246</v>
      </c>
      <c r="G162" s="44"/>
    </row>
    <row r="163" spans="1:7" x14ac:dyDescent="0.2">
      <c r="A163" s="41" t="s">
        <v>342</v>
      </c>
      <c r="B163" s="41" t="s">
        <v>341</v>
      </c>
      <c r="C163" s="43">
        <v>32567</v>
      </c>
      <c r="D163" s="45">
        <f t="shared" ca="1" si="4"/>
        <v>34</v>
      </c>
      <c r="E163" s="41" t="s">
        <v>251</v>
      </c>
      <c r="F163" s="42">
        <v>24108</v>
      </c>
      <c r="G163" s="44"/>
    </row>
    <row r="164" spans="1:7" x14ac:dyDescent="0.2">
      <c r="A164" s="41" t="s">
        <v>340</v>
      </c>
      <c r="B164" s="41" t="s">
        <v>311</v>
      </c>
      <c r="C164" s="43">
        <v>35140</v>
      </c>
      <c r="D164" s="45">
        <f t="shared" ca="1" si="4"/>
        <v>27</v>
      </c>
      <c r="E164" s="41" t="s">
        <v>247</v>
      </c>
      <c r="F164" s="42">
        <v>54410</v>
      </c>
      <c r="G164" s="44"/>
    </row>
    <row r="165" spans="1:7" x14ac:dyDescent="0.2">
      <c r="A165" s="41" t="s">
        <v>339</v>
      </c>
      <c r="B165" s="41" t="s">
        <v>311</v>
      </c>
      <c r="C165" s="43">
        <v>35271</v>
      </c>
      <c r="D165" s="45">
        <f t="shared" ca="1" si="4"/>
        <v>27</v>
      </c>
      <c r="E165" s="41" t="s">
        <v>262</v>
      </c>
      <c r="F165" s="42">
        <v>53852</v>
      </c>
      <c r="G165" s="44"/>
    </row>
    <row r="166" spans="1:7" x14ac:dyDescent="0.2">
      <c r="A166" s="41" t="s">
        <v>338</v>
      </c>
      <c r="B166" s="41" t="s">
        <v>311</v>
      </c>
      <c r="C166" s="43">
        <v>32221</v>
      </c>
      <c r="D166" s="45">
        <f t="shared" ca="1" si="4"/>
        <v>35</v>
      </c>
      <c r="E166" s="41" t="s">
        <v>247</v>
      </c>
      <c r="F166" s="42">
        <v>36081</v>
      </c>
      <c r="G166" s="44"/>
    </row>
    <row r="167" spans="1:7" x14ac:dyDescent="0.2">
      <c r="A167" s="41" t="s">
        <v>337</v>
      </c>
      <c r="B167" s="41" t="s">
        <v>311</v>
      </c>
      <c r="C167" s="43">
        <v>36755</v>
      </c>
      <c r="D167" s="45">
        <f t="shared" ca="1" si="4"/>
        <v>23</v>
      </c>
      <c r="E167" s="41" t="s">
        <v>251</v>
      </c>
      <c r="F167" s="42">
        <v>29868</v>
      </c>
      <c r="G167" s="44"/>
    </row>
    <row r="168" spans="1:7" x14ac:dyDescent="0.2">
      <c r="A168" s="41" t="s">
        <v>336</v>
      </c>
      <c r="B168" s="41" t="s">
        <v>311</v>
      </c>
      <c r="C168" s="43">
        <v>35082</v>
      </c>
      <c r="D168" s="45">
        <f t="shared" ca="1" si="4"/>
        <v>28</v>
      </c>
      <c r="E168" s="41" t="s">
        <v>244</v>
      </c>
      <c r="F168" s="42">
        <v>46275</v>
      </c>
      <c r="G168" s="44"/>
    </row>
    <row r="169" spans="1:7" x14ac:dyDescent="0.2">
      <c r="A169" s="41" t="s">
        <v>335</v>
      </c>
      <c r="B169" s="41" t="s">
        <v>311</v>
      </c>
      <c r="C169" s="43">
        <v>34972</v>
      </c>
      <c r="D169" s="45">
        <f t="shared" ca="1" si="4"/>
        <v>28</v>
      </c>
      <c r="E169" s="41" t="s">
        <v>251</v>
      </c>
      <c r="F169" s="42">
        <v>30819</v>
      </c>
      <c r="G169" s="44"/>
    </row>
    <row r="170" spans="1:7" x14ac:dyDescent="0.2">
      <c r="A170" s="41" t="s">
        <v>334</v>
      </c>
      <c r="B170" s="41" t="s">
        <v>311</v>
      </c>
      <c r="C170" s="43">
        <v>36580</v>
      </c>
      <c r="D170" s="45">
        <f t="shared" ca="1" si="4"/>
        <v>23</v>
      </c>
      <c r="E170" s="41" t="s">
        <v>247</v>
      </c>
      <c r="F170" s="42">
        <v>58468</v>
      </c>
      <c r="G170" s="44"/>
    </row>
    <row r="171" spans="1:7" x14ac:dyDescent="0.2">
      <c r="A171" s="41" t="s">
        <v>333</v>
      </c>
      <c r="B171" s="41" t="s">
        <v>311</v>
      </c>
      <c r="C171" s="43">
        <v>32514</v>
      </c>
      <c r="D171" s="45">
        <f t="shared" ca="1" si="4"/>
        <v>35</v>
      </c>
      <c r="E171" s="41" t="s">
        <v>251</v>
      </c>
      <c r="F171" s="42">
        <v>46907</v>
      </c>
      <c r="G171" s="44"/>
    </row>
    <row r="172" spans="1:7" x14ac:dyDescent="0.2">
      <c r="A172" s="41" t="s">
        <v>332</v>
      </c>
      <c r="B172" s="41" t="s">
        <v>311</v>
      </c>
      <c r="C172" s="43">
        <v>34148</v>
      </c>
      <c r="D172" s="45">
        <f t="shared" ca="1" si="4"/>
        <v>30</v>
      </c>
      <c r="E172" s="41" t="s">
        <v>251</v>
      </c>
      <c r="F172" s="42">
        <v>75460</v>
      </c>
      <c r="G172" s="44"/>
    </row>
    <row r="173" spans="1:7" x14ac:dyDescent="0.2">
      <c r="A173" s="41" t="s">
        <v>331</v>
      </c>
      <c r="B173" s="41" t="s">
        <v>311</v>
      </c>
      <c r="C173" s="43">
        <v>32288</v>
      </c>
      <c r="D173" s="45">
        <f t="shared" ca="1" si="4"/>
        <v>35</v>
      </c>
      <c r="E173" s="41" t="s">
        <v>247</v>
      </c>
      <c r="F173" s="42">
        <v>33498</v>
      </c>
      <c r="G173" s="44"/>
    </row>
    <row r="174" spans="1:7" x14ac:dyDescent="0.2">
      <c r="A174" s="41" t="s">
        <v>330</v>
      </c>
      <c r="B174" s="41" t="s">
        <v>311</v>
      </c>
      <c r="C174" s="43">
        <v>34595</v>
      </c>
      <c r="D174" s="45">
        <f t="shared" ca="1" si="4"/>
        <v>29</v>
      </c>
      <c r="E174" s="41" t="s">
        <v>247</v>
      </c>
      <c r="F174" s="42">
        <v>57074</v>
      </c>
      <c r="G174" s="44"/>
    </row>
    <row r="175" spans="1:7" x14ac:dyDescent="0.2">
      <c r="A175" s="41" t="s">
        <v>329</v>
      </c>
      <c r="B175" s="41" t="s">
        <v>311</v>
      </c>
      <c r="C175" s="43">
        <v>35249</v>
      </c>
      <c r="D175" s="45">
        <f t="shared" ca="1" si="4"/>
        <v>27</v>
      </c>
      <c r="E175" s="41" t="s">
        <v>251</v>
      </c>
      <c r="F175" s="42">
        <v>77339</v>
      </c>
      <c r="G175" s="44"/>
    </row>
    <row r="176" spans="1:7" x14ac:dyDescent="0.2">
      <c r="A176" s="41" t="s">
        <v>328</v>
      </c>
      <c r="B176" s="41" t="s">
        <v>311</v>
      </c>
      <c r="C176" s="43">
        <v>35044</v>
      </c>
      <c r="D176" s="45">
        <f t="shared" ca="1" si="4"/>
        <v>28</v>
      </c>
      <c r="E176" s="41" t="s">
        <v>251</v>
      </c>
      <c r="F176" s="42">
        <v>55624</v>
      </c>
      <c r="G176" s="44"/>
    </row>
    <row r="177" spans="1:7" x14ac:dyDescent="0.2">
      <c r="A177" s="41" t="s">
        <v>327</v>
      </c>
      <c r="B177" s="41" t="s">
        <v>311</v>
      </c>
      <c r="C177" s="46">
        <v>39308</v>
      </c>
      <c r="D177" s="45">
        <f t="shared" ca="1" si="4"/>
        <v>16</v>
      </c>
      <c r="E177" s="41" t="s">
        <v>262</v>
      </c>
      <c r="F177" s="42">
        <v>74371</v>
      </c>
      <c r="G177" s="44"/>
    </row>
    <row r="178" spans="1:7" x14ac:dyDescent="0.2">
      <c r="A178" s="41" t="s">
        <v>326</v>
      </c>
      <c r="B178" s="41" t="s">
        <v>311</v>
      </c>
      <c r="C178" s="43">
        <v>34273</v>
      </c>
      <c r="D178" s="45">
        <f t="shared" ca="1" si="4"/>
        <v>30</v>
      </c>
      <c r="E178" s="41" t="s">
        <v>251</v>
      </c>
      <c r="F178" s="42">
        <v>66658</v>
      </c>
      <c r="G178" s="44"/>
    </row>
    <row r="179" spans="1:7" x14ac:dyDescent="0.2">
      <c r="A179" s="41" t="s">
        <v>325</v>
      </c>
      <c r="B179" s="41" t="s">
        <v>311</v>
      </c>
      <c r="C179" s="43">
        <v>38918</v>
      </c>
      <c r="D179" s="45">
        <f t="shared" ca="1" si="4"/>
        <v>17</v>
      </c>
      <c r="E179" s="41" t="s">
        <v>251</v>
      </c>
      <c r="F179" s="42">
        <v>67145</v>
      </c>
      <c r="G179" s="44"/>
    </row>
    <row r="180" spans="1:7" x14ac:dyDescent="0.2">
      <c r="A180" s="41" t="s">
        <v>324</v>
      </c>
      <c r="B180" s="41" t="s">
        <v>311</v>
      </c>
      <c r="C180" s="43">
        <v>34205</v>
      </c>
      <c r="D180" s="45">
        <f t="shared" ca="1" si="4"/>
        <v>30</v>
      </c>
      <c r="E180" s="41" t="s">
        <v>251</v>
      </c>
      <c r="F180" s="42">
        <v>77628</v>
      </c>
      <c r="G180" s="44"/>
    </row>
    <row r="181" spans="1:7" x14ac:dyDescent="0.2">
      <c r="A181" s="41" t="s">
        <v>323</v>
      </c>
      <c r="B181" s="41" t="s">
        <v>311</v>
      </c>
      <c r="C181" s="43">
        <v>32569</v>
      </c>
      <c r="D181" s="45">
        <f t="shared" ca="1" si="4"/>
        <v>34</v>
      </c>
      <c r="E181" s="41" t="s">
        <v>247</v>
      </c>
      <c r="F181" s="42">
        <v>62999</v>
      </c>
      <c r="G181" s="44"/>
    </row>
    <row r="182" spans="1:7" x14ac:dyDescent="0.2">
      <c r="A182" s="41" t="s">
        <v>322</v>
      </c>
      <c r="B182" s="41" t="s">
        <v>311</v>
      </c>
      <c r="C182" s="43">
        <v>35000</v>
      </c>
      <c r="D182" s="45">
        <f t="shared" ca="1" si="4"/>
        <v>28</v>
      </c>
      <c r="E182" s="41" t="s">
        <v>244</v>
      </c>
      <c r="F182" s="42">
        <v>78346</v>
      </c>
      <c r="G182" s="44"/>
    </row>
    <row r="183" spans="1:7" x14ac:dyDescent="0.2">
      <c r="A183" s="41" t="s">
        <v>321</v>
      </c>
      <c r="B183" s="41" t="s">
        <v>311</v>
      </c>
      <c r="C183" s="43">
        <v>33276</v>
      </c>
      <c r="D183" s="45">
        <f t="shared" ca="1" si="4"/>
        <v>32</v>
      </c>
      <c r="E183" s="41" t="s">
        <v>251</v>
      </c>
      <c r="F183" s="42">
        <v>64978</v>
      </c>
      <c r="G183" s="44"/>
    </row>
    <row r="184" spans="1:7" x14ac:dyDescent="0.2">
      <c r="A184" s="41" t="s">
        <v>320</v>
      </c>
      <c r="B184" s="41" t="s">
        <v>311</v>
      </c>
      <c r="C184" s="43">
        <v>35434</v>
      </c>
      <c r="D184" s="45">
        <f t="shared" ca="1" si="4"/>
        <v>27</v>
      </c>
      <c r="E184" s="41" t="s">
        <v>244</v>
      </c>
      <c r="F184" s="42">
        <v>43999</v>
      </c>
      <c r="G184" s="44"/>
    </row>
    <row r="185" spans="1:7" x14ac:dyDescent="0.2">
      <c r="A185" s="41" t="s">
        <v>319</v>
      </c>
      <c r="B185" s="41" t="s">
        <v>311</v>
      </c>
      <c r="C185" s="43">
        <v>37477</v>
      </c>
      <c r="D185" s="45">
        <f t="shared" ca="1" si="4"/>
        <v>21</v>
      </c>
      <c r="E185" s="41" t="s">
        <v>251</v>
      </c>
      <c r="F185" s="42">
        <v>62538</v>
      </c>
      <c r="G185" s="44"/>
    </row>
    <row r="186" spans="1:7" x14ac:dyDescent="0.2">
      <c r="A186" s="41" t="s">
        <v>318</v>
      </c>
      <c r="B186" s="41" t="s">
        <v>311</v>
      </c>
      <c r="C186" s="43">
        <v>32182</v>
      </c>
      <c r="D186" s="45">
        <f t="shared" ca="1" si="4"/>
        <v>35</v>
      </c>
      <c r="E186" s="41" t="s">
        <v>251</v>
      </c>
      <c r="F186" s="42">
        <v>51162</v>
      </c>
      <c r="G186" s="44"/>
    </row>
    <row r="187" spans="1:7" x14ac:dyDescent="0.2">
      <c r="A187" s="41" t="s">
        <v>317</v>
      </c>
      <c r="B187" s="41" t="s">
        <v>311</v>
      </c>
      <c r="C187" s="43">
        <v>32632</v>
      </c>
      <c r="D187" s="45">
        <f t="shared" ca="1" si="4"/>
        <v>34</v>
      </c>
      <c r="E187" s="41" t="s">
        <v>247</v>
      </c>
      <c r="F187" s="42">
        <v>66581</v>
      </c>
      <c r="G187" s="44"/>
    </row>
    <row r="188" spans="1:7" x14ac:dyDescent="0.2">
      <c r="A188" s="41" t="s">
        <v>316</v>
      </c>
      <c r="B188" s="41" t="s">
        <v>311</v>
      </c>
      <c r="C188" s="43">
        <v>33847</v>
      </c>
      <c r="D188" s="45">
        <f t="shared" ca="1" si="4"/>
        <v>31</v>
      </c>
      <c r="E188" s="41" t="s">
        <v>262</v>
      </c>
      <c r="F188" s="42">
        <v>68863</v>
      </c>
      <c r="G188" s="44"/>
    </row>
    <row r="189" spans="1:7" x14ac:dyDescent="0.2">
      <c r="A189" s="41" t="s">
        <v>315</v>
      </c>
      <c r="B189" s="41" t="s">
        <v>311</v>
      </c>
      <c r="C189" s="43">
        <v>35190</v>
      </c>
      <c r="D189" s="45">
        <f t="shared" ca="1" si="4"/>
        <v>27</v>
      </c>
      <c r="E189" s="41" t="s">
        <v>251</v>
      </c>
      <c r="F189" s="42">
        <v>64885</v>
      </c>
      <c r="G189" s="44"/>
    </row>
    <row r="190" spans="1:7" x14ac:dyDescent="0.2">
      <c r="A190" s="41" t="s">
        <v>314</v>
      </c>
      <c r="B190" s="41" t="s">
        <v>311</v>
      </c>
      <c r="C190" s="43">
        <v>39220</v>
      </c>
      <c r="D190" s="45">
        <f t="shared" ca="1" si="4"/>
        <v>16</v>
      </c>
      <c r="E190" s="41" t="s">
        <v>262</v>
      </c>
      <c r="F190" s="42">
        <v>45852</v>
      </c>
      <c r="G190" s="44"/>
    </row>
    <row r="191" spans="1:7" x14ac:dyDescent="0.2">
      <c r="A191" s="41" t="s">
        <v>313</v>
      </c>
      <c r="B191" s="41" t="s">
        <v>311</v>
      </c>
      <c r="C191" s="43">
        <v>35727</v>
      </c>
      <c r="D191" s="45">
        <f t="shared" ca="1" si="4"/>
        <v>26</v>
      </c>
      <c r="E191" s="41" t="s">
        <v>251</v>
      </c>
      <c r="F191" s="42">
        <v>72634</v>
      </c>
      <c r="G191" s="44"/>
    </row>
    <row r="192" spans="1:7" x14ac:dyDescent="0.2">
      <c r="A192" s="41" t="s">
        <v>312</v>
      </c>
      <c r="B192" s="41" t="s">
        <v>311</v>
      </c>
      <c r="C192" s="43">
        <v>32725</v>
      </c>
      <c r="D192" s="45">
        <f t="shared" ca="1" si="4"/>
        <v>34</v>
      </c>
      <c r="E192" s="41" t="s">
        <v>262</v>
      </c>
      <c r="F192" s="42">
        <v>24663</v>
      </c>
      <c r="G192" s="44"/>
    </row>
    <row r="193" spans="1:7" x14ac:dyDescent="0.2">
      <c r="A193" s="41" t="s">
        <v>310</v>
      </c>
      <c r="B193" s="41" t="s">
        <v>286</v>
      </c>
      <c r="C193" s="43">
        <v>32739</v>
      </c>
      <c r="D193" s="45">
        <f t="shared" ca="1" si="4"/>
        <v>34</v>
      </c>
      <c r="E193" s="41" t="s">
        <v>251</v>
      </c>
      <c r="F193" s="42">
        <v>44871</v>
      </c>
      <c r="G193" s="44"/>
    </row>
    <row r="194" spans="1:7" x14ac:dyDescent="0.2">
      <c r="A194" s="41" t="s">
        <v>309</v>
      </c>
      <c r="B194" s="41" t="s">
        <v>286</v>
      </c>
      <c r="C194" s="43">
        <v>34950</v>
      </c>
      <c r="D194" s="45">
        <f t="shared" ca="1" si="4"/>
        <v>28</v>
      </c>
      <c r="E194" s="41" t="s">
        <v>251</v>
      </c>
      <c r="F194" s="42">
        <v>57988</v>
      </c>
      <c r="G194" s="44"/>
    </row>
    <row r="195" spans="1:7" x14ac:dyDescent="0.2">
      <c r="A195" s="41" t="s">
        <v>308</v>
      </c>
      <c r="B195" s="41" t="s">
        <v>286</v>
      </c>
      <c r="C195" s="43">
        <v>32602</v>
      </c>
      <c r="D195" s="45">
        <f t="shared" ca="1" si="4"/>
        <v>34</v>
      </c>
      <c r="E195" s="41" t="s">
        <v>251</v>
      </c>
      <c r="F195" s="42">
        <v>76518</v>
      </c>
      <c r="G195" s="44"/>
    </row>
    <row r="196" spans="1:7" x14ac:dyDescent="0.2">
      <c r="A196" s="41" t="s">
        <v>307</v>
      </c>
      <c r="B196" s="41" t="s">
        <v>286</v>
      </c>
      <c r="C196" s="43">
        <v>32658</v>
      </c>
      <c r="D196" s="45">
        <f t="shared" ca="1" si="4"/>
        <v>34</v>
      </c>
      <c r="E196" s="41" t="s">
        <v>251</v>
      </c>
      <c r="F196" s="42">
        <v>31753</v>
      </c>
      <c r="G196" s="44"/>
    </row>
    <row r="197" spans="1:7" x14ac:dyDescent="0.2">
      <c r="A197" s="41" t="s">
        <v>306</v>
      </c>
      <c r="B197" s="41" t="s">
        <v>286</v>
      </c>
      <c r="C197" s="43">
        <v>32944</v>
      </c>
      <c r="D197" s="45">
        <f t="shared" ref="D197:D251" ca="1" si="5">DATEDIF(C197,TODAY(),"Y")</f>
        <v>33</v>
      </c>
      <c r="E197" s="41" t="s">
        <v>262</v>
      </c>
      <c r="F197" s="42">
        <v>50213</v>
      </c>
      <c r="G197" s="44"/>
    </row>
    <row r="198" spans="1:7" x14ac:dyDescent="0.2">
      <c r="A198" s="41" t="s">
        <v>305</v>
      </c>
      <c r="B198" s="41" t="s">
        <v>286</v>
      </c>
      <c r="C198" s="43">
        <v>34860</v>
      </c>
      <c r="D198" s="45">
        <f t="shared" ca="1" si="5"/>
        <v>28</v>
      </c>
      <c r="E198" s="41" t="s">
        <v>247</v>
      </c>
      <c r="F198" s="42">
        <v>37719</v>
      </c>
      <c r="G198" s="44"/>
    </row>
    <row r="199" spans="1:7" x14ac:dyDescent="0.2">
      <c r="A199" s="41" t="s">
        <v>304</v>
      </c>
      <c r="B199" s="41" t="s">
        <v>286</v>
      </c>
      <c r="C199" s="43">
        <v>32906</v>
      </c>
      <c r="D199" s="45">
        <f t="shared" ca="1" si="5"/>
        <v>33</v>
      </c>
      <c r="E199" s="41" t="s">
        <v>251</v>
      </c>
      <c r="F199" s="42">
        <v>32127</v>
      </c>
      <c r="G199" s="44"/>
    </row>
    <row r="200" spans="1:7" x14ac:dyDescent="0.2">
      <c r="A200" s="41" t="s">
        <v>303</v>
      </c>
      <c r="B200" s="41" t="s">
        <v>286</v>
      </c>
      <c r="C200" s="43">
        <v>32323</v>
      </c>
      <c r="D200" s="45">
        <f t="shared" ca="1" si="5"/>
        <v>35</v>
      </c>
      <c r="E200" s="41" t="s">
        <v>251</v>
      </c>
      <c r="F200" s="42">
        <v>34285</v>
      </c>
      <c r="G200" s="44"/>
    </row>
    <row r="201" spans="1:7" x14ac:dyDescent="0.2">
      <c r="A201" s="41" t="s">
        <v>302</v>
      </c>
      <c r="B201" s="41" t="s">
        <v>286</v>
      </c>
      <c r="C201" s="43">
        <v>34462</v>
      </c>
      <c r="D201" s="45">
        <f t="shared" ca="1" si="5"/>
        <v>29</v>
      </c>
      <c r="E201" s="41" t="s">
        <v>251</v>
      </c>
      <c r="F201" s="42">
        <v>74287</v>
      </c>
      <c r="G201" s="44"/>
    </row>
    <row r="202" spans="1:7" x14ac:dyDescent="0.2">
      <c r="A202" s="41" t="s">
        <v>301</v>
      </c>
      <c r="B202" s="41" t="s">
        <v>286</v>
      </c>
      <c r="C202" s="43">
        <v>34923</v>
      </c>
      <c r="D202" s="45">
        <f t="shared" ca="1" si="5"/>
        <v>28</v>
      </c>
      <c r="E202" s="41" t="s">
        <v>244</v>
      </c>
      <c r="F202" s="42">
        <v>50154</v>
      </c>
      <c r="G202" s="44"/>
    </row>
    <row r="203" spans="1:7" x14ac:dyDescent="0.2">
      <c r="A203" s="41" t="s">
        <v>300</v>
      </c>
      <c r="B203" s="41" t="s">
        <v>286</v>
      </c>
      <c r="C203" s="43">
        <v>36136</v>
      </c>
      <c r="D203" s="45">
        <f t="shared" ca="1" si="5"/>
        <v>25</v>
      </c>
      <c r="E203" s="41" t="s">
        <v>247</v>
      </c>
      <c r="F203" s="42">
        <v>48958</v>
      </c>
      <c r="G203" s="44"/>
    </row>
    <row r="204" spans="1:7" x14ac:dyDescent="0.2">
      <c r="A204" s="41" t="s">
        <v>299</v>
      </c>
      <c r="B204" s="41" t="s">
        <v>286</v>
      </c>
      <c r="C204" s="43">
        <v>36847</v>
      </c>
      <c r="D204" s="45">
        <f t="shared" ca="1" si="5"/>
        <v>23</v>
      </c>
      <c r="E204" s="41" t="s">
        <v>251</v>
      </c>
      <c r="F204" s="42">
        <v>56510</v>
      </c>
      <c r="G204" s="44"/>
    </row>
    <row r="205" spans="1:7" x14ac:dyDescent="0.2">
      <c r="A205" s="41" t="s">
        <v>298</v>
      </c>
      <c r="B205" s="41" t="s">
        <v>286</v>
      </c>
      <c r="C205" s="43">
        <v>38799</v>
      </c>
      <c r="D205" s="45">
        <f t="shared" ca="1" si="5"/>
        <v>17</v>
      </c>
      <c r="E205" s="41" t="s">
        <v>251</v>
      </c>
      <c r="F205" s="42">
        <v>73454</v>
      </c>
      <c r="G205" s="44"/>
    </row>
    <row r="206" spans="1:7" x14ac:dyDescent="0.2">
      <c r="A206" s="41" t="s">
        <v>297</v>
      </c>
      <c r="B206" s="41" t="s">
        <v>286</v>
      </c>
      <c r="C206" s="43">
        <v>36829</v>
      </c>
      <c r="D206" s="45">
        <f t="shared" ca="1" si="5"/>
        <v>23</v>
      </c>
      <c r="E206" s="41" t="s">
        <v>262</v>
      </c>
      <c r="F206" s="42">
        <v>51715</v>
      </c>
      <c r="G206" s="44"/>
    </row>
    <row r="207" spans="1:7" x14ac:dyDescent="0.2">
      <c r="A207" s="41" t="s">
        <v>296</v>
      </c>
      <c r="B207" s="41" t="s">
        <v>286</v>
      </c>
      <c r="C207" s="43">
        <v>37081</v>
      </c>
      <c r="D207" s="45">
        <f t="shared" ca="1" si="5"/>
        <v>22</v>
      </c>
      <c r="E207" s="41" t="s">
        <v>247</v>
      </c>
      <c r="F207" s="42">
        <v>72804</v>
      </c>
      <c r="G207" s="44"/>
    </row>
    <row r="208" spans="1:7" x14ac:dyDescent="0.2">
      <c r="A208" s="41" t="s">
        <v>295</v>
      </c>
      <c r="B208" s="41" t="s">
        <v>286</v>
      </c>
      <c r="C208" s="43">
        <v>33854</v>
      </c>
      <c r="D208" s="45">
        <f t="shared" ca="1" si="5"/>
        <v>31</v>
      </c>
      <c r="E208" s="41" t="s">
        <v>251</v>
      </c>
      <c r="F208" s="42">
        <v>67406</v>
      </c>
      <c r="G208" s="44"/>
    </row>
    <row r="209" spans="1:7" x14ac:dyDescent="0.2">
      <c r="A209" s="41" t="s">
        <v>294</v>
      </c>
      <c r="B209" s="41" t="s">
        <v>286</v>
      </c>
      <c r="C209" s="43">
        <v>33399</v>
      </c>
      <c r="D209" s="45">
        <f t="shared" ca="1" si="5"/>
        <v>32</v>
      </c>
      <c r="E209" s="41" t="s">
        <v>244</v>
      </c>
      <c r="F209" s="42">
        <v>77066</v>
      </c>
      <c r="G209" s="44"/>
    </row>
    <row r="210" spans="1:7" x14ac:dyDescent="0.2">
      <c r="A210" s="41" t="s">
        <v>293</v>
      </c>
      <c r="B210" s="41" t="s">
        <v>286</v>
      </c>
      <c r="C210" s="43">
        <v>35250</v>
      </c>
      <c r="D210" s="45">
        <f t="shared" ca="1" si="5"/>
        <v>27</v>
      </c>
      <c r="E210" s="41" t="s">
        <v>262</v>
      </c>
      <c r="F210" s="42">
        <v>62096</v>
      </c>
      <c r="G210" s="44"/>
    </row>
    <row r="211" spans="1:7" x14ac:dyDescent="0.2">
      <c r="A211" s="41" t="s">
        <v>292</v>
      </c>
      <c r="B211" s="41" t="s">
        <v>286</v>
      </c>
      <c r="C211" s="43">
        <v>33808</v>
      </c>
      <c r="D211" s="45">
        <f t="shared" ca="1" si="5"/>
        <v>31</v>
      </c>
      <c r="E211" s="41" t="s">
        <v>251</v>
      </c>
      <c r="F211" s="42">
        <v>39213</v>
      </c>
      <c r="G211" s="44"/>
    </row>
    <row r="212" spans="1:7" x14ac:dyDescent="0.2">
      <c r="A212" s="41" t="s">
        <v>291</v>
      </c>
      <c r="B212" s="41" t="s">
        <v>286</v>
      </c>
      <c r="C212" s="43">
        <v>35124</v>
      </c>
      <c r="D212" s="45">
        <f t="shared" ca="1" si="5"/>
        <v>27</v>
      </c>
      <c r="E212" s="41" t="s">
        <v>247</v>
      </c>
      <c r="F212" s="42">
        <v>48907</v>
      </c>
      <c r="G212" s="44"/>
    </row>
    <row r="213" spans="1:7" x14ac:dyDescent="0.2">
      <c r="A213" s="41" t="s">
        <v>290</v>
      </c>
      <c r="B213" s="41" t="s">
        <v>286</v>
      </c>
      <c r="C213" s="43">
        <v>35268</v>
      </c>
      <c r="D213" s="45">
        <f t="shared" ca="1" si="5"/>
        <v>27</v>
      </c>
      <c r="E213" s="41" t="s">
        <v>247</v>
      </c>
      <c r="F213" s="42">
        <v>70660</v>
      </c>
      <c r="G213" s="44"/>
    </row>
    <row r="214" spans="1:7" x14ac:dyDescent="0.2">
      <c r="A214" s="41" t="s">
        <v>289</v>
      </c>
      <c r="B214" s="41" t="s">
        <v>286</v>
      </c>
      <c r="C214" s="43">
        <v>35414</v>
      </c>
      <c r="D214" s="45">
        <f t="shared" ca="1" si="5"/>
        <v>27</v>
      </c>
      <c r="E214" s="41" t="s">
        <v>251</v>
      </c>
      <c r="F214" s="42">
        <v>39786</v>
      </c>
      <c r="G214" s="44"/>
    </row>
    <row r="215" spans="1:7" x14ac:dyDescent="0.2">
      <c r="A215" s="41" t="s">
        <v>288</v>
      </c>
      <c r="B215" s="41" t="s">
        <v>286</v>
      </c>
      <c r="C215" s="43">
        <v>32475</v>
      </c>
      <c r="D215" s="45">
        <f t="shared" ca="1" si="5"/>
        <v>35</v>
      </c>
      <c r="E215" s="41" t="s">
        <v>247</v>
      </c>
      <c r="F215" s="42">
        <v>54231</v>
      </c>
      <c r="G215" s="44"/>
    </row>
    <row r="216" spans="1:7" x14ac:dyDescent="0.2">
      <c r="A216" s="41" t="s">
        <v>287</v>
      </c>
      <c r="B216" s="41" t="s">
        <v>286</v>
      </c>
      <c r="C216" s="43">
        <v>35344</v>
      </c>
      <c r="D216" s="45">
        <f t="shared" ca="1" si="5"/>
        <v>27</v>
      </c>
      <c r="E216" s="41" t="s">
        <v>251</v>
      </c>
      <c r="F216" s="42">
        <v>49016</v>
      </c>
      <c r="G216" s="44"/>
    </row>
    <row r="217" spans="1:7" x14ac:dyDescent="0.2">
      <c r="A217" s="41" t="s">
        <v>285</v>
      </c>
      <c r="B217" s="41" t="s">
        <v>253</v>
      </c>
      <c r="C217" s="43">
        <v>38225</v>
      </c>
      <c r="D217" s="45">
        <f t="shared" ca="1" si="5"/>
        <v>19</v>
      </c>
      <c r="E217" s="41" t="s">
        <v>251</v>
      </c>
      <c r="F217" s="42">
        <v>63018</v>
      </c>
      <c r="G217" s="44"/>
    </row>
    <row r="218" spans="1:7" x14ac:dyDescent="0.2">
      <c r="A218" s="41" t="s">
        <v>284</v>
      </c>
      <c r="B218" s="41" t="s">
        <v>253</v>
      </c>
      <c r="C218" s="43">
        <v>34361</v>
      </c>
      <c r="D218" s="45">
        <f t="shared" ca="1" si="5"/>
        <v>30</v>
      </c>
      <c r="E218" s="41" t="s">
        <v>251</v>
      </c>
      <c r="F218" s="42">
        <v>44665</v>
      </c>
      <c r="G218" s="44"/>
    </row>
    <row r="219" spans="1:7" x14ac:dyDescent="0.2">
      <c r="A219" s="41" t="s">
        <v>283</v>
      </c>
      <c r="B219" s="41" t="s">
        <v>253</v>
      </c>
      <c r="C219" s="43">
        <v>32874</v>
      </c>
      <c r="D219" s="45">
        <f t="shared" ca="1" si="5"/>
        <v>34</v>
      </c>
      <c r="E219" s="41" t="s">
        <v>247</v>
      </c>
      <c r="F219" s="42">
        <v>50301</v>
      </c>
      <c r="G219" s="44"/>
    </row>
    <row r="220" spans="1:7" x14ac:dyDescent="0.2">
      <c r="A220" s="41" t="s">
        <v>282</v>
      </c>
      <c r="B220" s="41" t="s">
        <v>253</v>
      </c>
      <c r="C220" s="43">
        <v>32560</v>
      </c>
      <c r="D220" s="45">
        <f t="shared" ca="1" si="5"/>
        <v>34</v>
      </c>
      <c r="E220" s="41" t="s">
        <v>247</v>
      </c>
      <c r="F220" s="42">
        <v>65874</v>
      </c>
      <c r="G220" s="44"/>
    </row>
    <row r="221" spans="1:7" x14ac:dyDescent="0.2">
      <c r="A221" s="41" t="s">
        <v>281</v>
      </c>
      <c r="B221" s="41" t="s">
        <v>253</v>
      </c>
      <c r="C221" s="43">
        <v>35516</v>
      </c>
      <c r="D221" s="45">
        <f t="shared" ca="1" si="5"/>
        <v>26</v>
      </c>
      <c r="E221" s="41" t="s">
        <v>262</v>
      </c>
      <c r="F221" s="42">
        <v>49388</v>
      </c>
      <c r="G221" s="44"/>
    </row>
    <row r="222" spans="1:7" x14ac:dyDescent="0.2">
      <c r="A222" s="41" t="s">
        <v>280</v>
      </c>
      <c r="B222" s="41" t="s">
        <v>253</v>
      </c>
      <c r="C222" s="43">
        <v>36119</v>
      </c>
      <c r="D222" s="45">
        <f t="shared" ca="1" si="5"/>
        <v>25</v>
      </c>
      <c r="E222" s="41" t="s">
        <v>247</v>
      </c>
      <c r="F222" s="42">
        <v>25186</v>
      </c>
      <c r="G222" s="44"/>
    </row>
    <row r="223" spans="1:7" x14ac:dyDescent="0.2">
      <c r="A223" s="41" t="s">
        <v>279</v>
      </c>
      <c r="B223" s="41" t="s">
        <v>253</v>
      </c>
      <c r="C223" s="46">
        <v>39590</v>
      </c>
      <c r="D223" s="45">
        <f t="shared" ca="1" si="5"/>
        <v>15</v>
      </c>
      <c r="E223" s="41" t="s">
        <v>251</v>
      </c>
      <c r="F223" s="42">
        <v>43142</v>
      </c>
      <c r="G223" s="44"/>
    </row>
    <row r="224" spans="1:7" x14ac:dyDescent="0.2">
      <c r="A224" s="41" t="s">
        <v>278</v>
      </c>
      <c r="B224" s="41" t="s">
        <v>253</v>
      </c>
      <c r="C224" s="43">
        <v>33011</v>
      </c>
      <c r="D224" s="45">
        <f t="shared" ca="1" si="5"/>
        <v>33</v>
      </c>
      <c r="E224" s="41" t="s">
        <v>251</v>
      </c>
      <c r="F224" s="42">
        <v>36796</v>
      </c>
      <c r="G224" s="44"/>
    </row>
    <row r="225" spans="1:7" x14ac:dyDescent="0.2">
      <c r="A225" s="41" t="s">
        <v>277</v>
      </c>
      <c r="B225" s="41" t="s">
        <v>253</v>
      </c>
      <c r="C225" s="43">
        <v>38337</v>
      </c>
      <c r="D225" s="45">
        <f t="shared" ca="1" si="5"/>
        <v>19</v>
      </c>
      <c r="E225" s="41" t="s">
        <v>251</v>
      </c>
      <c r="F225" s="42">
        <v>38146</v>
      </c>
      <c r="G225" s="44"/>
    </row>
    <row r="226" spans="1:7" x14ac:dyDescent="0.2">
      <c r="A226" s="41" t="s">
        <v>276</v>
      </c>
      <c r="B226" s="41" t="s">
        <v>253</v>
      </c>
      <c r="C226" s="43">
        <v>33879</v>
      </c>
      <c r="D226" s="45">
        <f t="shared" ca="1" si="5"/>
        <v>31</v>
      </c>
      <c r="E226" s="41" t="s">
        <v>244</v>
      </c>
      <c r="F226" s="42">
        <v>77519</v>
      </c>
      <c r="G226" s="44"/>
    </row>
    <row r="227" spans="1:7" x14ac:dyDescent="0.2">
      <c r="A227" s="41" t="s">
        <v>275</v>
      </c>
      <c r="B227" s="41" t="s">
        <v>253</v>
      </c>
      <c r="C227" s="43">
        <v>33340</v>
      </c>
      <c r="D227" s="45">
        <f t="shared" ca="1" si="5"/>
        <v>32</v>
      </c>
      <c r="E227" s="41" t="s">
        <v>251</v>
      </c>
      <c r="F227" s="42">
        <v>48884</v>
      </c>
      <c r="G227" s="44"/>
    </row>
    <row r="228" spans="1:7" x14ac:dyDescent="0.2">
      <c r="A228" s="41" t="s">
        <v>274</v>
      </c>
      <c r="B228" s="41" t="s">
        <v>253</v>
      </c>
      <c r="C228" s="43">
        <v>36010</v>
      </c>
      <c r="D228" s="45">
        <f t="shared" ca="1" si="5"/>
        <v>25</v>
      </c>
      <c r="E228" s="41" t="s">
        <v>251</v>
      </c>
      <c r="F228" s="42">
        <v>67728</v>
      </c>
      <c r="G228" s="44"/>
    </row>
    <row r="229" spans="1:7" x14ac:dyDescent="0.2">
      <c r="A229" s="41" t="s">
        <v>273</v>
      </c>
      <c r="B229" s="41" t="s">
        <v>253</v>
      </c>
      <c r="C229" s="43">
        <v>33588</v>
      </c>
      <c r="D229" s="45">
        <f t="shared" ca="1" si="5"/>
        <v>32</v>
      </c>
      <c r="E229" s="41" t="s">
        <v>247</v>
      </c>
      <c r="F229" s="42">
        <v>77934</v>
      </c>
      <c r="G229" s="44"/>
    </row>
    <row r="230" spans="1:7" x14ac:dyDescent="0.2">
      <c r="A230" s="41" t="s">
        <v>272</v>
      </c>
      <c r="B230" s="41" t="s">
        <v>253</v>
      </c>
      <c r="C230" s="43">
        <v>36063</v>
      </c>
      <c r="D230" s="45">
        <f t="shared" ca="1" si="5"/>
        <v>25</v>
      </c>
      <c r="E230" s="41" t="s">
        <v>251</v>
      </c>
      <c r="F230" s="42">
        <v>66857</v>
      </c>
      <c r="G230" s="44"/>
    </row>
    <row r="231" spans="1:7" x14ac:dyDescent="0.2">
      <c r="A231" s="41" t="s">
        <v>271</v>
      </c>
      <c r="B231" s="41" t="s">
        <v>253</v>
      </c>
      <c r="C231" s="43">
        <v>35673</v>
      </c>
      <c r="D231" s="45">
        <f t="shared" ca="1" si="5"/>
        <v>26</v>
      </c>
      <c r="E231" s="41" t="s">
        <v>251</v>
      </c>
      <c r="F231" s="42">
        <v>74826</v>
      </c>
      <c r="G231" s="44"/>
    </row>
    <row r="232" spans="1:7" x14ac:dyDescent="0.2">
      <c r="A232" s="41" t="s">
        <v>270</v>
      </c>
      <c r="B232" s="41" t="s">
        <v>253</v>
      </c>
      <c r="C232" s="43">
        <v>33194</v>
      </c>
      <c r="D232" s="45">
        <f t="shared" ca="1" si="5"/>
        <v>33</v>
      </c>
      <c r="E232" s="41" t="s">
        <v>262</v>
      </c>
      <c r="F232" s="42">
        <v>64878</v>
      </c>
      <c r="G232" s="44"/>
    </row>
    <row r="233" spans="1:7" x14ac:dyDescent="0.2">
      <c r="A233" s="41" t="s">
        <v>269</v>
      </c>
      <c r="B233" s="41" t="s">
        <v>253</v>
      </c>
      <c r="C233" s="43">
        <v>32975</v>
      </c>
      <c r="D233" s="45">
        <f t="shared" ca="1" si="5"/>
        <v>33</v>
      </c>
      <c r="E233" s="41" t="s">
        <v>251</v>
      </c>
      <c r="F233" s="42">
        <v>34596</v>
      </c>
      <c r="G233" s="44"/>
    </row>
    <row r="234" spans="1:7" x14ac:dyDescent="0.2">
      <c r="A234" s="41" t="s">
        <v>268</v>
      </c>
      <c r="B234" s="41" t="s">
        <v>253</v>
      </c>
      <c r="C234" s="43">
        <v>34330</v>
      </c>
      <c r="D234" s="45">
        <f t="shared" ca="1" si="5"/>
        <v>30</v>
      </c>
      <c r="E234" s="41" t="s">
        <v>251</v>
      </c>
      <c r="F234" s="42">
        <v>34790</v>
      </c>
      <c r="G234" s="44"/>
    </row>
    <row r="235" spans="1:7" x14ac:dyDescent="0.2">
      <c r="A235" s="41" t="s">
        <v>267</v>
      </c>
      <c r="B235" s="41" t="s">
        <v>253</v>
      </c>
      <c r="C235" s="43">
        <v>37700</v>
      </c>
      <c r="D235" s="45">
        <f t="shared" ca="1" si="5"/>
        <v>20</v>
      </c>
      <c r="E235" s="41" t="s">
        <v>244</v>
      </c>
      <c r="F235" s="42">
        <v>28919</v>
      </c>
      <c r="G235" s="44"/>
    </row>
    <row r="236" spans="1:7" x14ac:dyDescent="0.2">
      <c r="A236" s="41" t="s">
        <v>266</v>
      </c>
      <c r="B236" s="41" t="s">
        <v>253</v>
      </c>
      <c r="C236" s="43">
        <v>34630</v>
      </c>
      <c r="D236" s="45">
        <f t="shared" ca="1" si="5"/>
        <v>29</v>
      </c>
      <c r="E236" s="41" t="s">
        <v>244</v>
      </c>
      <c r="F236" s="42">
        <v>48862</v>
      </c>
      <c r="G236" s="44"/>
    </row>
    <row r="237" spans="1:7" x14ac:dyDescent="0.2">
      <c r="A237" s="41" t="s">
        <v>265</v>
      </c>
      <c r="B237" s="41" t="s">
        <v>253</v>
      </c>
      <c r="C237" s="46">
        <v>39734</v>
      </c>
      <c r="D237" s="45">
        <f t="shared" ca="1" si="5"/>
        <v>15</v>
      </c>
      <c r="E237" s="41" t="s">
        <v>251</v>
      </c>
      <c r="F237" s="42">
        <v>63541</v>
      </c>
      <c r="G237" s="44"/>
    </row>
    <row r="238" spans="1:7" x14ac:dyDescent="0.2">
      <c r="A238" s="41" t="s">
        <v>264</v>
      </c>
      <c r="B238" s="41" t="s">
        <v>253</v>
      </c>
      <c r="C238" s="43">
        <v>32333</v>
      </c>
      <c r="D238" s="45">
        <f t="shared" ca="1" si="5"/>
        <v>35</v>
      </c>
      <c r="E238" s="41" t="s">
        <v>251</v>
      </c>
      <c r="F238" s="42">
        <v>41592</v>
      </c>
      <c r="G238" s="44"/>
    </row>
    <row r="239" spans="1:7" x14ac:dyDescent="0.2">
      <c r="A239" s="41" t="s">
        <v>263</v>
      </c>
      <c r="B239" s="41" t="s">
        <v>253</v>
      </c>
      <c r="C239" s="43">
        <v>35419</v>
      </c>
      <c r="D239" s="45">
        <f t="shared" ca="1" si="5"/>
        <v>27</v>
      </c>
      <c r="E239" s="41" t="s">
        <v>262</v>
      </c>
      <c r="F239" s="42">
        <v>76560</v>
      </c>
      <c r="G239" s="44"/>
    </row>
    <row r="240" spans="1:7" x14ac:dyDescent="0.2">
      <c r="A240" s="41" t="s">
        <v>261</v>
      </c>
      <c r="B240" s="41" t="s">
        <v>253</v>
      </c>
      <c r="C240" s="43">
        <v>38495</v>
      </c>
      <c r="D240" s="45">
        <f t="shared" ca="1" si="5"/>
        <v>18</v>
      </c>
      <c r="E240" s="41" t="s">
        <v>251</v>
      </c>
      <c r="F240" s="42">
        <v>65864</v>
      </c>
      <c r="G240" s="44"/>
    </row>
    <row r="241" spans="1:7" x14ac:dyDescent="0.2">
      <c r="A241" s="41" t="s">
        <v>260</v>
      </c>
      <c r="B241" s="41" t="s">
        <v>253</v>
      </c>
      <c r="C241" s="43">
        <v>38733</v>
      </c>
      <c r="D241" s="45">
        <f t="shared" ca="1" si="5"/>
        <v>18</v>
      </c>
      <c r="E241" s="41" t="s">
        <v>251</v>
      </c>
      <c r="F241" s="42">
        <v>77605</v>
      </c>
      <c r="G241" s="44"/>
    </row>
    <row r="242" spans="1:7" x14ac:dyDescent="0.2">
      <c r="A242" s="41" t="s">
        <v>259</v>
      </c>
      <c r="B242" s="41" t="s">
        <v>253</v>
      </c>
      <c r="C242" s="43">
        <v>32467</v>
      </c>
      <c r="D242" s="45">
        <f t="shared" ca="1" si="5"/>
        <v>35</v>
      </c>
      <c r="E242" s="41" t="s">
        <v>247</v>
      </c>
      <c r="F242" s="42">
        <v>58563</v>
      </c>
      <c r="G242" s="44"/>
    </row>
    <row r="243" spans="1:7" x14ac:dyDescent="0.2">
      <c r="A243" s="41" t="s">
        <v>258</v>
      </c>
      <c r="B243" s="41" t="s">
        <v>253</v>
      </c>
      <c r="C243" s="43">
        <v>38782</v>
      </c>
      <c r="D243" s="45">
        <f t="shared" ca="1" si="5"/>
        <v>17</v>
      </c>
      <c r="E243" s="41" t="s">
        <v>247</v>
      </c>
      <c r="F243" s="42">
        <v>38849</v>
      </c>
      <c r="G243" s="44"/>
    </row>
    <row r="244" spans="1:7" x14ac:dyDescent="0.2">
      <c r="A244" s="41" t="s">
        <v>257</v>
      </c>
      <c r="B244" s="41" t="s">
        <v>253</v>
      </c>
      <c r="C244" s="43">
        <v>39691</v>
      </c>
      <c r="D244" s="45">
        <f t="shared" ca="1" si="5"/>
        <v>15</v>
      </c>
      <c r="E244" s="41" t="s">
        <v>251</v>
      </c>
      <c r="F244" s="42">
        <v>36051</v>
      </c>
      <c r="G244" s="44"/>
    </row>
    <row r="245" spans="1:7" x14ac:dyDescent="0.2">
      <c r="A245" s="41" t="s">
        <v>256</v>
      </c>
      <c r="B245" s="41" t="s">
        <v>253</v>
      </c>
      <c r="C245" s="43">
        <v>34191</v>
      </c>
      <c r="D245" s="45">
        <f t="shared" ca="1" si="5"/>
        <v>30</v>
      </c>
      <c r="E245" s="41" t="s">
        <v>251</v>
      </c>
      <c r="F245" s="42">
        <v>24326</v>
      </c>
      <c r="G245" s="44"/>
    </row>
    <row r="246" spans="1:7" x14ac:dyDescent="0.2">
      <c r="A246" s="41" t="s">
        <v>255</v>
      </c>
      <c r="B246" s="41" t="s">
        <v>253</v>
      </c>
      <c r="C246" s="43">
        <v>35247</v>
      </c>
      <c r="D246" s="45">
        <f t="shared" ca="1" si="5"/>
        <v>27</v>
      </c>
      <c r="E246" s="41" t="s">
        <v>247</v>
      </c>
      <c r="F246" s="42">
        <v>60087</v>
      </c>
      <c r="G246" s="44"/>
    </row>
    <row r="247" spans="1:7" x14ac:dyDescent="0.2">
      <c r="A247" s="41" t="s">
        <v>254</v>
      </c>
      <c r="B247" s="41" t="s">
        <v>253</v>
      </c>
      <c r="C247" s="43">
        <v>33724</v>
      </c>
      <c r="D247" s="45">
        <f t="shared" ca="1" si="5"/>
        <v>31</v>
      </c>
      <c r="E247" s="41" t="s">
        <v>251</v>
      </c>
      <c r="F247" s="42">
        <v>48748</v>
      </c>
      <c r="G247" s="44"/>
    </row>
    <row r="248" spans="1:7" x14ac:dyDescent="0.2">
      <c r="A248" s="41" t="s">
        <v>252</v>
      </c>
      <c r="B248" s="41" t="s">
        <v>249</v>
      </c>
      <c r="C248" s="43">
        <v>36045</v>
      </c>
      <c r="D248" s="45">
        <f t="shared" ca="1" si="5"/>
        <v>25</v>
      </c>
      <c r="E248" s="41" t="s">
        <v>251</v>
      </c>
      <c r="F248" s="42">
        <v>59375</v>
      </c>
      <c r="G248" s="44"/>
    </row>
    <row r="249" spans="1:7" x14ac:dyDescent="0.2">
      <c r="A249" s="41" t="s">
        <v>250</v>
      </c>
      <c r="B249" s="41" t="s">
        <v>249</v>
      </c>
      <c r="C249" s="43">
        <v>32441</v>
      </c>
      <c r="D249" s="45">
        <f t="shared" ca="1" si="5"/>
        <v>35</v>
      </c>
      <c r="E249" s="41" t="s">
        <v>247</v>
      </c>
      <c r="F249" s="42">
        <v>52421</v>
      </c>
      <c r="G249" s="44"/>
    </row>
    <row r="250" spans="1:7" x14ac:dyDescent="0.2">
      <c r="A250" s="41" t="s">
        <v>248</v>
      </c>
      <c r="B250" s="41" t="s">
        <v>245</v>
      </c>
      <c r="C250" s="43">
        <v>33057</v>
      </c>
      <c r="D250" s="45">
        <f t="shared" ca="1" si="5"/>
        <v>33</v>
      </c>
      <c r="E250" s="41" t="s">
        <v>247</v>
      </c>
      <c r="F250" s="42">
        <v>75170</v>
      </c>
      <c r="G250" s="44"/>
    </row>
    <row r="251" spans="1:7" x14ac:dyDescent="0.2">
      <c r="A251" s="41" t="s">
        <v>246</v>
      </c>
      <c r="B251" s="41" t="s">
        <v>245</v>
      </c>
      <c r="C251" s="43">
        <v>39597</v>
      </c>
      <c r="D251" s="45">
        <f t="shared" ca="1" si="5"/>
        <v>15</v>
      </c>
      <c r="E251" s="41" t="s">
        <v>244</v>
      </c>
      <c r="F251" s="42">
        <v>41263</v>
      </c>
      <c r="G251" s="44"/>
    </row>
  </sheetData>
  <mergeCells count="1">
    <mergeCell ref="R4:X4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200" zoomScaleNormal="200" workbookViewId="0">
      <selection activeCell="B7" sqref="B7"/>
    </sheetView>
  </sheetViews>
  <sheetFormatPr defaultRowHeight="15" x14ac:dyDescent="0.25"/>
  <cols>
    <col min="1" max="1" width="11.140625" customWidth="1"/>
    <col min="2" max="2" width="13.28515625" customWidth="1"/>
    <col min="4" max="4" width="9.140625" customWidth="1"/>
    <col min="5" max="5" width="14" customWidth="1"/>
    <col min="6" max="6" width="11.28515625" bestFit="1" customWidth="1"/>
    <col min="7" max="7" width="6.85546875" customWidth="1"/>
    <col min="8" max="8" width="6" customWidth="1"/>
  </cols>
  <sheetData>
    <row r="1" spans="1:7" x14ac:dyDescent="0.25">
      <c r="A1" s="134" t="s">
        <v>123</v>
      </c>
      <c r="B1" s="134"/>
    </row>
    <row r="2" spans="1:7" x14ac:dyDescent="0.25">
      <c r="A2" s="10" t="s">
        <v>121</v>
      </c>
    </row>
    <row r="5" spans="1:7" x14ac:dyDescent="0.25">
      <c r="B5" t="s">
        <v>130</v>
      </c>
      <c r="C5" t="s">
        <v>131</v>
      </c>
    </row>
    <row r="6" spans="1:7" x14ac:dyDescent="0.25">
      <c r="B6" s="14" t="s">
        <v>129</v>
      </c>
      <c r="C6" s="14" t="s">
        <v>127</v>
      </c>
      <c r="E6" s="13" t="s">
        <v>129</v>
      </c>
      <c r="F6" s="13" t="s">
        <v>128</v>
      </c>
      <c r="G6" s="13" t="s">
        <v>127</v>
      </c>
    </row>
    <row r="7" spans="1:7" x14ac:dyDescent="0.25">
      <c r="B7" s="12" t="s">
        <v>120</v>
      </c>
      <c r="C7" s="11">
        <f>VLOOKUP(B7, $E$6:$G$15, 3, 0)</f>
        <v>26</v>
      </c>
      <c r="E7" t="s">
        <v>126</v>
      </c>
      <c r="F7">
        <v>21.96</v>
      </c>
      <c r="G7">
        <v>22</v>
      </c>
    </row>
    <row r="8" spans="1:7" x14ac:dyDescent="0.25">
      <c r="E8" t="s">
        <v>125</v>
      </c>
      <c r="F8">
        <v>14.06</v>
      </c>
      <c r="G8">
        <v>43</v>
      </c>
    </row>
    <row r="9" spans="1:7" x14ac:dyDescent="0.25">
      <c r="E9" t="s">
        <v>124</v>
      </c>
      <c r="F9">
        <v>21.52</v>
      </c>
      <c r="G9">
        <v>53</v>
      </c>
    </row>
    <row r="10" spans="1:7" x14ac:dyDescent="0.25">
      <c r="E10" t="s">
        <v>122</v>
      </c>
      <c r="F10">
        <v>12.84</v>
      </c>
      <c r="G10">
        <v>46</v>
      </c>
    </row>
    <row r="11" spans="1:7" x14ac:dyDescent="0.25">
      <c r="E11" t="s">
        <v>120</v>
      </c>
      <c r="F11">
        <v>15.89</v>
      </c>
      <c r="G11">
        <v>26</v>
      </c>
    </row>
    <row r="12" spans="1:7" x14ac:dyDescent="0.25">
      <c r="E12" t="s">
        <v>119</v>
      </c>
      <c r="F12">
        <v>18.66</v>
      </c>
      <c r="G12">
        <v>36</v>
      </c>
    </row>
    <row r="13" spans="1:7" x14ac:dyDescent="0.25">
      <c r="E13" t="s">
        <v>118</v>
      </c>
      <c r="F13">
        <v>12.76</v>
      </c>
      <c r="G13">
        <v>27</v>
      </c>
    </row>
    <row r="14" spans="1:7" x14ac:dyDescent="0.25">
      <c r="E14" t="s">
        <v>117</v>
      </c>
      <c r="F14">
        <v>18.670000000000002</v>
      </c>
      <c r="G14">
        <v>45</v>
      </c>
    </row>
    <row r="15" spans="1:7" x14ac:dyDescent="0.25">
      <c r="E15" t="s">
        <v>116</v>
      </c>
      <c r="F15">
        <v>16.239999999999998</v>
      </c>
      <c r="G15">
        <v>4</v>
      </c>
    </row>
  </sheetData>
  <mergeCells count="1">
    <mergeCell ref="A1:B1"/>
  </mergeCells>
  <dataValidations count="1">
    <dataValidation type="list" allowBlank="1" showInputMessage="1" showErrorMessage="1" sqref="B7">
      <formula1>$E$7:$E$15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H2" sqref="H2"/>
    </sheetView>
  </sheetViews>
  <sheetFormatPr defaultRowHeight="15" x14ac:dyDescent="0.25"/>
  <cols>
    <col min="1" max="1" width="23.5703125" bestFit="1" customWidth="1"/>
    <col min="2" max="2" width="10.7109375" bestFit="1" customWidth="1"/>
    <col min="3" max="3" width="8.5703125" bestFit="1" customWidth="1"/>
    <col min="4" max="4" width="7.5703125" bestFit="1" customWidth="1"/>
    <col min="5" max="5" width="8.28515625" bestFit="1" customWidth="1"/>
    <col min="6" max="6" width="17.28515625" bestFit="1" customWidth="1"/>
    <col min="7" max="7" width="9" bestFit="1" customWidth="1"/>
    <col min="8" max="8" width="8.28515625" bestFit="1" customWidth="1"/>
  </cols>
  <sheetData>
    <row r="1" spans="1:8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s="5">
        <v>39211</v>
      </c>
      <c r="C2" s="6">
        <v>16000</v>
      </c>
      <c r="D2" s="6">
        <v>2080</v>
      </c>
      <c r="E2" s="6">
        <v>160</v>
      </c>
      <c r="F2" t="s">
        <v>9</v>
      </c>
      <c r="G2">
        <v>3</v>
      </c>
      <c r="H2">
        <v>4</v>
      </c>
    </row>
    <row r="3" spans="1:8" x14ac:dyDescent="0.25">
      <c r="A3" s="7" t="s">
        <v>10</v>
      </c>
      <c r="B3" s="8">
        <v>37637</v>
      </c>
      <c r="C3" s="9">
        <v>25000</v>
      </c>
      <c r="D3" s="9">
        <v>750</v>
      </c>
      <c r="E3" s="9">
        <v>750</v>
      </c>
      <c r="F3" s="7" t="s">
        <v>11</v>
      </c>
      <c r="G3" s="7">
        <v>8</v>
      </c>
      <c r="H3" s="7">
        <v>1</v>
      </c>
    </row>
    <row r="4" spans="1:8" x14ac:dyDescent="0.25">
      <c r="A4" t="s">
        <v>12</v>
      </c>
      <c r="B4" s="5">
        <v>39581</v>
      </c>
      <c r="C4" s="6">
        <v>25000</v>
      </c>
      <c r="D4" s="6">
        <v>1500</v>
      </c>
      <c r="E4" s="6">
        <v>750</v>
      </c>
      <c r="F4" t="s">
        <v>13</v>
      </c>
      <c r="G4">
        <v>6</v>
      </c>
      <c r="H4">
        <v>2</v>
      </c>
    </row>
    <row r="5" spans="1:8" x14ac:dyDescent="0.25">
      <c r="A5" s="7" t="s">
        <v>14</v>
      </c>
      <c r="B5" s="8">
        <v>39283</v>
      </c>
      <c r="C5" s="9">
        <v>26000</v>
      </c>
      <c r="D5" s="9">
        <v>3380</v>
      </c>
      <c r="E5" s="9">
        <v>780</v>
      </c>
      <c r="F5" s="7" t="s">
        <v>9</v>
      </c>
      <c r="G5" s="7">
        <v>8</v>
      </c>
      <c r="H5" s="7">
        <v>4</v>
      </c>
    </row>
    <row r="6" spans="1:8" x14ac:dyDescent="0.25">
      <c r="A6" t="s">
        <v>15</v>
      </c>
      <c r="B6" s="5">
        <v>38146</v>
      </c>
      <c r="C6" s="6">
        <v>27000</v>
      </c>
      <c r="D6" s="6">
        <v>810</v>
      </c>
      <c r="E6" s="6">
        <v>2160</v>
      </c>
      <c r="F6" t="s">
        <v>16</v>
      </c>
      <c r="G6">
        <v>9</v>
      </c>
      <c r="H6">
        <v>1</v>
      </c>
    </row>
    <row r="7" spans="1:8" x14ac:dyDescent="0.25">
      <c r="A7" s="7" t="s">
        <v>17</v>
      </c>
      <c r="B7" s="8">
        <v>38777</v>
      </c>
      <c r="C7" s="9">
        <v>27000</v>
      </c>
      <c r="D7" s="9">
        <v>4500</v>
      </c>
      <c r="E7" s="9">
        <v>0</v>
      </c>
      <c r="F7" s="7" t="s">
        <v>16</v>
      </c>
      <c r="G7" s="7">
        <v>7</v>
      </c>
      <c r="H7" s="7">
        <v>5</v>
      </c>
    </row>
    <row r="8" spans="1:8" x14ac:dyDescent="0.25">
      <c r="A8" t="s">
        <v>18</v>
      </c>
      <c r="B8" s="5">
        <v>37185</v>
      </c>
      <c r="C8" s="6">
        <v>28000</v>
      </c>
      <c r="D8" s="6">
        <v>4200</v>
      </c>
      <c r="E8" s="6">
        <v>0</v>
      </c>
      <c r="F8" t="s">
        <v>19</v>
      </c>
      <c r="G8">
        <v>6</v>
      </c>
      <c r="H8">
        <v>5</v>
      </c>
    </row>
    <row r="9" spans="1:8" x14ac:dyDescent="0.25">
      <c r="A9" s="7" t="s">
        <v>20</v>
      </c>
      <c r="B9" s="8">
        <v>38620</v>
      </c>
      <c r="C9" s="9">
        <v>28000</v>
      </c>
      <c r="D9" s="9">
        <v>3640</v>
      </c>
      <c r="E9" s="9">
        <v>1400</v>
      </c>
      <c r="F9" s="7" t="s">
        <v>11</v>
      </c>
      <c r="G9" s="7">
        <v>7</v>
      </c>
      <c r="H9" s="7">
        <v>4</v>
      </c>
    </row>
    <row r="10" spans="1:8" x14ac:dyDescent="0.25">
      <c r="A10" t="s">
        <v>21</v>
      </c>
      <c r="B10" s="5">
        <v>37303</v>
      </c>
      <c r="C10" s="6">
        <v>30000</v>
      </c>
      <c r="D10" s="6">
        <v>3300</v>
      </c>
      <c r="E10" s="6">
        <v>3000</v>
      </c>
      <c r="F10" t="s">
        <v>22</v>
      </c>
      <c r="G10">
        <v>4</v>
      </c>
      <c r="H10">
        <v>4</v>
      </c>
    </row>
    <row r="11" spans="1:8" x14ac:dyDescent="0.25">
      <c r="A11" s="7" t="s">
        <v>23</v>
      </c>
      <c r="B11" s="8">
        <v>37741</v>
      </c>
      <c r="C11" s="9">
        <v>30000</v>
      </c>
      <c r="D11" s="9">
        <v>1800</v>
      </c>
      <c r="E11" s="9">
        <v>1800</v>
      </c>
      <c r="F11" s="7" t="s">
        <v>24</v>
      </c>
      <c r="G11" s="7">
        <v>1</v>
      </c>
      <c r="H11" s="7">
        <v>2</v>
      </c>
    </row>
    <row r="12" spans="1:8" x14ac:dyDescent="0.25">
      <c r="A12" t="s">
        <v>25</v>
      </c>
      <c r="B12" s="5">
        <v>37702</v>
      </c>
      <c r="C12" s="6">
        <v>31000</v>
      </c>
      <c r="D12" s="6">
        <v>2790</v>
      </c>
      <c r="E12" s="6">
        <v>310</v>
      </c>
      <c r="F12" t="s">
        <v>11</v>
      </c>
      <c r="G12">
        <v>4</v>
      </c>
      <c r="H12">
        <v>3</v>
      </c>
    </row>
    <row r="13" spans="1:8" x14ac:dyDescent="0.25">
      <c r="A13" s="7" t="s">
        <v>26</v>
      </c>
      <c r="B13" s="8">
        <v>39203</v>
      </c>
      <c r="C13" s="9">
        <v>31000</v>
      </c>
      <c r="D13" s="9">
        <v>1240</v>
      </c>
      <c r="E13" s="9">
        <v>930</v>
      </c>
      <c r="F13" s="7" t="s">
        <v>13</v>
      </c>
      <c r="G13" s="7">
        <v>2</v>
      </c>
      <c r="H13" s="7">
        <v>1</v>
      </c>
    </row>
    <row r="14" spans="1:8" x14ac:dyDescent="0.25">
      <c r="A14" t="s">
        <v>27</v>
      </c>
      <c r="B14" s="5">
        <v>37015</v>
      </c>
      <c r="C14" s="6">
        <v>32000</v>
      </c>
      <c r="D14" s="6">
        <v>2240</v>
      </c>
      <c r="E14" s="6">
        <v>0</v>
      </c>
      <c r="F14" t="s">
        <v>19</v>
      </c>
      <c r="G14">
        <v>9</v>
      </c>
      <c r="H14">
        <v>2</v>
      </c>
    </row>
    <row r="15" spans="1:8" x14ac:dyDescent="0.25">
      <c r="A15" s="7" t="s">
        <v>28</v>
      </c>
      <c r="B15" s="8">
        <v>39381</v>
      </c>
      <c r="C15" s="9">
        <v>32000</v>
      </c>
      <c r="D15" s="9">
        <v>4160</v>
      </c>
      <c r="E15" s="9">
        <v>640</v>
      </c>
      <c r="F15" s="7" t="s">
        <v>19</v>
      </c>
      <c r="G15" s="7">
        <v>8</v>
      </c>
      <c r="H15" s="7">
        <v>4</v>
      </c>
    </row>
    <row r="16" spans="1:8" x14ac:dyDescent="0.25">
      <c r="A16" t="s">
        <v>29</v>
      </c>
      <c r="B16" s="5">
        <v>36817</v>
      </c>
      <c r="C16" s="6">
        <v>34000</v>
      </c>
      <c r="D16" s="6">
        <v>4420</v>
      </c>
      <c r="E16" s="6">
        <v>2040</v>
      </c>
      <c r="F16" t="s">
        <v>11</v>
      </c>
      <c r="G16">
        <v>8</v>
      </c>
      <c r="H16">
        <v>4</v>
      </c>
    </row>
    <row r="17" spans="1:8" x14ac:dyDescent="0.25">
      <c r="A17" s="7" t="s">
        <v>30</v>
      </c>
      <c r="B17" s="8">
        <v>39317</v>
      </c>
      <c r="C17" s="9">
        <v>34000</v>
      </c>
      <c r="D17" s="9">
        <v>4080</v>
      </c>
      <c r="E17" s="9">
        <v>3060</v>
      </c>
      <c r="F17" s="7" t="s">
        <v>31</v>
      </c>
      <c r="G17" s="7">
        <v>5</v>
      </c>
      <c r="H17" s="7">
        <v>4</v>
      </c>
    </row>
    <row r="18" spans="1:8" x14ac:dyDescent="0.25">
      <c r="A18" t="s">
        <v>32</v>
      </c>
      <c r="B18" s="5">
        <v>38726</v>
      </c>
      <c r="C18" s="6">
        <v>35000</v>
      </c>
      <c r="D18" s="6">
        <v>1750</v>
      </c>
      <c r="E18" s="6">
        <v>1050</v>
      </c>
      <c r="F18" t="s">
        <v>24</v>
      </c>
      <c r="G18">
        <v>7</v>
      </c>
      <c r="H18">
        <v>2</v>
      </c>
    </row>
    <row r="19" spans="1:8" x14ac:dyDescent="0.25">
      <c r="A19" s="7" t="s">
        <v>33</v>
      </c>
      <c r="B19" s="8">
        <v>39364</v>
      </c>
      <c r="C19" s="9">
        <v>35000</v>
      </c>
      <c r="D19" s="9">
        <v>3500</v>
      </c>
      <c r="E19" s="9">
        <v>2100</v>
      </c>
      <c r="F19" s="7" t="s">
        <v>19</v>
      </c>
      <c r="G19" s="7">
        <v>8</v>
      </c>
      <c r="H19" s="7">
        <v>3</v>
      </c>
    </row>
    <row r="20" spans="1:8" x14ac:dyDescent="0.25">
      <c r="A20" t="s">
        <v>34</v>
      </c>
      <c r="B20" s="5">
        <v>38809</v>
      </c>
      <c r="C20" s="6">
        <v>35000</v>
      </c>
      <c r="D20" s="6">
        <v>26000</v>
      </c>
      <c r="E20" s="6">
        <v>0</v>
      </c>
      <c r="F20" t="s">
        <v>35</v>
      </c>
      <c r="G20">
        <v>1</v>
      </c>
      <c r="H20">
        <v>3</v>
      </c>
    </row>
    <row r="21" spans="1:8" x14ac:dyDescent="0.25">
      <c r="A21" s="7" t="s">
        <v>36</v>
      </c>
      <c r="B21" s="8">
        <v>39795</v>
      </c>
      <c r="C21" s="9">
        <v>36000</v>
      </c>
      <c r="D21" s="9">
        <v>2520.0000000000005</v>
      </c>
      <c r="E21" s="9">
        <v>1800</v>
      </c>
      <c r="F21" s="7" t="s">
        <v>16</v>
      </c>
      <c r="G21" s="7">
        <v>1</v>
      </c>
      <c r="H21" s="7">
        <v>2</v>
      </c>
    </row>
    <row r="22" spans="1:8" x14ac:dyDescent="0.25">
      <c r="A22" t="s">
        <v>37</v>
      </c>
      <c r="B22" s="5">
        <v>39566</v>
      </c>
      <c r="C22" s="6">
        <v>38000</v>
      </c>
      <c r="D22" s="6">
        <v>1900</v>
      </c>
      <c r="E22" s="6">
        <v>0</v>
      </c>
      <c r="F22" t="s">
        <v>31</v>
      </c>
      <c r="G22">
        <v>4</v>
      </c>
      <c r="H22">
        <v>2</v>
      </c>
    </row>
    <row r="23" spans="1:8" x14ac:dyDescent="0.25">
      <c r="A23" s="7" t="s">
        <v>38</v>
      </c>
      <c r="B23" s="8">
        <v>39522</v>
      </c>
      <c r="C23" s="9">
        <v>39000</v>
      </c>
      <c r="D23" s="9">
        <v>780</v>
      </c>
      <c r="E23" s="9">
        <v>390</v>
      </c>
      <c r="F23" s="7" t="s">
        <v>16</v>
      </c>
      <c r="G23" s="7">
        <v>9</v>
      </c>
      <c r="H23" s="7">
        <v>1</v>
      </c>
    </row>
    <row r="24" spans="1:8" x14ac:dyDescent="0.25">
      <c r="A24" t="s">
        <v>39</v>
      </c>
      <c r="B24" s="5">
        <v>38644</v>
      </c>
      <c r="C24" s="6">
        <v>40000</v>
      </c>
      <c r="D24" s="6">
        <v>5600.0000000000009</v>
      </c>
      <c r="E24" s="6">
        <v>0</v>
      </c>
      <c r="F24" t="s">
        <v>22</v>
      </c>
      <c r="G24">
        <v>7</v>
      </c>
      <c r="H24">
        <v>5</v>
      </c>
    </row>
    <row r="25" spans="1:8" x14ac:dyDescent="0.25">
      <c r="A25" s="7" t="s">
        <v>40</v>
      </c>
      <c r="B25" s="8">
        <v>37969</v>
      </c>
      <c r="C25" s="9">
        <v>40000</v>
      </c>
      <c r="D25" s="9">
        <v>1600</v>
      </c>
      <c r="E25" s="9">
        <v>1600</v>
      </c>
      <c r="F25" s="7" t="s">
        <v>9</v>
      </c>
      <c r="G25" s="7">
        <v>6</v>
      </c>
      <c r="H25" s="7">
        <v>1</v>
      </c>
    </row>
    <row r="26" spans="1:8" x14ac:dyDescent="0.25">
      <c r="A26" t="s">
        <v>41</v>
      </c>
      <c r="B26" s="5">
        <v>39719</v>
      </c>
      <c r="C26" s="6">
        <v>41000</v>
      </c>
      <c r="D26" s="6">
        <v>2050</v>
      </c>
      <c r="E26" s="6">
        <v>1640</v>
      </c>
      <c r="F26" t="s">
        <v>13</v>
      </c>
      <c r="G26">
        <v>9</v>
      </c>
      <c r="H26">
        <v>2</v>
      </c>
    </row>
    <row r="27" spans="1:8" x14ac:dyDescent="0.25">
      <c r="A27" s="7" t="s">
        <v>42</v>
      </c>
      <c r="B27" s="8">
        <v>37289</v>
      </c>
      <c r="C27" s="9">
        <v>42000</v>
      </c>
      <c r="D27" s="9">
        <v>2520</v>
      </c>
      <c r="E27" s="9">
        <v>3780</v>
      </c>
      <c r="F27" s="7" t="s">
        <v>24</v>
      </c>
      <c r="G27" s="7">
        <v>9</v>
      </c>
      <c r="H27" s="7">
        <v>2</v>
      </c>
    </row>
    <row r="28" spans="1:8" x14ac:dyDescent="0.25">
      <c r="A28" t="s">
        <v>43</v>
      </c>
      <c r="B28" s="5">
        <v>37021</v>
      </c>
      <c r="C28" s="6">
        <v>43000</v>
      </c>
      <c r="D28" s="6">
        <v>4730</v>
      </c>
      <c r="E28" s="6">
        <v>0</v>
      </c>
      <c r="F28" t="s">
        <v>35</v>
      </c>
      <c r="G28">
        <v>7</v>
      </c>
      <c r="H28">
        <v>4</v>
      </c>
    </row>
    <row r="29" spans="1:8" x14ac:dyDescent="0.25">
      <c r="A29" s="7" t="s">
        <v>44</v>
      </c>
      <c r="B29" s="8">
        <v>36904</v>
      </c>
      <c r="C29" s="9">
        <v>43000</v>
      </c>
      <c r="D29" s="9">
        <v>42000</v>
      </c>
      <c r="E29" s="9">
        <v>0</v>
      </c>
      <c r="F29" s="7" t="s">
        <v>35</v>
      </c>
      <c r="G29" s="7">
        <v>5</v>
      </c>
      <c r="H29" s="7">
        <v>5</v>
      </c>
    </row>
    <row r="30" spans="1:8" x14ac:dyDescent="0.25">
      <c r="A30" t="s">
        <v>45</v>
      </c>
      <c r="B30" s="5">
        <v>38940</v>
      </c>
      <c r="C30" s="6">
        <v>44000</v>
      </c>
      <c r="D30" s="6">
        <v>1320</v>
      </c>
      <c r="E30" s="6">
        <v>880</v>
      </c>
      <c r="F30" t="s">
        <v>9</v>
      </c>
      <c r="G30">
        <v>6</v>
      </c>
      <c r="H30">
        <v>1</v>
      </c>
    </row>
    <row r="31" spans="1:8" x14ac:dyDescent="0.25">
      <c r="A31" s="7" t="s">
        <v>46</v>
      </c>
      <c r="B31" s="8">
        <v>36762</v>
      </c>
      <c r="C31" s="9">
        <v>45000</v>
      </c>
      <c r="D31" s="9">
        <v>37000</v>
      </c>
      <c r="E31" s="9">
        <v>0</v>
      </c>
      <c r="F31" s="7" t="s">
        <v>35</v>
      </c>
      <c r="G31" s="7">
        <v>9</v>
      </c>
      <c r="H31" s="7">
        <v>4</v>
      </c>
    </row>
    <row r="32" spans="1:8" x14ac:dyDescent="0.25">
      <c r="A32" t="s">
        <v>47</v>
      </c>
      <c r="B32" s="5">
        <v>38131</v>
      </c>
      <c r="C32" s="6">
        <v>45000</v>
      </c>
      <c r="D32" s="6">
        <v>5850</v>
      </c>
      <c r="E32" s="6">
        <v>4500</v>
      </c>
      <c r="F32" t="s">
        <v>11</v>
      </c>
      <c r="G32">
        <v>4</v>
      </c>
      <c r="H32">
        <v>4</v>
      </c>
    </row>
    <row r="33" spans="1:8" x14ac:dyDescent="0.25">
      <c r="A33" s="7" t="s">
        <v>48</v>
      </c>
      <c r="B33" s="8">
        <v>39790</v>
      </c>
      <c r="C33" s="9">
        <v>45000</v>
      </c>
      <c r="D33" s="9">
        <v>900</v>
      </c>
      <c r="E33" s="9">
        <v>0</v>
      </c>
      <c r="F33" s="7" t="s">
        <v>31</v>
      </c>
      <c r="G33" s="7">
        <v>7</v>
      </c>
      <c r="H33" s="7">
        <v>1</v>
      </c>
    </row>
    <row r="34" spans="1:8" x14ac:dyDescent="0.25">
      <c r="A34" t="s">
        <v>49</v>
      </c>
      <c r="B34" s="5">
        <v>38492</v>
      </c>
      <c r="C34" s="6">
        <v>46000</v>
      </c>
      <c r="D34" s="6">
        <v>2300</v>
      </c>
      <c r="E34" s="6">
        <v>0</v>
      </c>
      <c r="F34" t="s">
        <v>35</v>
      </c>
      <c r="G34">
        <v>3</v>
      </c>
      <c r="H34">
        <v>2</v>
      </c>
    </row>
    <row r="35" spans="1:8" x14ac:dyDescent="0.25">
      <c r="A35" s="7" t="s">
        <v>50</v>
      </c>
      <c r="B35" s="8">
        <v>37442</v>
      </c>
      <c r="C35" s="9">
        <v>47000</v>
      </c>
      <c r="D35" s="9">
        <v>2820</v>
      </c>
      <c r="E35" s="9">
        <v>470</v>
      </c>
      <c r="F35" s="7" t="s">
        <v>13</v>
      </c>
      <c r="G35" s="7">
        <v>7</v>
      </c>
      <c r="H35" s="7">
        <v>2</v>
      </c>
    </row>
    <row r="36" spans="1:8" x14ac:dyDescent="0.25">
      <c r="A36" t="s">
        <v>51</v>
      </c>
      <c r="B36" s="5">
        <v>37259</v>
      </c>
      <c r="C36" s="6">
        <v>48000</v>
      </c>
      <c r="D36" s="6">
        <v>5760</v>
      </c>
      <c r="E36" s="6">
        <v>4800</v>
      </c>
      <c r="F36" t="s">
        <v>24</v>
      </c>
      <c r="G36">
        <v>7</v>
      </c>
      <c r="H36">
        <v>4</v>
      </c>
    </row>
    <row r="37" spans="1:8" x14ac:dyDescent="0.25">
      <c r="A37" s="7" t="s">
        <v>52</v>
      </c>
      <c r="B37" s="8">
        <v>38200</v>
      </c>
      <c r="C37" s="9">
        <v>48000</v>
      </c>
      <c r="D37" s="9">
        <v>3840</v>
      </c>
      <c r="E37" s="9">
        <v>4320</v>
      </c>
      <c r="F37" s="7" t="s">
        <v>9</v>
      </c>
      <c r="G37" s="7">
        <v>8</v>
      </c>
      <c r="H37" s="7">
        <v>3</v>
      </c>
    </row>
    <row r="38" spans="1:8" x14ac:dyDescent="0.25">
      <c r="A38" t="s">
        <v>53</v>
      </c>
      <c r="B38" s="5">
        <v>38397</v>
      </c>
      <c r="C38" s="6">
        <v>48000</v>
      </c>
      <c r="D38" s="6">
        <v>6720.0000000000009</v>
      </c>
      <c r="E38" s="6">
        <v>2400</v>
      </c>
      <c r="F38" t="s">
        <v>24</v>
      </c>
      <c r="G38">
        <v>4</v>
      </c>
      <c r="H38">
        <v>5</v>
      </c>
    </row>
    <row r="39" spans="1:8" x14ac:dyDescent="0.25">
      <c r="A39" s="7" t="s">
        <v>54</v>
      </c>
      <c r="B39" s="8">
        <v>37952</v>
      </c>
      <c r="C39" s="9">
        <v>48000</v>
      </c>
      <c r="D39" s="9">
        <v>6240</v>
      </c>
      <c r="E39" s="9">
        <v>480</v>
      </c>
      <c r="F39" s="7" t="s">
        <v>16</v>
      </c>
      <c r="G39" s="7">
        <v>6</v>
      </c>
      <c r="H39" s="7">
        <v>4</v>
      </c>
    </row>
    <row r="40" spans="1:8" x14ac:dyDescent="0.25">
      <c r="A40" t="s">
        <v>55</v>
      </c>
      <c r="B40" s="5">
        <v>39476</v>
      </c>
      <c r="C40" s="6">
        <v>48000</v>
      </c>
      <c r="D40" s="6">
        <v>4800</v>
      </c>
      <c r="E40" s="6">
        <v>3360.0000000000005</v>
      </c>
      <c r="F40" t="s">
        <v>19</v>
      </c>
      <c r="G40">
        <v>7</v>
      </c>
      <c r="H40">
        <v>3</v>
      </c>
    </row>
    <row r="41" spans="1:8" x14ac:dyDescent="0.25">
      <c r="A41" s="7" t="s">
        <v>56</v>
      </c>
      <c r="B41" s="8">
        <v>39472</v>
      </c>
      <c r="C41" s="9">
        <v>51000</v>
      </c>
      <c r="D41" s="9">
        <v>6630</v>
      </c>
      <c r="E41" s="9">
        <v>2040</v>
      </c>
      <c r="F41" s="7" t="s">
        <v>13</v>
      </c>
      <c r="G41" s="7">
        <v>9</v>
      </c>
      <c r="H41" s="7">
        <v>4</v>
      </c>
    </row>
    <row r="42" spans="1:8" x14ac:dyDescent="0.25">
      <c r="A42" t="s">
        <v>57</v>
      </c>
      <c r="B42" s="5">
        <v>38707</v>
      </c>
      <c r="C42" s="6">
        <v>52000</v>
      </c>
      <c r="D42" s="6">
        <v>1560</v>
      </c>
      <c r="E42" s="6">
        <v>3640.0000000000005</v>
      </c>
      <c r="F42" t="s">
        <v>19</v>
      </c>
      <c r="G42">
        <v>11</v>
      </c>
      <c r="H42">
        <v>1</v>
      </c>
    </row>
    <row r="43" spans="1:8" x14ac:dyDescent="0.25">
      <c r="A43" s="7" t="s">
        <v>58</v>
      </c>
      <c r="B43" s="8">
        <v>39261</v>
      </c>
      <c r="C43" s="9">
        <v>53000</v>
      </c>
      <c r="D43" s="9">
        <v>35000</v>
      </c>
      <c r="E43" s="9">
        <v>0</v>
      </c>
      <c r="F43" s="7" t="s">
        <v>35</v>
      </c>
      <c r="G43" s="7">
        <v>3</v>
      </c>
      <c r="H43" s="7">
        <v>3</v>
      </c>
    </row>
    <row r="44" spans="1:8" x14ac:dyDescent="0.25">
      <c r="A44" t="s">
        <v>59</v>
      </c>
      <c r="B44" s="5">
        <v>39258</v>
      </c>
      <c r="C44" s="6">
        <v>53000</v>
      </c>
      <c r="D44" s="6">
        <v>5300</v>
      </c>
      <c r="E44" s="6">
        <v>530</v>
      </c>
      <c r="F44" t="s">
        <v>16</v>
      </c>
      <c r="G44">
        <v>3</v>
      </c>
      <c r="H44">
        <v>3</v>
      </c>
    </row>
    <row r="45" spans="1:8" x14ac:dyDescent="0.25">
      <c r="A45" s="7" t="s">
        <v>60</v>
      </c>
      <c r="B45" s="8">
        <v>36867</v>
      </c>
      <c r="C45" s="9">
        <v>54000</v>
      </c>
      <c r="D45" s="9">
        <v>5400</v>
      </c>
      <c r="E45" s="9">
        <v>3780.0000000000005</v>
      </c>
      <c r="F45" s="7" t="s">
        <v>11</v>
      </c>
      <c r="G45" s="7">
        <v>7</v>
      </c>
      <c r="H45" s="7">
        <v>3</v>
      </c>
    </row>
    <row r="46" spans="1:8" x14ac:dyDescent="0.25">
      <c r="A46" t="s">
        <v>61</v>
      </c>
      <c r="B46" s="5">
        <v>36983</v>
      </c>
      <c r="C46" s="6">
        <v>54000</v>
      </c>
      <c r="D46" s="6">
        <v>1620</v>
      </c>
      <c r="E46" s="6">
        <v>4320</v>
      </c>
      <c r="F46" t="s">
        <v>11</v>
      </c>
      <c r="G46">
        <v>8</v>
      </c>
      <c r="H46">
        <v>1</v>
      </c>
    </row>
    <row r="47" spans="1:8" x14ac:dyDescent="0.25">
      <c r="A47" s="7" t="s">
        <v>62</v>
      </c>
      <c r="B47" s="8">
        <v>38104</v>
      </c>
      <c r="C47" s="9">
        <v>54000</v>
      </c>
      <c r="D47" s="9">
        <v>5400</v>
      </c>
      <c r="E47" s="9">
        <v>4860</v>
      </c>
      <c r="F47" s="7" t="s">
        <v>24</v>
      </c>
      <c r="G47" s="7">
        <v>6</v>
      </c>
      <c r="H47" s="7">
        <v>3</v>
      </c>
    </row>
    <row r="48" spans="1:8" x14ac:dyDescent="0.25">
      <c r="A48" t="s">
        <v>63</v>
      </c>
      <c r="B48" s="5">
        <v>38776</v>
      </c>
      <c r="C48" s="6">
        <v>54000</v>
      </c>
      <c r="D48" s="6">
        <v>8100</v>
      </c>
      <c r="E48" s="6">
        <v>1620</v>
      </c>
      <c r="F48" t="s">
        <v>19</v>
      </c>
      <c r="G48">
        <v>9</v>
      </c>
      <c r="H48">
        <v>5</v>
      </c>
    </row>
    <row r="49" spans="1:8" x14ac:dyDescent="0.25">
      <c r="A49" s="7" t="s">
        <v>64</v>
      </c>
      <c r="B49" s="8">
        <v>37246</v>
      </c>
      <c r="C49" s="9">
        <v>55000</v>
      </c>
      <c r="D49" s="9">
        <v>1100</v>
      </c>
      <c r="E49" s="9">
        <v>0</v>
      </c>
      <c r="F49" s="7" t="s">
        <v>31</v>
      </c>
      <c r="G49" s="7">
        <v>9</v>
      </c>
      <c r="H49" s="7">
        <v>1</v>
      </c>
    </row>
    <row r="50" spans="1:8" x14ac:dyDescent="0.25">
      <c r="A50" t="s">
        <v>65</v>
      </c>
      <c r="B50" s="5">
        <v>37932</v>
      </c>
      <c r="C50" s="6">
        <v>57000</v>
      </c>
      <c r="D50" s="6">
        <v>3990.0000000000005</v>
      </c>
      <c r="E50" s="6">
        <v>570</v>
      </c>
      <c r="F50" t="s">
        <v>9</v>
      </c>
      <c r="G50">
        <v>8</v>
      </c>
      <c r="H50">
        <v>2</v>
      </c>
    </row>
    <row r="51" spans="1:8" x14ac:dyDescent="0.25">
      <c r="A51" s="7" t="s">
        <v>66</v>
      </c>
      <c r="B51" s="8">
        <v>37959</v>
      </c>
      <c r="C51" s="9">
        <v>57000</v>
      </c>
      <c r="D51" s="9">
        <v>5130</v>
      </c>
      <c r="E51" s="9">
        <v>3420</v>
      </c>
      <c r="F51" s="7" t="s">
        <v>16</v>
      </c>
      <c r="G51" s="7">
        <v>6</v>
      </c>
      <c r="H51" s="7">
        <v>3</v>
      </c>
    </row>
    <row r="52" spans="1:8" x14ac:dyDescent="0.25">
      <c r="A52" t="s">
        <v>67</v>
      </c>
      <c r="B52" s="5">
        <v>36777</v>
      </c>
      <c r="C52" s="6">
        <v>58000</v>
      </c>
      <c r="D52" s="6">
        <v>5220</v>
      </c>
      <c r="E52" s="6">
        <v>5220</v>
      </c>
      <c r="F52" t="s">
        <v>9</v>
      </c>
      <c r="G52">
        <v>5</v>
      </c>
      <c r="H52">
        <v>3</v>
      </c>
    </row>
    <row r="53" spans="1:8" x14ac:dyDescent="0.25">
      <c r="A53" s="7" t="s">
        <v>68</v>
      </c>
      <c r="B53" s="8">
        <v>37218</v>
      </c>
      <c r="C53" s="9">
        <v>59000</v>
      </c>
      <c r="D53" s="9">
        <v>8850</v>
      </c>
      <c r="E53" s="9">
        <v>0</v>
      </c>
      <c r="F53" s="7" t="s">
        <v>13</v>
      </c>
      <c r="G53" s="7">
        <v>3</v>
      </c>
      <c r="H53" s="7">
        <v>5</v>
      </c>
    </row>
    <row r="54" spans="1:8" x14ac:dyDescent="0.25">
      <c r="A54" t="s">
        <v>69</v>
      </c>
      <c r="B54" s="5">
        <v>37186</v>
      </c>
      <c r="C54" s="6">
        <v>59000</v>
      </c>
      <c r="D54" s="6">
        <v>5900</v>
      </c>
      <c r="E54" s="6">
        <v>0</v>
      </c>
      <c r="F54" t="s">
        <v>31</v>
      </c>
      <c r="G54">
        <v>7</v>
      </c>
      <c r="H54">
        <v>3</v>
      </c>
    </row>
    <row r="55" spans="1:8" x14ac:dyDescent="0.25">
      <c r="A55" s="7" t="s">
        <v>70</v>
      </c>
      <c r="B55" s="8">
        <v>37188</v>
      </c>
      <c r="C55" s="9">
        <v>59000</v>
      </c>
      <c r="D55" s="9">
        <v>5310</v>
      </c>
      <c r="E55" s="9">
        <v>590</v>
      </c>
      <c r="F55" s="7" t="s">
        <v>31</v>
      </c>
      <c r="G55" s="7">
        <v>7</v>
      </c>
      <c r="H55" s="7">
        <v>3</v>
      </c>
    </row>
    <row r="56" spans="1:8" x14ac:dyDescent="0.25">
      <c r="A56" t="s">
        <v>71</v>
      </c>
      <c r="B56" s="5">
        <v>39124</v>
      </c>
      <c r="C56" s="6">
        <v>59000</v>
      </c>
      <c r="D56" s="6">
        <v>7080</v>
      </c>
      <c r="E56" s="6">
        <v>1180</v>
      </c>
      <c r="F56" t="s">
        <v>22</v>
      </c>
      <c r="G56">
        <v>5</v>
      </c>
      <c r="H56">
        <v>4</v>
      </c>
    </row>
    <row r="57" spans="1:8" x14ac:dyDescent="0.25">
      <c r="A57" s="7" t="s">
        <v>72</v>
      </c>
      <c r="B57" s="8">
        <v>39301</v>
      </c>
      <c r="C57" s="9">
        <v>60000</v>
      </c>
      <c r="D57" s="9">
        <v>8400</v>
      </c>
      <c r="E57" s="9">
        <v>0</v>
      </c>
      <c r="F57" s="7" t="s">
        <v>35</v>
      </c>
      <c r="G57" s="7">
        <v>8</v>
      </c>
      <c r="H57" s="7">
        <v>5</v>
      </c>
    </row>
    <row r="58" spans="1:8" x14ac:dyDescent="0.25">
      <c r="A58" t="s">
        <v>73</v>
      </c>
      <c r="B58" s="5">
        <v>38145</v>
      </c>
      <c r="C58" s="6">
        <v>62000</v>
      </c>
      <c r="D58" s="6">
        <v>8060</v>
      </c>
      <c r="E58" s="6">
        <v>3100</v>
      </c>
      <c r="F58" t="s">
        <v>19</v>
      </c>
      <c r="G58">
        <v>9</v>
      </c>
      <c r="H58">
        <v>4</v>
      </c>
    </row>
    <row r="59" spans="1:8" x14ac:dyDescent="0.25">
      <c r="A59" s="7" t="s">
        <v>74</v>
      </c>
      <c r="B59" s="8">
        <v>38477</v>
      </c>
      <c r="C59" s="9">
        <v>62000</v>
      </c>
      <c r="D59" s="9">
        <v>8060</v>
      </c>
      <c r="E59" s="9">
        <v>1240</v>
      </c>
      <c r="F59" s="7" t="s">
        <v>9</v>
      </c>
      <c r="G59" s="7">
        <v>6</v>
      </c>
      <c r="H59" s="7">
        <v>4</v>
      </c>
    </row>
    <row r="60" spans="1:8" x14ac:dyDescent="0.25">
      <c r="A60" t="s">
        <v>75</v>
      </c>
      <c r="B60" s="5">
        <v>37065</v>
      </c>
      <c r="C60" s="6">
        <v>63000</v>
      </c>
      <c r="D60" s="6">
        <v>7560</v>
      </c>
      <c r="E60" s="6">
        <v>4410</v>
      </c>
      <c r="F60" t="s">
        <v>31</v>
      </c>
      <c r="G60">
        <v>9</v>
      </c>
      <c r="H60">
        <v>4</v>
      </c>
    </row>
    <row r="61" spans="1:8" x14ac:dyDescent="0.25">
      <c r="A61" s="7" t="s">
        <v>76</v>
      </c>
      <c r="B61" s="8">
        <v>37929</v>
      </c>
      <c r="C61" s="9">
        <v>63000</v>
      </c>
      <c r="D61" s="9">
        <v>7560</v>
      </c>
      <c r="E61" s="9">
        <v>0</v>
      </c>
      <c r="F61" s="7" t="s">
        <v>31</v>
      </c>
      <c r="G61" s="7">
        <v>4</v>
      </c>
      <c r="H61" s="7">
        <v>4</v>
      </c>
    </row>
    <row r="62" spans="1:8" x14ac:dyDescent="0.25">
      <c r="A62" t="s">
        <v>77</v>
      </c>
      <c r="B62" s="5">
        <v>39638</v>
      </c>
      <c r="C62" s="6">
        <v>63000</v>
      </c>
      <c r="D62" s="6">
        <v>3150</v>
      </c>
      <c r="E62" s="6">
        <v>3780</v>
      </c>
      <c r="F62" t="s">
        <v>24</v>
      </c>
      <c r="G62">
        <v>3</v>
      </c>
      <c r="H62">
        <v>2</v>
      </c>
    </row>
    <row r="63" spans="1:8" x14ac:dyDescent="0.25">
      <c r="A63" s="7" t="s">
        <v>78</v>
      </c>
      <c r="B63" s="8">
        <v>37228</v>
      </c>
      <c r="C63" s="9">
        <v>64000</v>
      </c>
      <c r="D63" s="9">
        <v>2560</v>
      </c>
      <c r="E63" s="9">
        <v>0</v>
      </c>
      <c r="F63" s="7" t="s">
        <v>11</v>
      </c>
      <c r="G63" s="7">
        <v>3</v>
      </c>
      <c r="H63" s="7">
        <v>1</v>
      </c>
    </row>
    <row r="64" spans="1:8" x14ac:dyDescent="0.25">
      <c r="A64" t="s">
        <v>79</v>
      </c>
      <c r="B64" s="5">
        <v>37921</v>
      </c>
      <c r="C64" s="6">
        <v>64000</v>
      </c>
      <c r="D64" s="6">
        <v>8320</v>
      </c>
      <c r="E64" s="6">
        <v>5120</v>
      </c>
      <c r="F64" t="s">
        <v>11</v>
      </c>
      <c r="G64">
        <v>6</v>
      </c>
      <c r="H64">
        <v>4</v>
      </c>
    </row>
    <row r="65" spans="1:8" x14ac:dyDescent="0.25">
      <c r="A65" s="7" t="s">
        <v>80</v>
      </c>
      <c r="B65" s="8">
        <v>39407</v>
      </c>
      <c r="C65" s="9">
        <v>64000</v>
      </c>
      <c r="D65" s="9">
        <v>5760</v>
      </c>
      <c r="E65" s="9">
        <v>0</v>
      </c>
      <c r="F65" s="7" t="s">
        <v>31</v>
      </c>
      <c r="G65" s="7">
        <v>4</v>
      </c>
      <c r="H65" s="7">
        <v>3</v>
      </c>
    </row>
    <row r="66" spans="1:8" x14ac:dyDescent="0.25">
      <c r="A66" t="s">
        <v>81</v>
      </c>
      <c r="B66" s="5">
        <v>39342</v>
      </c>
      <c r="C66" s="6">
        <v>65000</v>
      </c>
      <c r="D66" s="6">
        <v>3900</v>
      </c>
      <c r="E66" s="6">
        <v>0</v>
      </c>
      <c r="F66" t="s">
        <v>16</v>
      </c>
      <c r="G66">
        <v>4</v>
      </c>
      <c r="H66">
        <v>2</v>
      </c>
    </row>
    <row r="67" spans="1:8" x14ac:dyDescent="0.25">
      <c r="A67" s="7" t="s">
        <v>82</v>
      </c>
      <c r="B67" s="8">
        <v>38824</v>
      </c>
      <c r="C67" s="9">
        <v>65000</v>
      </c>
      <c r="D67" s="9">
        <v>1300</v>
      </c>
      <c r="E67" s="9">
        <v>1300</v>
      </c>
      <c r="F67" s="7" t="s">
        <v>13</v>
      </c>
      <c r="G67" s="7">
        <v>4</v>
      </c>
      <c r="H67" s="7">
        <v>1</v>
      </c>
    </row>
    <row r="68" spans="1:8" x14ac:dyDescent="0.25">
      <c r="A68" t="s">
        <v>83</v>
      </c>
      <c r="B68" s="5">
        <v>37170</v>
      </c>
      <c r="C68" s="6">
        <v>66000</v>
      </c>
      <c r="D68" s="6">
        <v>2640</v>
      </c>
      <c r="E68" s="6">
        <v>1320</v>
      </c>
      <c r="F68" t="s">
        <v>24</v>
      </c>
      <c r="G68">
        <v>9</v>
      </c>
      <c r="H68">
        <v>1</v>
      </c>
    </row>
    <row r="69" spans="1:8" x14ac:dyDescent="0.25">
      <c r="A69" s="7" t="s">
        <v>84</v>
      </c>
      <c r="B69" s="8">
        <v>39188</v>
      </c>
      <c r="C69" s="9">
        <v>66000</v>
      </c>
      <c r="D69" s="9">
        <v>1320</v>
      </c>
      <c r="E69" s="9">
        <v>1980</v>
      </c>
      <c r="F69" s="7" t="s">
        <v>16</v>
      </c>
      <c r="G69" s="7">
        <v>1</v>
      </c>
      <c r="H69" s="7">
        <v>1</v>
      </c>
    </row>
    <row r="70" spans="1:8" x14ac:dyDescent="0.25">
      <c r="A70" t="s">
        <v>85</v>
      </c>
      <c r="B70" s="5">
        <v>39400</v>
      </c>
      <c r="C70" s="6">
        <v>67000</v>
      </c>
      <c r="D70" s="6">
        <v>41000</v>
      </c>
      <c r="E70" s="6">
        <v>0</v>
      </c>
      <c r="F70" t="s">
        <v>35</v>
      </c>
      <c r="G70">
        <v>8</v>
      </c>
      <c r="H70">
        <v>3</v>
      </c>
    </row>
    <row r="71" spans="1:8" x14ac:dyDescent="0.25">
      <c r="A71" s="7" t="s">
        <v>86</v>
      </c>
      <c r="B71" s="8">
        <v>39073</v>
      </c>
      <c r="C71" s="9">
        <v>67000</v>
      </c>
      <c r="D71" s="9">
        <v>8040</v>
      </c>
      <c r="E71" s="9">
        <v>3350</v>
      </c>
      <c r="F71" s="7" t="s">
        <v>9</v>
      </c>
      <c r="G71" s="7">
        <v>8</v>
      </c>
      <c r="H71" s="7">
        <v>4</v>
      </c>
    </row>
    <row r="72" spans="1:8" x14ac:dyDescent="0.25">
      <c r="A72" t="s">
        <v>87</v>
      </c>
      <c r="B72" s="5">
        <v>37770</v>
      </c>
      <c r="C72" s="6">
        <v>68000</v>
      </c>
      <c r="D72" s="6">
        <v>8840</v>
      </c>
      <c r="E72" s="6">
        <v>5440</v>
      </c>
      <c r="F72" t="s">
        <v>13</v>
      </c>
      <c r="G72">
        <v>4</v>
      </c>
      <c r="H72">
        <v>4</v>
      </c>
    </row>
    <row r="73" spans="1:8" x14ac:dyDescent="0.25">
      <c r="A73" s="7" t="s">
        <v>88</v>
      </c>
      <c r="B73" s="8">
        <v>36745</v>
      </c>
      <c r="C73" s="9">
        <v>72000</v>
      </c>
      <c r="D73" s="9">
        <v>2880</v>
      </c>
      <c r="E73" s="9">
        <v>6480</v>
      </c>
      <c r="F73" s="7" t="s">
        <v>19</v>
      </c>
      <c r="G73" s="7">
        <v>15</v>
      </c>
      <c r="H73" s="7">
        <v>1</v>
      </c>
    </row>
    <row r="74" spans="1:8" x14ac:dyDescent="0.25">
      <c r="A74" t="s">
        <v>89</v>
      </c>
      <c r="B74" s="5">
        <v>38568</v>
      </c>
      <c r="C74" s="6">
        <v>72000</v>
      </c>
      <c r="D74" s="6">
        <v>2160</v>
      </c>
      <c r="E74" s="6">
        <v>2880</v>
      </c>
      <c r="F74" t="s">
        <v>24</v>
      </c>
      <c r="G74">
        <v>7</v>
      </c>
      <c r="H74">
        <v>1</v>
      </c>
    </row>
    <row r="75" spans="1:8" x14ac:dyDescent="0.25">
      <c r="A75" s="7" t="s">
        <v>90</v>
      </c>
      <c r="B75" s="8">
        <v>38310</v>
      </c>
      <c r="C75" s="9">
        <v>73000</v>
      </c>
      <c r="D75" s="9">
        <v>1460</v>
      </c>
      <c r="E75" s="9">
        <v>5110.0000000000009</v>
      </c>
      <c r="F75" s="7" t="s">
        <v>31</v>
      </c>
      <c r="G75" s="7">
        <v>8</v>
      </c>
      <c r="H75" s="7">
        <v>1</v>
      </c>
    </row>
    <row r="76" spans="1:8" x14ac:dyDescent="0.25">
      <c r="A76" t="s">
        <v>91</v>
      </c>
      <c r="B76" s="5">
        <v>37823</v>
      </c>
      <c r="C76" s="6">
        <v>74000</v>
      </c>
      <c r="D76" s="6">
        <v>8140</v>
      </c>
      <c r="E76" s="6">
        <v>2220</v>
      </c>
      <c r="F76" t="s">
        <v>24</v>
      </c>
      <c r="G76">
        <v>9</v>
      </c>
      <c r="H76">
        <v>4</v>
      </c>
    </row>
    <row r="77" spans="1:8" x14ac:dyDescent="0.25">
      <c r="A77" s="7" t="s">
        <v>92</v>
      </c>
      <c r="B77" s="8">
        <v>37246</v>
      </c>
      <c r="C77" s="9">
        <v>75000</v>
      </c>
      <c r="D77" s="9">
        <v>9750</v>
      </c>
      <c r="E77" s="9">
        <v>1500</v>
      </c>
      <c r="F77" s="7" t="s">
        <v>11</v>
      </c>
      <c r="G77" s="7">
        <v>6</v>
      </c>
      <c r="H77" s="7">
        <v>4</v>
      </c>
    </row>
    <row r="78" spans="1:8" x14ac:dyDescent="0.25">
      <c r="A78" t="s">
        <v>93</v>
      </c>
      <c r="B78" s="5">
        <v>38420</v>
      </c>
      <c r="C78" s="6">
        <v>76000</v>
      </c>
      <c r="D78" s="6">
        <v>7600</v>
      </c>
      <c r="E78" s="6">
        <v>2280</v>
      </c>
      <c r="F78" t="s">
        <v>19</v>
      </c>
      <c r="G78">
        <v>9</v>
      </c>
      <c r="H78">
        <v>3</v>
      </c>
    </row>
    <row r="79" spans="1:8" x14ac:dyDescent="0.25">
      <c r="A79" s="7" t="s">
        <v>94</v>
      </c>
      <c r="B79" s="8">
        <v>37295</v>
      </c>
      <c r="C79" s="9">
        <v>77000</v>
      </c>
      <c r="D79" s="9">
        <v>11550</v>
      </c>
      <c r="E79" s="9">
        <v>0</v>
      </c>
      <c r="F79" s="7" t="s">
        <v>31</v>
      </c>
      <c r="G79" s="7">
        <v>2</v>
      </c>
      <c r="H79" s="7">
        <v>5</v>
      </c>
    </row>
    <row r="80" spans="1:8" x14ac:dyDescent="0.25">
      <c r="A80" t="s">
        <v>95</v>
      </c>
      <c r="B80" s="5">
        <v>38313</v>
      </c>
      <c r="C80" s="6">
        <v>77000</v>
      </c>
      <c r="D80" s="6">
        <v>5390.0000000000009</v>
      </c>
      <c r="E80" s="6">
        <v>0</v>
      </c>
      <c r="F80" t="s">
        <v>19</v>
      </c>
      <c r="G80">
        <v>14</v>
      </c>
      <c r="H80">
        <v>2</v>
      </c>
    </row>
    <row r="81" spans="1:8" x14ac:dyDescent="0.25">
      <c r="A81" s="7" t="s">
        <v>96</v>
      </c>
      <c r="B81" s="8">
        <v>37958</v>
      </c>
      <c r="C81" s="9">
        <v>77000</v>
      </c>
      <c r="D81" s="9">
        <v>28000</v>
      </c>
      <c r="E81" s="9">
        <v>0</v>
      </c>
      <c r="F81" s="7" t="s">
        <v>35</v>
      </c>
      <c r="G81" s="7">
        <v>5</v>
      </c>
      <c r="H81" s="7">
        <v>3</v>
      </c>
    </row>
    <row r="82" spans="1:8" x14ac:dyDescent="0.25">
      <c r="A82" t="s">
        <v>97</v>
      </c>
      <c r="B82" s="5">
        <v>39564</v>
      </c>
      <c r="C82" s="6">
        <v>80000</v>
      </c>
      <c r="D82" s="6">
        <v>52000</v>
      </c>
      <c r="E82" s="6">
        <v>0</v>
      </c>
      <c r="F82" t="s">
        <v>35</v>
      </c>
      <c r="G82">
        <v>6</v>
      </c>
      <c r="H82">
        <v>4</v>
      </c>
    </row>
    <row r="83" spans="1:8" x14ac:dyDescent="0.25">
      <c r="A83" s="7" t="s">
        <v>98</v>
      </c>
      <c r="B83" s="8">
        <v>37249</v>
      </c>
      <c r="C83" s="9">
        <v>81000</v>
      </c>
      <c r="D83" s="9">
        <v>4860</v>
      </c>
      <c r="E83" s="9">
        <v>0</v>
      </c>
      <c r="F83" s="7" t="s">
        <v>22</v>
      </c>
      <c r="G83" s="7">
        <v>4</v>
      </c>
      <c r="H83" s="7">
        <v>2</v>
      </c>
    </row>
    <row r="84" spans="1:8" x14ac:dyDescent="0.25">
      <c r="A84" t="s">
        <v>99</v>
      </c>
      <c r="B84" s="5">
        <v>37959</v>
      </c>
      <c r="C84" s="6">
        <v>83000</v>
      </c>
      <c r="D84" s="6">
        <v>32000</v>
      </c>
      <c r="E84" s="6">
        <v>0</v>
      </c>
      <c r="F84" t="s">
        <v>35</v>
      </c>
      <c r="G84">
        <v>4</v>
      </c>
      <c r="H84">
        <v>2</v>
      </c>
    </row>
    <row r="85" spans="1:8" x14ac:dyDescent="0.25">
      <c r="A85" s="7" t="s">
        <v>100</v>
      </c>
      <c r="B85" s="8">
        <v>38436</v>
      </c>
      <c r="C85" s="9">
        <v>85000</v>
      </c>
      <c r="D85" s="9">
        <v>1700</v>
      </c>
      <c r="E85" s="9">
        <v>0</v>
      </c>
      <c r="F85" s="7" t="s">
        <v>31</v>
      </c>
      <c r="G85" s="7">
        <v>6</v>
      </c>
      <c r="H85" s="7">
        <v>1</v>
      </c>
    </row>
    <row r="86" spans="1:8" x14ac:dyDescent="0.25">
      <c r="A86" t="s">
        <v>101</v>
      </c>
      <c r="B86" s="5">
        <v>38750</v>
      </c>
      <c r="C86" s="6">
        <v>85000</v>
      </c>
      <c r="D86" s="6">
        <v>9350</v>
      </c>
      <c r="E86" s="6">
        <v>0</v>
      </c>
      <c r="F86" t="s">
        <v>31</v>
      </c>
      <c r="G86">
        <v>9</v>
      </c>
      <c r="H86">
        <v>4</v>
      </c>
    </row>
    <row r="87" spans="1:8" x14ac:dyDescent="0.25">
      <c r="A87" s="7" t="s">
        <v>102</v>
      </c>
      <c r="B87" s="8">
        <v>38843</v>
      </c>
      <c r="C87" s="9">
        <v>85000</v>
      </c>
      <c r="D87" s="9">
        <v>9350</v>
      </c>
      <c r="E87" s="9">
        <v>0</v>
      </c>
      <c r="F87" s="7" t="s">
        <v>31</v>
      </c>
      <c r="G87" s="7">
        <v>7</v>
      </c>
      <c r="H87" s="7">
        <v>4</v>
      </c>
    </row>
    <row r="88" spans="1:8" x14ac:dyDescent="0.25">
      <c r="A88" t="s">
        <v>103</v>
      </c>
      <c r="B88" s="5">
        <v>38415</v>
      </c>
      <c r="C88" s="6">
        <v>87000</v>
      </c>
      <c r="D88" s="6">
        <v>7830</v>
      </c>
      <c r="E88" s="6">
        <v>7830</v>
      </c>
      <c r="F88" t="s">
        <v>22</v>
      </c>
      <c r="G88">
        <v>1</v>
      </c>
      <c r="H88">
        <v>3</v>
      </c>
    </row>
    <row r="89" spans="1:8" x14ac:dyDescent="0.25">
      <c r="A89" s="7" t="s">
        <v>104</v>
      </c>
      <c r="B89" s="8">
        <v>39160</v>
      </c>
      <c r="C89" s="9">
        <v>87000</v>
      </c>
      <c r="D89" s="9">
        <v>13050</v>
      </c>
      <c r="E89" s="9">
        <v>6960</v>
      </c>
      <c r="F89" s="7" t="s">
        <v>16</v>
      </c>
      <c r="G89" s="7">
        <v>6</v>
      </c>
      <c r="H89" s="7">
        <v>5</v>
      </c>
    </row>
    <row r="90" spans="1:8" x14ac:dyDescent="0.25">
      <c r="A90" t="s">
        <v>105</v>
      </c>
      <c r="B90" s="5">
        <v>36659</v>
      </c>
      <c r="C90" s="6">
        <v>89000</v>
      </c>
      <c r="D90" s="6">
        <v>8010</v>
      </c>
      <c r="E90" s="6">
        <v>0</v>
      </c>
      <c r="F90" t="s">
        <v>16</v>
      </c>
      <c r="G90">
        <v>2</v>
      </c>
      <c r="H90">
        <v>3</v>
      </c>
    </row>
    <row r="91" spans="1:8" x14ac:dyDescent="0.25">
      <c r="A91" s="7" t="s">
        <v>106</v>
      </c>
      <c r="B91" s="8">
        <v>39508</v>
      </c>
      <c r="C91" s="9">
        <v>94000</v>
      </c>
      <c r="D91" s="9">
        <v>5640</v>
      </c>
      <c r="E91" s="9">
        <v>0</v>
      </c>
      <c r="F91" s="7" t="s">
        <v>13</v>
      </c>
      <c r="G91" s="7">
        <v>6</v>
      </c>
      <c r="H91" s="7">
        <v>2</v>
      </c>
    </row>
    <row r="92" spans="1:8" x14ac:dyDescent="0.25">
      <c r="A92" t="s">
        <v>107</v>
      </c>
      <c r="B92" s="5">
        <v>38962</v>
      </c>
      <c r="C92" s="6">
        <v>96000</v>
      </c>
      <c r="D92" s="6">
        <v>4800</v>
      </c>
      <c r="E92" s="6">
        <v>7680</v>
      </c>
      <c r="F92" t="s">
        <v>9</v>
      </c>
      <c r="G92">
        <v>8</v>
      </c>
      <c r="H92">
        <v>2</v>
      </c>
    </row>
    <row r="93" spans="1:8" x14ac:dyDescent="0.25">
      <c r="A93" s="7" t="s">
        <v>108</v>
      </c>
      <c r="B93" s="8">
        <v>37152</v>
      </c>
      <c r="C93" s="9">
        <v>105000</v>
      </c>
      <c r="D93" s="9">
        <v>15750</v>
      </c>
      <c r="E93" s="9">
        <v>0</v>
      </c>
      <c r="F93" s="7" t="s">
        <v>19</v>
      </c>
      <c r="G93" s="7">
        <v>8</v>
      </c>
      <c r="H93" s="7">
        <v>5</v>
      </c>
    </row>
    <row r="94" spans="1:8" x14ac:dyDescent="0.25">
      <c r="A94" t="s">
        <v>109</v>
      </c>
      <c r="B94" s="5">
        <v>39706</v>
      </c>
      <c r="C94" s="6">
        <v>110000</v>
      </c>
      <c r="D94" s="6">
        <v>6600</v>
      </c>
      <c r="E94" s="6">
        <v>5500</v>
      </c>
      <c r="F94" t="s">
        <v>11</v>
      </c>
      <c r="G94">
        <v>4</v>
      </c>
      <c r="H94">
        <v>2</v>
      </c>
    </row>
    <row r="95" spans="1:8" x14ac:dyDescent="0.25">
      <c r="A95" s="7" t="s">
        <v>110</v>
      </c>
      <c r="B95" s="8">
        <v>39037</v>
      </c>
      <c r="C95" s="9">
        <v>119000</v>
      </c>
      <c r="D95" s="9">
        <v>10710</v>
      </c>
      <c r="E95" s="9">
        <v>4760</v>
      </c>
      <c r="F95" s="7" t="s">
        <v>19</v>
      </c>
      <c r="G95" s="7">
        <v>4</v>
      </c>
      <c r="H95" s="7">
        <v>3</v>
      </c>
    </row>
    <row r="96" spans="1:8" x14ac:dyDescent="0.25">
      <c r="A96" t="s">
        <v>111</v>
      </c>
      <c r="B96" s="5">
        <v>37912</v>
      </c>
      <c r="C96" s="6">
        <v>123000</v>
      </c>
      <c r="D96" s="6">
        <v>17220</v>
      </c>
      <c r="E96" s="6">
        <v>4920</v>
      </c>
      <c r="F96" t="s">
        <v>11</v>
      </c>
      <c r="G96">
        <v>7</v>
      </c>
      <c r="H96">
        <v>5</v>
      </c>
    </row>
    <row r="97" spans="1:8" x14ac:dyDescent="0.25">
      <c r="A97" s="7" t="s">
        <v>112</v>
      </c>
      <c r="B97" s="8">
        <v>39751</v>
      </c>
      <c r="C97" s="9">
        <v>145000</v>
      </c>
      <c r="D97" s="9">
        <v>15950</v>
      </c>
      <c r="E97" s="9">
        <v>5800</v>
      </c>
      <c r="F97" s="7" t="s">
        <v>11</v>
      </c>
      <c r="G97" s="7">
        <v>6</v>
      </c>
      <c r="H97" s="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opLeftCell="A2" zoomScale="190" zoomScaleNormal="190" workbookViewId="0"/>
  </sheetViews>
  <sheetFormatPr defaultRowHeight="15" x14ac:dyDescent="0.25"/>
  <sheetData>
    <row r="1" spans="2:8" x14ac:dyDescent="0.25">
      <c r="B1" t="s">
        <v>192</v>
      </c>
    </row>
    <row r="2" spans="2:8" x14ac:dyDescent="0.25">
      <c r="B2" t="s">
        <v>193</v>
      </c>
    </row>
    <row r="3" spans="2:8" x14ac:dyDescent="0.25">
      <c r="B3" t="s">
        <v>194</v>
      </c>
    </row>
    <row r="5" spans="2:8" x14ac:dyDescent="0.25">
      <c r="B5" s="135" t="s">
        <v>113</v>
      </c>
      <c r="C5" s="135"/>
      <c r="D5" s="136"/>
      <c r="E5" s="136"/>
      <c r="F5" s="136"/>
      <c r="H5" t="s">
        <v>114</v>
      </c>
    </row>
    <row r="6" spans="2:8" x14ac:dyDescent="0.25">
      <c r="B6" s="137" t="s">
        <v>5</v>
      </c>
      <c r="C6" s="137"/>
      <c r="D6" s="138"/>
      <c r="E6" s="138"/>
      <c r="F6" s="138"/>
      <c r="H6" t="s">
        <v>115</v>
      </c>
    </row>
    <row r="7" spans="2:8" x14ac:dyDescent="0.25">
      <c r="B7" s="137" t="s">
        <v>1</v>
      </c>
      <c r="C7" s="137"/>
      <c r="D7" s="139"/>
      <c r="E7" s="139"/>
      <c r="F7" s="139"/>
      <c r="H7" t="s">
        <v>115</v>
      </c>
    </row>
    <row r="8" spans="2:8" x14ac:dyDescent="0.25">
      <c r="B8" s="137" t="s">
        <v>2</v>
      </c>
      <c r="C8" s="137"/>
      <c r="D8" s="138"/>
      <c r="E8" s="138"/>
      <c r="F8" s="138"/>
      <c r="H8" t="s">
        <v>115</v>
      </c>
    </row>
    <row r="9" spans="2:8" x14ac:dyDescent="0.25">
      <c r="B9" s="137" t="s">
        <v>3</v>
      </c>
      <c r="C9" s="137"/>
      <c r="D9" s="138"/>
      <c r="E9" s="138"/>
      <c r="F9" s="138"/>
      <c r="H9" t="s">
        <v>115</v>
      </c>
    </row>
    <row r="10" spans="2:8" x14ac:dyDescent="0.25">
      <c r="B10" s="137" t="s">
        <v>4</v>
      </c>
      <c r="C10" s="137"/>
      <c r="D10" s="138"/>
      <c r="E10" s="138"/>
      <c r="F10" s="138"/>
      <c r="H10" t="s">
        <v>115</v>
      </c>
    </row>
    <row r="11" spans="2:8" x14ac:dyDescent="0.25">
      <c r="B11" s="137" t="s">
        <v>6</v>
      </c>
      <c r="C11" s="137"/>
      <c r="D11" s="138"/>
      <c r="E11" s="138"/>
      <c r="F11" s="138"/>
      <c r="H11" t="s">
        <v>115</v>
      </c>
    </row>
    <row r="12" spans="2:8" x14ac:dyDescent="0.25">
      <c r="B12" s="137" t="s">
        <v>7</v>
      </c>
      <c r="C12" s="137"/>
      <c r="D12" s="138"/>
      <c r="E12" s="138"/>
      <c r="F12" s="138"/>
      <c r="H12" t="s">
        <v>115</v>
      </c>
    </row>
  </sheetData>
  <mergeCells count="16">
    <mergeCell ref="B11:C11"/>
    <mergeCell ref="D11:F11"/>
    <mergeCell ref="B12:C12"/>
    <mergeCell ref="D12:F12"/>
    <mergeCell ref="B8:C8"/>
    <mergeCell ref="D8:F8"/>
    <mergeCell ref="B9:C9"/>
    <mergeCell ref="D9:F9"/>
    <mergeCell ref="B10:C10"/>
    <mergeCell ref="D10:F10"/>
    <mergeCell ref="B5:C5"/>
    <mergeCell ref="D5:F5"/>
    <mergeCell ref="B6:C6"/>
    <mergeCell ref="D6:F6"/>
    <mergeCell ref="B7:C7"/>
    <mergeCell ref="D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60" zoomScaleNormal="160" workbookViewId="0">
      <selection activeCell="F7" sqref="F7"/>
    </sheetView>
  </sheetViews>
  <sheetFormatPr defaultRowHeight="15" x14ac:dyDescent="0.25"/>
  <cols>
    <col min="1" max="1" width="9.7109375" bestFit="1" customWidth="1"/>
    <col min="2" max="2" width="10.5703125" bestFit="1" customWidth="1"/>
    <col min="3" max="3" width="10.7109375" bestFit="1" customWidth="1"/>
    <col min="4" max="4" width="20" bestFit="1" customWidth="1"/>
    <col min="5" max="5" width="29" bestFit="1" customWidth="1"/>
    <col min="6" max="6" width="11.85546875" customWidth="1"/>
  </cols>
  <sheetData>
    <row r="1" spans="1:6" x14ac:dyDescent="0.25">
      <c r="A1" t="s">
        <v>177</v>
      </c>
    </row>
    <row r="2" spans="1:6" x14ac:dyDescent="0.25">
      <c r="A2" t="s">
        <v>190</v>
      </c>
    </row>
    <row r="3" spans="1:6" x14ac:dyDescent="0.25">
      <c r="A3" t="s">
        <v>191</v>
      </c>
    </row>
    <row r="5" spans="1:6" x14ac:dyDescent="0.25">
      <c r="A5" s="20" t="s">
        <v>176</v>
      </c>
      <c r="B5" s="19" t="s">
        <v>173</v>
      </c>
      <c r="C5" s="19" t="s">
        <v>174</v>
      </c>
      <c r="D5" s="19" t="s">
        <v>172</v>
      </c>
      <c r="E5" s="19" t="s">
        <v>171</v>
      </c>
      <c r="F5" s="19" t="s">
        <v>170</v>
      </c>
    </row>
    <row r="6" spans="1:6" x14ac:dyDescent="0.25">
      <c r="A6" s="18" t="s">
        <v>169</v>
      </c>
      <c r="B6" s="17" t="str">
        <f>VLOOKUP(A6, $A$8:F18, 2, 0)</f>
        <v>Reiner</v>
      </c>
      <c r="C6" s="17" t="str">
        <f>VLOOKUP(A6, $A$8:$F$18, 3, 0)</f>
        <v>Chris</v>
      </c>
      <c r="D6" s="17" t="str">
        <f>VLOOKUP(A6, $A$8:$F$18, 4, 0)</f>
        <v>Sales Executive</v>
      </c>
      <c r="E6" s="17" t="str">
        <f>VLOOKUP(A6, $A$8:$F$18, 5, 0)</f>
        <v>Reiner.Chris@company.com</v>
      </c>
      <c r="F6" s="17" t="str">
        <f>VLOOKUP(A6, $A$8:$F$18, 6, 0)</f>
        <v>212.xxx.xxxx</v>
      </c>
    </row>
    <row r="8" spans="1:6" x14ac:dyDescent="0.25">
      <c r="A8" s="13" t="s">
        <v>175</v>
      </c>
      <c r="B8" s="16" t="s">
        <v>174</v>
      </c>
      <c r="C8" s="16" t="s">
        <v>173</v>
      </c>
      <c r="D8" s="16" t="s">
        <v>172</v>
      </c>
      <c r="E8" s="16" t="s">
        <v>171</v>
      </c>
      <c r="F8" s="16" t="s">
        <v>170</v>
      </c>
    </row>
    <row r="9" spans="1:6" x14ac:dyDescent="0.25">
      <c r="A9" s="15" t="s">
        <v>169</v>
      </c>
      <c r="B9" t="s">
        <v>168</v>
      </c>
      <c r="C9" t="s">
        <v>167</v>
      </c>
      <c r="D9" t="s">
        <v>159</v>
      </c>
      <c r="E9" t="str">
        <f t="shared" ref="E9:E18" si="0">B9&amp;"."&amp;C9&amp;"@"&amp;"company.com"</f>
        <v>Reiner.Chris@company.com</v>
      </c>
      <c r="F9" t="s">
        <v>132</v>
      </c>
    </row>
    <row r="10" spans="1:6" x14ac:dyDescent="0.25">
      <c r="A10" s="15" t="s">
        <v>166</v>
      </c>
      <c r="B10" t="s">
        <v>165</v>
      </c>
      <c r="C10" t="s">
        <v>164</v>
      </c>
      <c r="D10" t="s">
        <v>163</v>
      </c>
      <c r="E10" t="str">
        <f t="shared" si="0"/>
        <v>Gillis.Caitlin@company.com</v>
      </c>
      <c r="F10" t="s">
        <v>132</v>
      </c>
    </row>
    <row r="11" spans="1:6" x14ac:dyDescent="0.25">
      <c r="A11" s="15" t="s">
        <v>162</v>
      </c>
      <c r="B11" t="s">
        <v>161</v>
      </c>
      <c r="C11" t="s">
        <v>160</v>
      </c>
      <c r="D11" t="s">
        <v>159</v>
      </c>
      <c r="E11" t="str">
        <f t="shared" si="0"/>
        <v>Akin.Samantha@company.com</v>
      </c>
      <c r="F11" t="s">
        <v>132</v>
      </c>
    </row>
    <row r="12" spans="1:6" x14ac:dyDescent="0.25">
      <c r="A12" s="15" t="s">
        <v>158</v>
      </c>
      <c r="B12" t="s">
        <v>157</v>
      </c>
      <c r="C12" t="s">
        <v>156</v>
      </c>
      <c r="D12" t="s">
        <v>155</v>
      </c>
      <c r="E12" t="str">
        <f t="shared" si="0"/>
        <v>Dredd.Judge@company.com</v>
      </c>
      <c r="F12" t="s">
        <v>132</v>
      </c>
    </row>
    <row r="13" spans="1:6" x14ac:dyDescent="0.25">
      <c r="A13" s="15" t="s">
        <v>154</v>
      </c>
      <c r="B13" t="s">
        <v>153</v>
      </c>
      <c r="C13" t="s">
        <v>152</v>
      </c>
      <c r="D13" t="s">
        <v>140</v>
      </c>
      <c r="E13" t="str">
        <f t="shared" si="0"/>
        <v>Davis.Tom@company.com</v>
      </c>
      <c r="F13" t="s">
        <v>132</v>
      </c>
    </row>
    <row r="14" spans="1:6" x14ac:dyDescent="0.25">
      <c r="A14" s="15" t="s">
        <v>151</v>
      </c>
      <c r="B14" t="s">
        <v>150</v>
      </c>
      <c r="C14" t="s">
        <v>149</v>
      </c>
      <c r="D14" t="s">
        <v>148</v>
      </c>
      <c r="E14" t="str">
        <f t="shared" si="0"/>
        <v>Thomas.Derek@company.com</v>
      </c>
      <c r="F14" t="s">
        <v>132</v>
      </c>
    </row>
    <row r="15" spans="1:6" x14ac:dyDescent="0.25">
      <c r="A15" s="15" t="s">
        <v>147</v>
      </c>
      <c r="B15" t="s">
        <v>146</v>
      </c>
      <c r="C15" t="s">
        <v>145</v>
      </c>
      <c r="D15" t="s">
        <v>144</v>
      </c>
      <c r="E15" t="str">
        <f t="shared" si="0"/>
        <v>Simpson.Bart@company.com</v>
      </c>
      <c r="F15" t="s">
        <v>132</v>
      </c>
    </row>
    <row r="16" spans="1:6" x14ac:dyDescent="0.25">
      <c r="A16" s="15" t="s">
        <v>143</v>
      </c>
      <c r="B16" t="s">
        <v>142</v>
      </c>
      <c r="C16" t="s">
        <v>141</v>
      </c>
      <c r="D16" t="s">
        <v>140</v>
      </c>
      <c r="E16" t="str">
        <f t="shared" si="0"/>
        <v>Willis.Fred@company.com</v>
      </c>
      <c r="F16" t="s">
        <v>132</v>
      </c>
    </row>
    <row r="17" spans="1:6" x14ac:dyDescent="0.25">
      <c r="A17" s="15" t="s">
        <v>139</v>
      </c>
      <c r="B17" t="s">
        <v>138</v>
      </c>
      <c r="C17" t="s">
        <v>137</v>
      </c>
      <c r="D17" t="s">
        <v>24</v>
      </c>
      <c r="E17" t="str">
        <f t="shared" si="0"/>
        <v>Baker.Bob@company.com</v>
      </c>
      <c r="F17" t="s">
        <v>132</v>
      </c>
    </row>
    <row r="18" spans="1:6" x14ac:dyDescent="0.25">
      <c r="A18" s="15" t="s">
        <v>136</v>
      </c>
      <c r="B18" t="s">
        <v>135</v>
      </c>
      <c r="C18" t="s">
        <v>134</v>
      </c>
      <c r="D18" t="s">
        <v>133</v>
      </c>
      <c r="E18" t="str">
        <f t="shared" si="0"/>
        <v>Packer.Tod@company.com</v>
      </c>
      <c r="F18" t="s">
        <v>132</v>
      </c>
    </row>
  </sheetData>
  <dataValidations count="1">
    <dataValidation type="list" allowBlank="1" showInputMessage="1" showErrorMessage="1" sqref="A6">
      <formula1>$A$9:$A$18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1.5703125" bestFit="1" customWidth="1"/>
    <col min="2" max="2" width="23.85546875" bestFit="1" customWidth="1"/>
    <col min="3" max="3" width="13.5703125" bestFit="1" customWidth="1"/>
    <col min="4" max="4" width="21.7109375" bestFit="1" customWidth="1"/>
  </cols>
  <sheetData>
    <row r="1" spans="1:3" x14ac:dyDescent="0.25">
      <c r="A1" t="s">
        <v>189</v>
      </c>
    </row>
    <row r="3" spans="1:3" x14ac:dyDescent="0.25">
      <c r="A3" s="13" t="s">
        <v>184</v>
      </c>
      <c r="B3" t="s">
        <v>178</v>
      </c>
    </row>
    <row r="4" spans="1:3" x14ac:dyDescent="0.25">
      <c r="A4" s="13" t="s">
        <v>185</v>
      </c>
    </row>
    <row r="6" spans="1:3" x14ac:dyDescent="0.25">
      <c r="A6" s="13" t="s">
        <v>183</v>
      </c>
      <c r="B6" s="13" t="s">
        <v>182</v>
      </c>
      <c r="C6" s="13" t="s">
        <v>185</v>
      </c>
    </row>
    <row r="7" spans="1:3" x14ac:dyDescent="0.25">
      <c r="A7">
        <v>1</v>
      </c>
      <c r="B7" t="s">
        <v>179</v>
      </c>
      <c r="C7" t="s">
        <v>186</v>
      </c>
    </row>
    <row r="8" spans="1:3" x14ac:dyDescent="0.25">
      <c r="A8">
        <v>2</v>
      </c>
      <c r="B8" t="s">
        <v>180</v>
      </c>
      <c r="C8" t="s">
        <v>187</v>
      </c>
    </row>
    <row r="9" spans="1:3" x14ac:dyDescent="0.25">
      <c r="A9">
        <v>3</v>
      </c>
      <c r="B9" t="s">
        <v>181</v>
      </c>
      <c r="C9" t="s">
        <v>188</v>
      </c>
    </row>
  </sheetData>
  <pageMargins left="0.7" right="0.7" top="0.75" bottom="0.75" header="0.3" footer="0.3"/>
  <pageSetup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2"/>
  <sheetViews>
    <sheetView zoomScale="115" zoomScaleNormal="115" workbookViewId="0"/>
  </sheetViews>
  <sheetFormatPr defaultRowHeight="15" x14ac:dyDescent="0.25"/>
  <cols>
    <col min="1" max="2" width="12.140625" bestFit="1" customWidth="1"/>
    <col min="3" max="3" width="16.28515625" bestFit="1" customWidth="1"/>
  </cols>
  <sheetData>
    <row r="2" spans="2:5" x14ac:dyDescent="0.25">
      <c r="B2" t="s">
        <v>568</v>
      </c>
      <c r="C2" t="s">
        <v>558</v>
      </c>
      <c r="D2" t="s">
        <v>210</v>
      </c>
      <c r="E2" t="s">
        <v>2</v>
      </c>
    </row>
    <row r="3" spans="2:5" x14ac:dyDescent="0.25">
      <c r="B3">
        <v>101</v>
      </c>
      <c r="C3" t="s">
        <v>673</v>
      </c>
      <c r="D3" t="s">
        <v>571</v>
      </c>
      <c r="E3">
        <v>21100</v>
      </c>
    </row>
    <row r="4" spans="2:5" x14ac:dyDescent="0.25">
      <c r="B4">
        <v>102</v>
      </c>
      <c r="C4" t="s">
        <v>672</v>
      </c>
      <c r="D4" t="s">
        <v>574</v>
      </c>
      <c r="E4">
        <v>29615</v>
      </c>
    </row>
    <row r="5" spans="2:5" x14ac:dyDescent="0.25">
      <c r="B5">
        <v>103</v>
      </c>
      <c r="C5" t="s">
        <v>671</v>
      </c>
      <c r="D5" t="s">
        <v>574</v>
      </c>
      <c r="E5">
        <v>16018</v>
      </c>
    </row>
    <row r="6" spans="2:5" x14ac:dyDescent="0.25">
      <c r="B6">
        <v>104</v>
      </c>
      <c r="C6" t="s">
        <v>670</v>
      </c>
      <c r="D6" t="s">
        <v>574</v>
      </c>
      <c r="E6">
        <v>18140</v>
      </c>
    </row>
    <row r="7" spans="2:5" x14ac:dyDescent="0.25">
      <c r="B7">
        <v>105</v>
      </c>
      <c r="C7" t="s">
        <v>669</v>
      </c>
      <c r="D7" t="s">
        <v>571</v>
      </c>
      <c r="E7">
        <v>21472</v>
      </c>
    </row>
    <row r="8" spans="2:5" x14ac:dyDescent="0.25">
      <c r="B8">
        <v>106</v>
      </c>
      <c r="C8" t="s">
        <v>668</v>
      </c>
      <c r="D8" t="s">
        <v>576</v>
      </c>
      <c r="E8">
        <v>16555</v>
      </c>
    </row>
    <row r="9" spans="2:5" x14ac:dyDescent="0.25">
      <c r="B9">
        <v>107</v>
      </c>
      <c r="C9" t="s">
        <v>667</v>
      </c>
      <c r="D9" t="s">
        <v>571</v>
      </c>
      <c r="E9">
        <v>23937</v>
      </c>
    </row>
    <row r="10" spans="2:5" x14ac:dyDescent="0.25">
      <c r="B10">
        <v>108</v>
      </c>
      <c r="C10" t="s">
        <v>666</v>
      </c>
      <c r="D10" t="s">
        <v>576</v>
      </c>
      <c r="E10">
        <v>29894</v>
      </c>
    </row>
    <row r="11" spans="2:5" x14ac:dyDescent="0.25">
      <c r="B11">
        <v>109</v>
      </c>
      <c r="C11" t="s">
        <v>665</v>
      </c>
      <c r="D11" t="s">
        <v>574</v>
      </c>
      <c r="E11">
        <v>16929</v>
      </c>
    </row>
    <row r="12" spans="2:5" x14ac:dyDescent="0.25">
      <c r="B12">
        <v>110</v>
      </c>
      <c r="C12" t="s">
        <v>664</v>
      </c>
      <c r="D12" t="s">
        <v>576</v>
      </c>
      <c r="E12">
        <v>24071</v>
      </c>
    </row>
    <row r="13" spans="2:5" x14ac:dyDescent="0.25">
      <c r="B13">
        <v>111</v>
      </c>
      <c r="C13" t="s">
        <v>663</v>
      </c>
      <c r="D13" t="s">
        <v>571</v>
      </c>
      <c r="E13">
        <v>13045</v>
      </c>
    </row>
    <row r="14" spans="2:5" x14ac:dyDescent="0.25">
      <c r="B14">
        <v>112</v>
      </c>
      <c r="C14" t="s">
        <v>662</v>
      </c>
      <c r="D14" t="s">
        <v>571</v>
      </c>
      <c r="E14">
        <v>11042</v>
      </c>
    </row>
    <row r="15" spans="2:5" x14ac:dyDescent="0.25">
      <c r="B15">
        <v>113</v>
      </c>
      <c r="C15" t="s">
        <v>661</v>
      </c>
      <c r="D15" t="s">
        <v>571</v>
      </c>
      <c r="E15">
        <v>20406</v>
      </c>
    </row>
    <row r="16" spans="2:5" x14ac:dyDescent="0.25">
      <c r="B16">
        <v>114</v>
      </c>
      <c r="C16" t="s">
        <v>660</v>
      </c>
      <c r="D16" t="s">
        <v>576</v>
      </c>
      <c r="E16">
        <v>14354</v>
      </c>
    </row>
    <row r="17" spans="2:5" x14ac:dyDescent="0.25">
      <c r="B17">
        <v>115</v>
      </c>
      <c r="C17" t="s">
        <v>659</v>
      </c>
      <c r="D17" t="s">
        <v>576</v>
      </c>
      <c r="E17">
        <v>25823</v>
      </c>
    </row>
    <row r="18" spans="2:5" x14ac:dyDescent="0.25">
      <c r="B18">
        <v>116</v>
      </c>
      <c r="C18" t="s">
        <v>658</v>
      </c>
      <c r="D18" t="s">
        <v>576</v>
      </c>
      <c r="E18">
        <v>24395</v>
      </c>
    </row>
    <row r="19" spans="2:5" x14ac:dyDescent="0.25">
      <c r="B19">
        <v>117</v>
      </c>
      <c r="C19" t="s">
        <v>657</v>
      </c>
      <c r="D19" t="s">
        <v>571</v>
      </c>
      <c r="E19">
        <v>20305</v>
      </c>
    </row>
    <row r="20" spans="2:5" x14ac:dyDescent="0.25">
      <c r="B20">
        <v>118</v>
      </c>
      <c r="C20" t="s">
        <v>656</v>
      </c>
      <c r="D20" t="s">
        <v>576</v>
      </c>
      <c r="E20">
        <v>15810</v>
      </c>
    </row>
    <row r="21" spans="2:5" x14ac:dyDescent="0.25">
      <c r="B21">
        <v>119</v>
      </c>
      <c r="C21" t="s">
        <v>655</v>
      </c>
      <c r="D21" t="s">
        <v>576</v>
      </c>
      <c r="E21">
        <v>10029</v>
      </c>
    </row>
    <row r="22" spans="2:5" x14ac:dyDescent="0.25">
      <c r="B22">
        <v>120</v>
      </c>
      <c r="C22" t="s">
        <v>654</v>
      </c>
      <c r="D22" t="s">
        <v>576</v>
      </c>
      <c r="E22">
        <v>27767</v>
      </c>
    </row>
    <row r="23" spans="2:5" x14ac:dyDescent="0.25">
      <c r="B23">
        <v>121</v>
      </c>
      <c r="C23" t="s">
        <v>653</v>
      </c>
      <c r="D23" t="s">
        <v>574</v>
      </c>
      <c r="E23">
        <v>10187</v>
      </c>
    </row>
    <row r="24" spans="2:5" x14ac:dyDescent="0.25">
      <c r="B24">
        <v>122</v>
      </c>
      <c r="C24" t="s">
        <v>652</v>
      </c>
      <c r="D24" t="s">
        <v>574</v>
      </c>
      <c r="E24">
        <v>21620</v>
      </c>
    </row>
    <row r="25" spans="2:5" x14ac:dyDescent="0.25">
      <c r="B25">
        <v>123</v>
      </c>
      <c r="C25" t="s">
        <v>651</v>
      </c>
      <c r="D25" t="s">
        <v>576</v>
      </c>
      <c r="E25">
        <v>14780</v>
      </c>
    </row>
    <row r="26" spans="2:5" x14ac:dyDescent="0.25">
      <c r="B26">
        <v>124</v>
      </c>
      <c r="C26" t="s">
        <v>650</v>
      </c>
      <c r="D26" t="s">
        <v>571</v>
      </c>
      <c r="E26">
        <v>29862</v>
      </c>
    </row>
    <row r="27" spans="2:5" x14ac:dyDescent="0.25">
      <c r="B27">
        <v>125</v>
      </c>
      <c r="C27" t="s">
        <v>649</v>
      </c>
      <c r="D27" t="s">
        <v>571</v>
      </c>
      <c r="E27">
        <v>21769</v>
      </c>
    </row>
    <row r="28" spans="2:5" x14ac:dyDescent="0.25">
      <c r="B28">
        <v>126</v>
      </c>
      <c r="C28" t="s">
        <v>648</v>
      </c>
      <c r="D28" t="s">
        <v>576</v>
      </c>
      <c r="E28">
        <v>19364</v>
      </c>
    </row>
    <row r="29" spans="2:5" x14ac:dyDescent="0.25">
      <c r="B29">
        <v>127</v>
      </c>
      <c r="C29" t="s">
        <v>647</v>
      </c>
      <c r="D29" t="s">
        <v>574</v>
      </c>
      <c r="E29">
        <v>12404</v>
      </c>
    </row>
    <row r="30" spans="2:5" x14ac:dyDescent="0.25">
      <c r="B30">
        <v>128</v>
      </c>
      <c r="C30" t="s">
        <v>646</v>
      </c>
      <c r="D30" t="s">
        <v>574</v>
      </c>
      <c r="E30">
        <v>18826</v>
      </c>
    </row>
    <row r="31" spans="2:5" x14ac:dyDescent="0.25">
      <c r="B31">
        <v>129</v>
      </c>
      <c r="C31" t="s">
        <v>645</v>
      </c>
      <c r="D31" t="s">
        <v>576</v>
      </c>
      <c r="E31">
        <v>26448</v>
      </c>
    </row>
    <row r="32" spans="2:5" x14ac:dyDescent="0.25">
      <c r="B32">
        <v>130</v>
      </c>
      <c r="C32" t="s">
        <v>644</v>
      </c>
      <c r="D32" t="s">
        <v>574</v>
      </c>
      <c r="E32">
        <v>19619</v>
      </c>
    </row>
    <row r="33" spans="2:5" x14ac:dyDescent="0.25">
      <c r="B33">
        <v>131</v>
      </c>
      <c r="C33" t="s">
        <v>643</v>
      </c>
      <c r="D33" t="s">
        <v>574</v>
      </c>
      <c r="E33">
        <v>21324</v>
      </c>
    </row>
    <row r="34" spans="2:5" x14ac:dyDescent="0.25">
      <c r="B34">
        <v>132</v>
      </c>
      <c r="C34" t="s">
        <v>642</v>
      </c>
      <c r="D34" t="s">
        <v>574</v>
      </c>
      <c r="E34">
        <v>17342</v>
      </c>
    </row>
    <row r="35" spans="2:5" x14ac:dyDescent="0.25">
      <c r="B35">
        <v>133</v>
      </c>
      <c r="C35" t="s">
        <v>641</v>
      </c>
      <c r="D35" t="s">
        <v>571</v>
      </c>
      <c r="E35">
        <v>12462</v>
      </c>
    </row>
    <row r="36" spans="2:5" x14ac:dyDescent="0.25">
      <c r="B36">
        <v>134</v>
      </c>
      <c r="C36" t="s">
        <v>640</v>
      </c>
      <c r="D36" t="s">
        <v>576</v>
      </c>
      <c r="E36">
        <v>12259</v>
      </c>
    </row>
    <row r="37" spans="2:5" x14ac:dyDescent="0.25">
      <c r="B37">
        <v>135</v>
      </c>
      <c r="C37" t="s">
        <v>639</v>
      </c>
      <c r="D37" t="s">
        <v>571</v>
      </c>
      <c r="E37">
        <v>22126</v>
      </c>
    </row>
    <row r="38" spans="2:5" x14ac:dyDescent="0.25">
      <c r="B38">
        <v>136</v>
      </c>
      <c r="C38" t="s">
        <v>638</v>
      </c>
      <c r="D38" t="s">
        <v>576</v>
      </c>
      <c r="E38">
        <v>10335</v>
      </c>
    </row>
    <row r="39" spans="2:5" x14ac:dyDescent="0.25">
      <c r="B39">
        <v>137</v>
      </c>
      <c r="C39" t="s">
        <v>637</v>
      </c>
      <c r="D39" t="s">
        <v>576</v>
      </c>
      <c r="E39">
        <v>15322</v>
      </c>
    </row>
    <row r="40" spans="2:5" x14ac:dyDescent="0.25">
      <c r="B40">
        <v>138</v>
      </c>
      <c r="C40" t="s">
        <v>636</v>
      </c>
      <c r="D40" t="s">
        <v>574</v>
      </c>
      <c r="E40">
        <v>26022</v>
      </c>
    </row>
    <row r="41" spans="2:5" x14ac:dyDescent="0.25">
      <c r="B41">
        <v>139</v>
      </c>
      <c r="C41" t="s">
        <v>635</v>
      </c>
      <c r="D41" t="s">
        <v>571</v>
      </c>
      <c r="E41">
        <v>16806</v>
      </c>
    </row>
    <row r="42" spans="2:5" x14ac:dyDescent="0.25">
      <c r="B42">
        <v>140</v>
      </c>
      <c r="C42" t="s">
        <v>634</v>
      </c>
      <c r="D42" t="s">
        <v>571</v>
      </c>
      <c r="E42">
        <v>10190</v>
      </c>
    </row>
    <row r="43" spans="2:5" x14ac:dyDescent="0.25">
      <c r="B43">
        <v>141</v>
      </c>
      <c r="C43" t="s">
        <v>633</v>
      </c>
      <c r="D43" t="s">
        <v>571</v>
      </c>
      <c r="E43">
        <v>27885</v>
      </c>
    </row>
    <row r="44" spans="2:5" x14ac:dyDescent="0.25">
      <c r="B44">
        <v>142</v>
      </c>
      <c r="C44" t="s">
        <v>632</v>
      </c>
      <c r="D44" t="s">
        <v>571</v>
      </c>
      <c r="E44">
        <v>27350</v>
      </c>
    </row>
    <row r="45" spans="2:5" x14ac:dyDescent="0.25">
      <c r="B45">
        <v>143</v>
      </c>
      <c r="C45" t="s">
        <v>631</v>
      </c>
      <c r="D45" t="s">
        <v>576</v>
      </c>
      <c r="E45">
        <v>23562</v>
      </c>
    </row>
    <row r="46" spans="2:5" x14ac:dyDescent="0.25">
      <c r="B46">
        <v>144</v>
      </c>
      <c r="C46" t="s">
        <v>630</v>
      </c>
      <c r="D46" t="s">
        <v>574</v>
      </c>
      <c r="E46">
        <v>29693</v>
      </c>
    </row>
    <row r="47" spans="2:5" x14ac:dyDescent="0.25">
      <c r="B47">
        <v>145</v>
      </c>
      <c r="C47" t="s">
        <v>629</v>
      </c>
      <c r="D47" t="s">
        <v>571</v>
      </c>
      <c r="E47">
        <v>27819</v>
      </c>
    </row>
    <row r="48" spans="2:5" x14ac:dyDescent="0.25">
      <c r="B48">
        <v>146</v>
      </c>
      <c r="C48" t="s">
        <v>628</v>
      </c>
      <c r="D48" t="s">
        <v>574</v>
      </c>
      <c r="E48">
        <v>21933</v>
      </c>
    </row>
    <row r="49" spans="2:5" x14ac:dyDescent="0.25">
      <c r="B49">
        <v>147</v>
      </c>
      <c r="C49" t="s">
        <v>627</v>
      </c>
      <c r="D49" t="s">
        <v>571</v>
      </c>
      <c r="E49">
        <v>22114</v>
      </c>
    </row>
    <row r="50" spans="2:5" x14ac:dyDescent="0.25">
      <c r="B50">
        <v>148</v>
      </c>
      <c r="C50" t="s">
        <v>626</v>
      </c>
      <c r="D50" t="s">
        <v>574</v>
      </c>
      <c r="E50">
        <v>29679</v>
      </c>
    </row>
    <row r="51" spans="2:5" x14ac:dyDescent="0.25">
      <c r="B51">
        <v>149</v>
      </c>
      <c r="C51" t="s">
        <v>625</v>
      </c>
      <c r="D51" t="s">
        <v>576</v>
      </c>
      <c r="E51">
        <v>21892</v>
      </c>
    </row>
    <row r="52" spans="2:5" x14ac:dyDescent="0.25">
      <c r="B52">
        <v>150</v>
      </c>
      <c r="C52" t="s">
        <v>624</v>
      </c>
      <c r="D52" t="s">
        <v>571</v>
      </c>
      <c r="E52">
        <v>27057</v>
      </c>
    </row>
    <row r="53" spans="2:5" x14ac:dyDescent="0.25">
      <c r="B53">
        <v>151</v>
      </c>
      <c r="C53" t="s">
        <v>623</v>
      </c>
      <c r="D53" t="s">
        <v>571</v>
      </c>
      <c r="E53">
        <v>15865</v>
      </c>
    </row>
    <row r="54" spans="2:5" x14ac:dyDescent="0.25">
      <c r="B54">
        <v>152</v>
      </c>
      <c r="C54" t="s">
        <v>622</v>
      </c>
      <c r="D54" t="s">
        <v>571</v>
      </c>
      <c r="E54">
        <v>20636</v>
      </c>
    </row>
    <row r="55" spans="2:5" x14ac:dyDescent="0.25">
      <c r="B55">
        <v>153</v>
      </c>
      <c r="C55" t="s">
        <v>621</v>
      </c>
      <c r="D55" t="s">
        <v>571</v>
      </c>
      <c r="E55">
        <v>13139</v>
      </c>
    </row>
    <row r="56" spans="2:5" x14ac:dyDescent="0.25">
      <c r="B56">
        <v>154</v>
      </c>
      <c r="C56" t="s">
        <v>620</v>
      </c>
      <c r="D56" t="s">
        <v>574</v>
      </c>
      <c r="E56">
        <v>17947</v>
      </c>
    </row>
    <row r="57" spans="2:5" x14ac:dyDescent="0.25">
      <c r="B57">
        <v>155</v>
      </c>
      <c r="C57" t="s">
        <v>619</v>
      </c>
      <c r="D57" t="s">
        <v>574</v>
      </c>
      <c r="E57">
        <v>21165</v>
      </c>
    </row>
    <row r="58" spans="2:5" x14ac:dyDescent="0.25">
      <c r="B58">
        <v>156</v>
      </c>
      <c r="C58" t="s">
        <v>618</v>
      </c>
      <c r="D58" t="s">
        <v>571</v>
      </c>
      <c r="E58">
        <v>24640</v>
      </c>
    </row>
    <row r="59" spans="2:5" x14ac:dyDescent="0.25">
      <c r="B59">
        <v>157</v>
      </c>
      <c r="C59" t="s">
        <v>617</v>
      </c>
      <c r="D59" t="s">
        <v>571</v>
      </c>
      <c r="E59">
        <v>10547</v>
      </c>
    </row>
    <row r="60" spans="2:5" x14ac:dyDescent="0.25">
      <c r="B60">
        <v>158</v>
      </c>
      <c r="C60" t="s">
        <v>616</v>
      </c>
      <c r="D60" t="s">
        <v>576</v>
      </c>
      <c r="E60">
        <v>16457</v>
      </c>
    </row>
    <row r="61" spans="2:5" x14ac:dyDescent="0.25">
      <c r="B61">
        <v>159</v>
      </c>
      <c r="C61" t="s">
        <v>615</v>
      </c>
      <c r="D61" t="s">
        <v>574</v>
      </c>
      <c r="E61">
        <v>13371</v>
      </c>
    </row>
    <row r="62" spans="2:5" x14ac:dyDescent="0.25">
      <c r="B62">
        <v>160</v>
      </c>
      <c r="C62" t="s">
        <v>614</v>
      </c>
      <c r="D62" t="s">
        <v>571</v>
      </c>
      <c r="E62">
        <v>15732</v>
      </c>
    </row>
    <row r="63" spans="2:5" x14ac:dyDescent="0.25">
      <c r="B63">
        <v>161</v>
      </c>
      <c r="C63" t="s">
        <v>613</v>
      </c>
      <c r="D63" t="s">
        <v>574</v>
      </c>
      <c r="E63">
        <v>22112</v>
      </c>
    </row>
    <row r="64" spans="2:5" x14ac:dyDescent="0.25">
      <c r="B64">
        <v>162</v>
      </c>
      <c r="C64" t="s">
        <v>612</v>
      </c>
      <c r="D64" t="s">
        <v>571</v>
      </c>
      <c r="E64">
        <v>17877</v>
      </c>
    </row>
    <row r="65" spans="2:5" x14ac:dyDescent="0.25">
      <c r="B65">
        <v>163</v>
      </c>
      <c r="C65" t="s">
        <v>611</v>
      </c>
      <c r="D65" t="s">
        <v>576</v>
      </c>
      <c r="E65">
        <v>16822</v>
      </c>
    </row>
    <row r="66" spans="2:5" x14ac:dyDescent="0.25">
      <c r="B66">
        <v>164</v>
      </c>
      <c r="C66" t="s">
        <v>610</v>
      </c>
      <c r="D66" t="s">
        <v>574</v>
      </c>
      <c r="E66">
        <v>20528</v>
      </c>
    </row>
    <row r="67" spans="2:5" x14ac:dyDescent="0.25">
      <c r="B67">
        <v>165</v>
      </c>
      <c r="C67" t="s">
        <v>609</v>
      </c>
      <c r="D67" t="s">
        <v>576</v>
      </c>
      <c r="E67">
        <v>29562</v>
      </c>
    </row>
    <row r="68" spans="2:5" x14ac:dyDescent="0.25">
      <c r="B68">
        <v>166</v>
      </c>
      <c r="C68" t="s">
        <v>608</v>
      </c>
      <c r="D68" t="s">
        <v>574</v>
      </c>
      <c r="E68">
        <v>12350</v>
      </c>
    </row>
    <row r="69" spans="2:5" x14ac:dyDescent="0.25">
      <c r="B69">
        <v>167</v>
      </c>
      <c r="C69" t="s">
        <v>607</v>
      </c>
      <c r="D69" t="s">
        <v>576</v>
      </c>
      <c r="E69">
        <v>12490</v>
      </c>
    </row>
    <row r="70" spans="2:5" x14ac:dyDescent="0.25">
      <c r="B70">
        <v>168</v>
      </c>
      <c r="C70" t="s">
        <v>606</v>
      </c>
      <c r="D70" t="s">
        <v>576</v>
      </c>
      <c r="E70">
        <v>18300</v>
      </c>
    </row>
    <row r="71" spans="2:5" x14ac:dyDescent="0.25">
      <c r="B71">
        <v>169</v>
      </c>
      <c r="C71" t="s">
        <v>605</v>
      </c>
      <c r="D71" t="s">
        <v>571</v>
      </c>
      <c r="E71">
        <v>10809</v>
      </c>
    </row>
    <row r="72" spans="2:5" x14ac:dyDescent="0.25">
      <c r="B72">
        <v>170</v>
      </c>
      <c r="C72" t="s">
        <v>604</v>
      </c>
      <c r="D72" t="s">
        <v>576</v>
      </c>
      <c r="E72">
        <v>28657</v>
      </c>
    </row>
    <row r="73" spans="2:5" x14ac:dyDescent="0.25">
      <c r="B73">
        <v>171</v>
      </c>
      <c r="C73" t="s">
        <v>603</v>
      </c>
      <c r="D73" t="s">
        <v>576</v>
      </c>
      <c r="E73">
        <v>18085</v>
      </c>
    </row>
    <row r="74" spans="2:5" x14ac:dyDescent="0.25">
      <c r="B74">
        <v>172</v>
      </c>
      <c r="C74" t="s">
        <v>602</v>
      </c>
      <c r="D74" t="s">
        <v>576</v>
      </c>
      <c r="E74">
        <v>17034</v>
      </c>
    </row>
    <row r="75" spans="2:5" x14ac:dyDescent="0.25">
      <c r="B75">
        <v>173</v>
      </c>
      <c r="C75" t="s">
        <v>601</v>
      </c>
      <c r="D75" t="s">
        <v>574</v>
      </c>
      <c r="E75">
        <v>17250</v>
      </c>
    </row>
    <row r="76" spans="2:5" x14ac:dyDescent="0.25">
      <c r="B76">
        <v>174</v>
      </c>
      <c r="C76" t="s">
        <v>600</v>
      </c>
      <c r="D76" t="s">
        <v>571</v>
      </c>
      <c r="E76">
        <v>14386</v>
      </c>
    </row>
    <row r="77" spans="2:5" x14ac:dyDescent="0.25">
      <c r="B77">
        <v>175</v>
      </c>
      <c r="C77" t="s">
        <v>599</v>
      </c>
      <c r="D77" t="s">
        <v>576</v>
      </c>
      <c r="E77">
        <v>12277</v>
      </c>
    </row>
    <row r="78" spans="2:5" x14ac:dyDescent="0.25">
      <c r="B78">
        <v>176</v>
      </c>
      <c r="C78" t="s">
        <v>598</v>
      </c>
      <c r="D78" t="s">
        <v>576</v>
      </c>
      <c r="E78">
        <v>13096</v>
      </c>
    </row>
    <row r="79" spans="2:5" x14ac:dyDescent="0.25">
      <c r="B79">
        <v>177</v>
      </c>
      <c r="C79" t="s">
        <v>597</v>
      </c>
      <c r="D79" t="s">
        <v>571</v>
      </c>
      <c r="E79">
        <v>25670</v>
      </c>
    </row>
    <row r="80" spans="2:5" x14ac:dyDescent="0.25">
      <c r="B80">
        <v>178</v>
      </c>
      <c r="C80" t="s">
        <v>596</v>
      </c>
      <c r="D80" t="s">
        <v>574</v>
      </c>
      <c r="E80">
        <v>24131</v>
      </c>
    </row>
    <row r="81" spans="2:5" x14ac:dyDescent="0.25">
      <c r="B81">
        <v>179</v>
      </c>
      <c r="C81" t="s">
        <v>595</v>
      </c>
      <c r="D81" t="s">
        <v>571</v>
      </c>
      <c r="E81">
        <v>28171</v>
      </c>
    </row>
    <row r="82" spans="2:5" x14ac:dyDescent="0.25">
      <c r="B82">
        <v>180</v>
      </c>
      <c r="C82" t="s">
        <v>594</v>
      </c>
      <c r="D82" t="s">
        <v>574</v>
      </c>
      <c r="E82">
        <v>25073</v>
      </c>
    </row>
    <row r="83" spans="2:5" x14ac:dyDescent="0.25">
      <c r="B83">
        <v>181</v>
      </c>
      <c r="C83" t="s">
        <v>593</v>
      </c>
      <c r="D83" t="s">
        <v>571</v>
      </c>
      <c r="E83">
        <v>20230</v>
      </c>
    </row>
    <row r="84" spans="2:5" x14ac:dyDescent="0.25">
      <c r="B84">
        <v>182</v>
      </c>
      <c r="C84" t="s">
        <v>592</v>
      </c>
      <c r="D84" t="s">
        <v>574</v>
      </c>
      <c r="E84">
        <v>26082</v>
      </c>
    </row>
    <row r="85" spans="2:5" x14ac:dyDescent="0.25">
      <c r="B85">
        <v>183</v>
      </c>
      <c r="C85" t="s">
        <v>591</v>
      </c>
      <c r="D85" t="s">
        <v>574</v>
      </c>
      <c r="E85">
        <v>13381</v>
      </c>
    </row>
    <row r="86" spans="2:5" x14ac:dyDescent="0.25">
      <c r="B86">
        <v>184</v>
      </c>
      <c r="C86" t="s">
        <v>590</v>
      </c>
      <c r="D86" t="s">
        <v>571</v>
      </c>
      <c r="E86">
        <v>22809</v>
      </c>
    </row>
    <row r="87" spans="2:5" x14ac:dyDescent="0.25">
      <c r="B87">
        <v>185</v>
      </c>
      <c r="C87" t="s">
        <v>589</v>
      </c>
      <c r="D87" t="s">
        <v>571</v>
      </c>
      <c r="E87">
        <v>12767</v>
      </c>
    </row>
    <row r="88" spans="2:5" x14ac:dyDescent="0.25">
      <c r="B88">
        <v>186</v>
      </c>
      <c r="C88" t="s">
        <v>588</v>
      </c>
      <c r="D88" t="s">
        <v>571</v>
      </c>
      <c r="E88">
        <v>22354</v>
      </c>
    </row>
    <row r="89" spans="2:5" x14ac:dyDescent="0.25">
      <c r="B89">
        <v>187</v>
      </c>
      <c r="C89" t="s">
        <v>587</v>
      </c>
      <c r="D89" t="s">
        <v>571</v>
      </c>
      <c r="E89">
        <v>18140</v>
      </c>
    </row>
    <row r="90" spans="2:5" x14ac:dyDescent="0.25">
      <c r="B90">
        <v>188</v>
      </c>
      <c r="C90" t="s">
        <v>586</v>
      </c>
      <c r="D90" t="s">
        <v>574</v>
      </c>
      <c r="E90">
        <v>15388</v>
      </c>
    </row>
    <row r="91" spans="2:5" x14ac:dyDescent="0.25">
      <c r="B91">
        <v>189</v>
      </c>
      <c r="C91" t="s">
        <v>585</v>
      </c>
      <c r="D91" t="s">
        <v>576</v>
      </c>
      <c r="E91">
        <v>11443</v>
      </c>
    </row>
    <row r="92" spans="2:5" x14ac:dyDescent="0.25">
      <c r="B92">
        <v>190</v>
      </c>
      <c r="C92" t="s">
        <v>584</v>
      </c>
      <c r="D92" t="s">
        <v>571</v>
      </c>
      <c r="E92">
        <v>19113</v>
      </c>
    </row>
    <row r="93" spans="2:5" x14ac:dyDescent="0.25">
      <c r="B93">
        <v>191</v>
      </c>
      <c r="C93" t="s">
        <v>583</v>
      </c>
      <c r="D93" t="s">
        <v>574</v>
      </c>
      <c r="E93">
        <v>14952</v>
      </c>
    </row>
    <row r="94" spans="2:5" x14ac:dyDescent="0.25">
      <c r="B94">
        <v>192</v>
      </c>
      <c r="C94" t="s">
        <v>582</v>
      </c>
      <c r="D94" t="s">
        <v>576</v>
      </c>
      <c r="E94">
        <v>17337</v>
      </c>
    </row>
    <row r="95" spans="2:5" x14ac:dyDescent="0.25">
      <c r="B95">
        <v>193</v>
      </c>
      <c r="C95" t="s">
        <v>581</v>
      </c>
      <c r="D95" t="s">
        <v>574</v>
      </c>
      <c r="E95">
        <v>25431</v>
      </c>
    </row>
    <row r="96" spans="2:5" x14ac:dyDescent="0.25">
      <c r="B96">
        <v>194</v>
      </c>
      <c r="C96" t="s">
        <v>580</v>
      </c>
      <c r="D96" t="s">
        <v>574</v>
      </c>
      <c r="E96">
        <v>11516</v>
      </c>
    </row>
    <row r="97" spans="2:5" x14ac:dyDescent="0.25">
      <c r="B97">
        <v>195</v>
      </c>
      <c r="C97" t="s">
        <v>579</v>
      </c>
      <c r="D97" t="s">
        <v>571</v>
      </c>
      <c r="E97">
        <v>17520</v>
      </c>
    </row>
    <row r="98" spans="2:5" x14ac:dyDescent="0.25">
      <c r="B98">
        <v>196</v>
      </c>
      <c r="C98" t="s">
        <v>578</v>
      </c>
      <c r="D98" t="s">
        <v>574</v>
      </c>
      <c r="E98">
        <v>25814</v>
      </c>
    </row>
    <row r="99" spans="2:5" x14ac:dyDescent="0.25">
      <c r="B99">
        <v>197</v>
      </c>
      <c r="C99" t="s">
        <v>577</v>
      </c>
      <c r="D99" t="s">
        <v>576</v>
      </c>
      <c r="E99">
        <v>25210</v>
      </c>
    </row>
    <row r="100" spans="2:5" x14ac:dyDescent="0.25">
      <c r="B100">
        <v>198</v>
      </c>
      <c r="C100" t="s">
        <v>575</v>
      </c>
      <c r="D100" t="s">
        <v>574</v>
      </c>
      <c r="E100">
        <v>18265</v>
      </c>
    </row>
    <row r="101" spans="2:5" x14ac:dyDescent="0.25">
      <c r="B101">
        <v>199</v>
      </c>
      <c r="C101" t="s">
        <v>573</v>
      </c>
      <c r="D101" t="s">
        <v>571</v>
      </c>
      <c r="E101">
        <v>12812</v>
      </c>
    </row>
    <row r="102" spans="2:5" x14ac:dyDescent="0.25">
      <c r="B102">
        <v>200</v>
      </c>
      <c r="C102" t="s">
        <v>572</v>
      </c>
      <c r="D102" t="s">
        <v>571</v>
      </c>
      <c r="E102">
        <v>22882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VLOOKUP with TRUE (intrain)</vt:lpstr>
      <vt:lpstr>IF vs RangeLookup (intr,assign)</vt:lpstr>
      <vt:lpstr>ApproxMatch (assign)</vt:lpstr>
      <vt:lpstr>Data Validation, VLOOKUP (intr)</vt:lpstr>
      <vt:lpstr>Data</vt:lpstr>
      <vt:lpstr>Data Validtion, VLOOKUP(Assign)</vt:lpstr>
      <vt:lpstr>VLOOKUP with Wildcard (intr)</vt:lpstr>
      <vt:lpstr>VLOOKUP with Wildcard (assign)</vt:lpstr>
      <vt:lpstr>Employee Data (assign)</vt:lpstr>
      <vt:lpstr>Exact Lookup (assign)</vt:lpstr>
      <vt:lpstr>VLOOKUP &amp; IFERROR (assign)</vt:lpstr>
      <vt:lpstr>Helper Column</vt:lpstr>
      <vt:lpstr>Helper 2nd Lookup</vt:lpstr>
      <vt:lpstr>Helper 2 Column Lookup</vt:lpstr>
      <vt:lpstr>HLookup</vt:lpstr>
      <vt:lpstr>List A</vt:lpstr>
      <vt:lpstr>List B</vt:lpstr>
      <vt:lpstr>Multi List Lookup</vt:lpstr>
      <vt:lpstr>NestedVlookup</vt:lpstr>
      <vt:lpstr>Multiple Range 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ASAD</cp:lastModifiedBy>
  <dcterms:created xsi:type="dcterms:W3CDTF">2012-03-14T08:50:03Z</dcterms:created>
  <dcterms:modified xsi:type="dcterms:W3CDTF">2024-01-28T05:15:28Z</dcterms:modified>
</cp:coreProperties>
</file>