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sad/Desktop/"/>
    </mc:Choice>
  </mc:AlternateContent>
  <xr:revisionPtr revIDLastSave="0" documentId="13_ncr:1_{F67355E6-B840-6747-B1E8-4024BE243211}" xr6:coauthVersionLast="45" xr6:coauthVersionMax="45" xr10:uidLastSave="{00000000-0000-0000-0000-000000000000}"/>
  <bookViews>
    <workbookView xWindow="0" yWindow="460" windowWidth="25600" windowHeight="14800" activeTab="1" xr2:uid="{00000000-000D-0000-FFFF-FFFF00000000}"/>
  </bookViews>
  <sheets>
    <sheet name="TheatreOutcomesBasedonLaunchDat" sheetId="11" r:id="rId1"/>
    <sheet name="Outcomes Based on Goals" sheetId="12" r:id="rId2"/>
    <sheet name="Data" sheetId="1" r:id="rId3"/>
    <sheet name="Descriptive Statistics" sheetId="9" r:id="rId4"/>
    <sheet name="Parent Category Statistics" sheetId="2" r:id="rId5"/>
    <sheet name="Subcategory Statistics" sheetId="3" r:id="rId6"/>
    <sheet name="Outcomes Based on Launch Date" sheetId="4" r:id="rId7"/>
    <sheet name="Edinburgh Research" sheetId="6" r:id="rId8"/>
  </sheets>
  <definedNames>
    <definedName name="_xlnm._FilterDatabase" localSheetId="2" hidden="1">Data!$A$1:$U$4117</definedName>
  </definedNames>
  <calcPr calcId="191029"/>
  <pivotCaches>
    <pivotCache cacheId="25" r:id="rId9"/>
    <pivotCache cacheId="26" r:id="rId10"/>
    <pivotCache cacheId="3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2" i="12"/>
  <c r="C3" i="12"/>
  <c r="B13" i="12"/>
  <c r="B12" i="12"/>
  <c r="B11" i="12"/>
  <c r="B10" i="12"/>
  <c r="B9" i="12"/>
  <c r="B8" i="12"/>
  <c r="B7" i="12"/>
  <c r="B6" i="12"/>
  <c r="B5" i="12"/>
  <c r="B4" i="12"/>
  <c r="B3" i="12"/>
  <c r="B2" i="12"/>
  <c r="C13" i="9" l="1"/>
  <c r="C12" i="9"/>
  <c r="C14" i="9" s="1"/>
  <c r="C11" i="9"/>
  <c r="B13" i="9"/>
  <c r="B12" i="9"/>
  <c r="B11" i="9"/>
  <c r="C6" i="9"/>
  <c r="C7" i="9" s="1"/>
  <c r="C5" i="9"/>
  <c r="C4" i="9"/>
  <c r="B6" i="9"/>
  <c r="B5" i="9"/>
  <c r="B4" i="9"/>
  <c r="C10" i="9"/>
  <c r="B10" i="9"/>
  <c r="C9" i="9"/>
  <c r="B9" i="9"/>
  <c r="C3" i="9"/>
  <c r="B3" i="9"/>
  <c r="C2" i="9"/>
  <c r="B2" i="9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S4117" i="1"/>
  <c r="U4117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B14" i="9" l="1"/>
  <c r="B7" i="9"/>
</calcChain>
</file>

<file path=xl/sharedStrings.xml><?xml version="1.0" encoding="utf-8"?>
<sst xmlns="http://schemas.openxmlformats.org/spreadsheetml/2006/main" count="33034" uniqueCount="8418">
  <si>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</si>
  <si>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</si>
  <si>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</si>
  <si>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</si>
  <si>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</si>
  <si>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</si>
  <si>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</si>
  <si>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</si>
  <si>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</si>
  <si>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</si>
  <si>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</si>
  <si>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</si>
  <si>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</si>
  <si>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</si>
  <si>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</si>
  <si>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</si>
  <si>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</si>
  <si>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</si>
  <si>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</si>
  <si>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</si>
  <si>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</si>
  <si>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</si>
  <si>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</si>
  <si>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</si>
  <si>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</si>
  <si>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</si>
  <si>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</si>
  <si>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</si>
  <si>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</si>
  <si>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</si>
  <si>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</si>
  <si>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</si>
  <si>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</si>
  <si>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</si>
  <si>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</si>
  <si>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</si>
  <si>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</si>
  <si>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</si>
  <si>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</si>
  <si>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</si>
  <si>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</si>
  <si>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</si>
  <si>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</si>
  <si>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</si>
  <si>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</si>
  <si>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</si>
  <si>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</si>
  <si>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</si>
  <si>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</si>
  <si>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</si>
  <si>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</si>
  <si>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</si>
  <si>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</si>
  <si>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</si>
  <si>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</si>
  <si>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</si>
  <si>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</si>
  <si>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</si>
  <si>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</si>
  <si>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</si>
  <si>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</si>
  <si>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</si>
  <si>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</si>
  <si>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</si>
  <si>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</si>
  <si>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</si>
  <si>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</si>
  <si>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</si>
  <si>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</si>
  <si>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</si>
  <si>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</si>
  <si>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</si>
  <si>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</si>
  <si>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</si>
  <si>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</si>
  <si>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</si>
  <si>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</si>
  <si>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</si>
  <si>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</si>
  <si>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</si>
  <si>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</si>
  <si>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</si>
  <si>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</si>
  <si>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</si>
  <si>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</si>
  <si>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</si>
  <si>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</si>
  <si>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</si>
  <si>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</si>
  <si>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</si>
  <si>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</si>
  <si>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</si>
  <si>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</si>
  <si>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</si>
  <si>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</si>
  <si>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</si>
  <si>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</si>
  <si>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</si>
  <si>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</si>
  <si>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</si>
  <si>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</si>
  <si>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</si>
  <si>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</si>
  <si>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</si>
  <si>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</si>
  <si>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</si>
  <si>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</si>
  <si>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</si>
  <si>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</si>
  <si>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</si>
  <si>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</si>
  <si>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</si>
  <si>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</si>
  <si>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</si>
  <si>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</si>
  <si>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</si>
  <si>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</si>
  <si>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</si>
  <si>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</si>
  <si>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</si>
  <si>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</si>
  <si>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</si>
  <si>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</si>
  <si>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</si>
  <si>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</si>
  <si>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</si>
  <si>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</si>
  <si>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</si>
  <si>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</si>
  <si>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</si>
  <si>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</si>
  <si>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</si>
  <si>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</si>
  <si>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</si>
  <si>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</si>
  <si>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</si>
  <si>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</si>
  <si>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</si>
  <si>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</si>
  <si>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</si>
  <si>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</si>
  <si>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</si>
  <si>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</si>
  <si>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</si>
  <si>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</si>
  <si>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</si>
  <si>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</si>
  <si>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</si>
  <si>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</si>
  <si>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</si>
  <si>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</si>
  <si>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</si>
  <si>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</si>
  <si>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</si>
  <si>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</si>
  <si>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</si>
  <si>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</si>
  <si>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</si>
  <si>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</si>
  <si>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</si>
  <si>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</si>
  <si>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</si>
  <si>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</si>
  <si>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</si>
  <si>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</si>
  <si>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</si>
  <si>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</si>
  <si>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</si>
  <si>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</si>
  <si>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</si>
  <si>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</si>
  <si>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</si>
  <si>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</si>
  <si>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</si>
  <si>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</si>
  <si>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</si>
  <si>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</si>
  <si>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</si>
  <si>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</si>
  <si>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</si>
  <si>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</si>
  <si>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</si>
  <si>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</si>
  <si>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</si>
  <si>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</si>
  <si>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</si>
  <si>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</si>
  <si>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</si>
  <si>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</si>
  <si>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</si>
  <si>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</si>
  <si>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</si>
  <si>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</si>
  <si>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</si>
  <si>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</si>
  <si>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</si>
  <si>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</si>
  <si>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</si>
  <si>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</si>
  <si>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</si>
  <si>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</si>
  <si>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</si>
  <si>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</si>
  <si>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</si>
  <si>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</si>
  <si>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</si>
  <si>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</si>
  <si>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</si>
  <si>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</si>
  <si>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</si>
  <si>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</si>
  <si>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</si>
  <si>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</si>
  <si>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</si>
  <si>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</si>
  <si>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</si>
  <si>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</si>
  <si>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</si>
  <si>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</si>
  <si>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</si>
  <si>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</si>
  <si>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</si>
  <si>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</si>
  <si>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</si>
  <si>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</si>
  <si>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</si>
  <si>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</si>
  <si>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</si>
  <si>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</si>
  <si>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</si>
  <si>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</si>
  <si>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</si>
  <si>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</si>
  <si>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</si>
  <si>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</si>
  <si>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</si>
  <si>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</si>
  <si>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</si>
  <si>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</si>
  <si>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</si>
  <si>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</si>
  <si>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</si>
  <si>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</si>
  <si>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</si>
  <si>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</si>
  <si>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</si>
  <si>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</si>
  <si>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</si>
  <si>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</si>
  <si>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</si>
  <si>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</si>
  <si>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</si>
  <si>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</si>
  <si>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</si>
  <si>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</si>
  <si>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</si>
  <si>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</si>
  <si>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</si>
  <si>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</si>
  <si>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</si>
  <si>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</si>
  <si>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</si>
  <si>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</si>
  <si>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</si>
  <si>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</si>
  <si>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</si>
  <si>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</si>
  <si>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</si>
  <si>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</si>
  <si>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</si>
  <si>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</si>
  <si>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</si>
  <si>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</si>
  <si>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</si>
  <si>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</si>
  <si>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</si>
  <si>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</si>
  <si>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</si>
  <si>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</si>
  <si>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</si>
  <si>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</si>
  <si>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</si>
  <si>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</si>
  <si>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</si>
  <si>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</si>
  <si>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</si>
  <si>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</si>
  <si>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</si>
  <si>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</si>
  <si>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</si>
  <si>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</si>
  <si>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</si>
  <si>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</si>
  <si>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</si>
  <si>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</si>
  <si>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</si>
  <si>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</si>
  <si>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</si>
  <si>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</si>
  <si>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</si>
  <si>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</si>
  <si>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</si>
  <si>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</si>
  <si>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</si>
  <si>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</si>
  <si>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</si>
  <si>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</si>
  <si>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</si>
  <si>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</si>
  <si>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</si>
  <si>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</si>
  <si>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</si>
  <si>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</si>
  <si>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</si>
  <si>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</si>
  <si>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</si>
  <si>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</si>
  <si>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</si>
  <si>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</si>
  <si>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</si>
  <si>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</si>
  <si>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</si>
  <si>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</si>
  <si>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</si>
  <si>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</si>
  <si>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</si>
  <si>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</si>
  <si>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</si>
  <si>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</si>
  <si>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</si>
  <si>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</si>
  <si>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</si>
  <si>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</si>
  <si>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</si>
  <si>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</si>
  <si>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</si>
  <si>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</si>
  <si>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</si>
  <si>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</si>
  <si>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</si>
  <si>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</si>
  <si>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</si>
  <si>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</si>
  <si>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</si>
  <si>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</si>
  <si>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</si>
  <si>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</si>
  <si>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</si>
  <si>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</si>
  <si>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</si>
  <si>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</si>
  <si>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</si>
  <si>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</si>
  <si>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</si>
  <si>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</si>
  <si>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</si>
  <si>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</si>
  <si>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</si>
  <si>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</si>
  <si>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</si>
  <si>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</si>
  <si>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</si>
  <si>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</si>
  <si>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</si>
  <si>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</si>
  <si>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</si>
  <si>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</si>
  <si>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</si>
  <si>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</si>
  <si>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</si>
  <si>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</si>
  <si>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</si>
  <si>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</si>
  <si>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</si>
  <si>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</si>
  <si>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</si>
  <si>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</si>
  <si>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</si>
  <si>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</si>
  <si>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</si>
  <si>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</si>
  <si>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</si>
  <si>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</si>
  <si>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</si>
  <si>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</si>
  <si>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</si>
  <si>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</si>
  <si>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</si>
  <si>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</si>
  <si>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</si>
  <si>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</si>
  <si>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</si>
  <si>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</si>
  <si>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</si>
  <si>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</si>
  <si>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</si>
  <si>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</si>
  <si>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</si>
  <si>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</si>
  <si>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</si>
  <si>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</si>
  <si>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</si>
  <si>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</si>
  <si>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</si>
  <si>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</si>
  <si>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</si>
  <si>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</si>
  <si>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</si>
  <si>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</si>
  <si>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</si>
  <si>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</si>
  <si>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</si>
  <si>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</si>
  <si>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</si>
  <si>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</si>
  <si>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</si>
  <si>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</si>
  <si>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</si>
  <si>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</si>
  <si>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</si>
  <si>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</si>
  <si>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</si>
  <si>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</si>
  <si>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</si>
  <si>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</si>
  <si>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</si>
  <si>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</si>
  <si>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</si>
  <si>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</si>
  <si>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</si>
  <si>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</si>
  <si>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</si>
  <si>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</si>
  <si>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</si>
  <si>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</si>
  <si>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</si>
  <si>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</si>
  <si>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</si>
  <si>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</si>
  <si>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</si>
  <si>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</si>
  <si>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</si>
  <si>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</si>
  <si>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</si>
  <si>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</si>
  <si>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</si>
  <si>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</si>
  <si>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</si>
  <si>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</si>
  <si>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</si>
  <si>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</si>
  <si>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</si>
  <si>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</si>
  <si>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</si>
  <si>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</si>
  <si>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</si>
  <si>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</si>
  <si>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</si>
  <si>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</si>
  <si>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</si>
  <si>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</si>
  <si>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</si>
  <si>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</si>
  <si>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</si>
  <si>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</si>
  <si>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</si>
  <si>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</si>
  <si>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</si>
  <si>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</si>
  <si>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</si>
  <si>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</si>
  <si>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</si>
  <si>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</si>
  <si>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</si>
  <si>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</si>
  <si>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</si>
  <si>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</si>
  <si>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</si>
  <si>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</si>
  <si>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</si>
  <si>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</si>
  <si>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</si>
  <si>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</si>
  <si>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</si>
  <si>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</si>
  <si>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</si>
  <si>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</si>
  <si>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</si>
  <si>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</si>
  <si>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</si>
  <si>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</si>
  <si>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</si>
  <si>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</si>
  <si>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</si>
  <si>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</si>
  <si>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</si>
  <si>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</si>
  <si>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</si>
  <si>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</si>
  <si>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</si>
  <si>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</si>
  <si>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</si>
  <si>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</si>
  <si>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</si>
  <si>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</si>
  <si>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</si>
  <si>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</si>
  <si>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</si>
  <si>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</si>
  <si>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</si>
  <si>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</si>
  <si>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</si>
  <si>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</si>
  <si>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</si>
  <si>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</si>
  <si>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</si>
  <si>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</si>
  <si>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</si>
  <si>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</si>
  <si>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</si>
  <si>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</si>
  <si>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</si>
  <si>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</si>
  <si>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</si>
  <si>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</si>
  <si>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</si>
  <si>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</si>
  <si>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</si>
  <si>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</si>
  <si>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</si>
  <si>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</si>
  <si>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</si>
  <si>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</si>
  <si>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</si>
  <si>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</si>
  <si>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</si>
  <si>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</si>
  <si>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</si>
  <si>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</si>
  <si>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</si>
  <si>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</si>
  <si>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</si>
  <si>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</si>
  <si>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</si>
  <si>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</si>
  <si>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</si>
  <si>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</si>
  <si>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</si>
  <si>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</si>
  <si>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</si>
  <si>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</si>
  <si>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</si>
  <si>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</si>
  <si>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</si>
  <si>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</si>
  <si>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</si>
  <si>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</si>
  <si>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</si>
  <si>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</si>
  <si>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</si>
  <si>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</si>
  <si>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</si>
  <si>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</si>
  <si>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</si>
  <si>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</si>
  <si>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</si>
  <si>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</si>
  <si>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</si>
  <si>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</si>
  <si>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</si>
  <si>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</si>
  <si>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</si>
  <si>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</si>
  <si>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</si>
  <si>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</si>
  <si>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</si>
  <si>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</si>
  <si>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</si>
  <si>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</si>
  <si>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</si>
  <si>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</si>
  <si>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</si>
  <si>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</si>
  <si>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</si>
  <si>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</si>
  <si>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</si>
  <si>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</si>
  <si>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</si>
  <si>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</si>
  <si>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</si>
  <si>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</si>
  <si>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</si>
  <si>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</si>
  <si>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</si>
  <si>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</si>
  <si>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</si>
  <si>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</si>
  <si>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</si>
  <si>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</si>
  <si>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</si>
  <si>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</si>
  <si>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</si>
  <si>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</si>
  <si>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</si>
  <si>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</si>
  <si>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</si>
  <si>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</si>
  <si>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</si>
  <si>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</si>
  <si>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</si>
  <si>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</si>
  <si>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</si>
  <si>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</si>
  <si>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</si>
  <si>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</si>
  <si>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</si>
  <si>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</si>
  <si>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</si>
  <si>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</si>
  <si>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</si>
  <si>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</si>
  <si>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</si>
  <si>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</si>
  <si>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</si>
  <si>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</si>
  <si>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</si>
  <si>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</si>
  <si>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</si>
  <si>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</si>
  <si>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</si>
  <si>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</si>
  <si>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</si>
  <si>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</si>
  <si>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</si>
  <si>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</si>
  <si>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</si>
  <si>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</si>
  <si>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</si>
  <si>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</si>
  <si>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</si>
  <si>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</si>
  <si>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</si>
  <si>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</si>
  <si>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</si>
  <si>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</si>
  <si>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</si>
  <si>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</si>
  <si>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</si>
  <si>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</si>
  <si>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</si>
  <si>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</si>
  <si>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</si>
  <si>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</si>
  <si>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</si>
  <si>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</si>
  <si>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</si>
  <si>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</si>
  <si>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</si>
  <si>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</si>
  <si>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</si>
  <si>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</si>
  <si>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</si>
  <si>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</si>
  <si>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</si>
  <si>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</si>
  <si>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</si>
  <si>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</si>
  <si>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</si>
  <si>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</si>
  <si>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</si>
  <si>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</si>
  <si>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</si>
  <si>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</si>
  <si>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</si>
  <si>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</si>
  <si>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</si>
  <si>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</si>
  <si>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</si>
  <si>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</si>
  <si>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</si>
  <si>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</si>
  <si>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</si>
  <si>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</si>
  <si>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</si>
  <si>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</si>
  <si>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</si>
  <si>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</si>
  <si>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</si>
  <si>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</si>
  <si>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</si>
  <si>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</si>
  <si>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</si>
  <si>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</si>
  <si>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</si>
  <si>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</si>
  <si>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</si>
  <si>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</si>
  <si>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</si>
  <si>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</si>
  <si>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</si>
  <si>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</si>
  <si>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</si>
  <si>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</si>
  <si>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</si>
  <si>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</si>
  <si>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</si>
  <si>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</si>
  <si>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</si>
  <si>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</si>
  <si>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</si>
  <si>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</si>
  <si>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</si>
  <si>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</si>
  <si>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</si>
  <si>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</si>
  <si>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</si>
  <si>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</si>
  <si>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</si>
  <si>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</si>
  <si>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</si>
  <si>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</si>
  <si>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</si>
  <si>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</si>
  <si>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</si>
  <si>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</si>
  <si>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</si>
  <si>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</si>
  <si>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</si>
  <si>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</si>
  <si>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</si>
  <si>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</si>
  <si>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</si>
  <si>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</si>
  <si>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</si>
  <si>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</si>
  <si>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</si>
  <si>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</si>
  <si>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</si>
  <si>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</si>
  <si>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</si>
  <si>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</si>
  <si>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</si>
  <si>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</si>
  <si>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</si>
  <si>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</si>
  <si>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</si>
  <si>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</si>
  <si>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</si>
  <si>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</si>
  <si>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</si>
  <si>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</si>
  <si>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</si>
  <si>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</si>
  <si>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</si>
  <si>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</si>
  <si>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</si>
  <si>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</si>
  <si>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</si>
  <si>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</si>
  <si>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</si>
  <si>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</si>
  <si>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</si>
  <si>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</si>
  <si>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</si>
  <si>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</si>
  <si>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</si>
  <si>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</si>
  <si>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</si>
  <si>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</si>
  <si>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</si>
  <si>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</si>
  <si>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</si>
  <si>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</si>
  <si>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</si>
  <si>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</si>
  <si>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</si>
  <si>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</si>
  <si>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</si>
  <si>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</si>
  <si>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</si>
  <si>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</si>
  <si>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</si>
  <si>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</si>
  <si>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</si>
  <si>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</si>
  <si>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</si>
  <si>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</si>
  <si>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</si>
  <si>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</si>
  <si>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</si>
  <si>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</si>
  <si>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</si>
  <si>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</si>
  <si>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</si>
  <si>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</si>
  <si>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</si>
  <si>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</si>
  <si>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</si>
  <si>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</si>
  <si>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</si>
  <si>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</si>
  <si>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</si>
  <si>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</si>
  <si>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</si>
  <si>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</si>
  <si>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</si>
  <si>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</si>
  <si>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</si>
  <si>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</si>
  <si>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</si>
  <si>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</si>
  <si>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</si>
  <si>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</si>
  <si>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</si>
  <si>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</si>
  <si>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</si>
  <si>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</si>
  <si>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</si>
  <si>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</si>
  <si>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</si>
  <si>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</si>
  <si>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</si>
  <si>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</si>
  <si>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</si>
  <si>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</si>
  <si>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</si>
  <si>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</si>
  <si>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</si>
  <si>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</si>
  <si>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</si>
  <si>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</si>
  <si>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</si>
  <si>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</si>
  <si>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</si>
  <si>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</si>
  <si>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</si>
  <si>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</si>
  <si>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</si>
  <si>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</si>
  <si>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</si>
  <si>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</si>
  <si>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</si>
  <si>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</si>
  <si>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</si>
  <si>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</si>
  <si>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</si>
  <si>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</si>
  <si>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</si>
  <si>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</si>
  <si>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</si>
  <si>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</si>
  <si>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</si>
  <si>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</si>
  <si>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</si>
  <si>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</si>
  <si>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</si>
  <si>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</si>
  <si>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</si>
  <si>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</si>
  <si>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</si>
  <si>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</si>
  <si>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</si>
  <si>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</si>
  <si>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</si>
  <si>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</si>
  <si>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</si>
  <si>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</si>
  <si>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</si>
  <si>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</si>
  <si>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</si>
  <si>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</si>
  <si>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</si>
  <si>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</si>
  <si>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</si>
  <si>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</si>
  <si>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</si>
  <si>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</si>
  <si>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</si>
  <si>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</si>
  <si>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</si>
  <si>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</si>
  <si>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</si>
  <si>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</si>
  <si>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</si>
  <si>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</si>
  <si>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</si>
  <si>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</si>
  <si>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</si>
  <si>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</si>
  <si>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</si>
  <si>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</si>
  <si>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</si>
  <si>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</si>
  <si>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</si>
  <si>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</si>
  <si>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</si>
  <si>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</si>
  <si>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</si>
  <si>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</si>
  <si>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</si>
  <si>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</si>
  <si>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</si>
  <si>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</si>
  <si>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</si>
  <si>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</si>
  <si>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</si>
  <si>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</si>
  <si>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</si>
  <si>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</si>
  <si>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</si>
  <si>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</si>
  <si>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</si>
  <si>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</si>
  <si>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</si>
  <si>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</si>
  <si>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</si>
  <si>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</si>
  <si>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</si>
  <si>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</si>
  <si>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</si>
  <si>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</si>
  <si>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</si>
  <si>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</si>
  <si>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</si>
  <si>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</si>
  <si>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</si>
  <si>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</si>
  <si>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</si>
  <si>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</si>
  <si>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</si>
  <si>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</si>
  <si>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</si>
  <si>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</si>
  <si>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</si>
  <si>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</si>
  <si>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</si>
  <si>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</si>
  <si>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</si>
  <si>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</si>
  <si>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</si>
  <si>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</si>
  <si>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</si>
  <si>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</si>
  <si>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</si>
  <si>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</si>
  <si>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</si>
  <si>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</si>
  <si>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</si>
  <si>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</si>
  <si>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</si>
  <si>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</si>
  <si>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</si>
  <si>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</si>
  <si>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</si>
  <si>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</si>
  <si>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</si>
  <si>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</si>
  <si>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</si>
  <si>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</si>
  <si>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</si>
  <si>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</si>
  <si>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</si>
  <si>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</si>
  <si>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</si>
  <si>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</si>
  <si>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</si>
  <si>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</si>
  <si>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</si>
  <si>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</si>
  <si>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</si>
  <si>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</si>
  <si>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</si>
  <si>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</si>
  <si>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</si>
  <si>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</si>
  <si>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</si>
  <si>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</si>
  <si>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</si>
  <si>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</si>
  <si>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</si>
  <si>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</si>
  <si>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</si>
  <si>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</si>
  <si>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</si>
  <si>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</si>
  <si>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</si>
  <si>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</si>
  <si>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</si>
  <si>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</si>
  <si>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</si>
  <si>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</si>
  <si>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</si>
  <si>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</si>
  <si>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</si>
  <si>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</si>
  <si>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</si>
  <si>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</si>
  <si>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</si>
  <si>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</si>
  <si>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</si>
  <si>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</si>
  <si>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</si>
  <si>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</si>
  <si>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</si>
  <si>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</si>
  <si>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</si>
  <si>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</si>
  <si>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</si>
  <si>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</si>
  <si>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</si>
  <si>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</si>
  <si>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</si>
  <si>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</si>
  <si>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</si>
  <si>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</si>
  <si>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</si>
  <si>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</si>
  <si>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</si>
  <si>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</si>
  <si>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</si>
  <si>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</si>
  <si>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</si>
  <si>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</si>
  <si>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</si>
  <si>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</si>
  <si>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</si>
  <si>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</si>
  <si>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</si>
  <si>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</si>
  <si>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</si>
  <si>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</si>
  <si>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</si>
  <si>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</si>
  <si>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</si>
  <si>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</si>
  <si>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</si>
  <si>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</si>
  <si>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</si>
  <si>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</si>
  <si>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</si>
  <si>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</si>
  <si>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</si>
  <si>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</si>
  <si>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</si>
  <si>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</si>
  <si>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</si>
  <si>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</si>
  <si>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</si>
  <si>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</si>
  <si>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</si>
  <si>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</si>
  <si>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</si>
  <si>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</si>
  <si>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</si>
  <si>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</si>
  <si>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</si>
  <si>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</si>
  <si>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</si>
  <si>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</si>
  <si>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</si>
  <si>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</si>
  <si>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</si>
  <si>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</si>
  <si>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</si>
  <si>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</si>
  <si>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</si>
  <si>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</si>
  <si>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</si>
  <si>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</si>
  <si>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</si>
  <si>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</si>
  <si>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</si>
  <si>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</si>
  <si>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</si>
  <si>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</si>
  <si>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</si>
  <si>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</si>
  <si>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</si>
  <si>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</si>
  <si>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</si>
  <si>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</si>
  <si>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</si>
  <si>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</si>
  <si>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</si>
  <si>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</si>
  <si>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</si>
  <si>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</si>
  <si>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</si>
  <si>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</si>
  <si>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</si>
  <si>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</si>
  <si>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</si>
  <si>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</si>
  <si>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</si>
  <si>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</si>
  <si>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</si>
  <si>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</si>
  <si>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</si>
  <si>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</si>
  <si>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</si>
  <si>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</si>
  <si>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</si>
  <si>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</si>
  <si>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</si>
  <si>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</si>
  <si>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</si>
  <si>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</si>
  <si>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</si>
  <si>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</si>
  <si>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</si>
  <si>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</si>
  <si>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</si>
  <si>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</si>
  <si>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</si>
  <si>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</si>
  <si>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</si>
  <si>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</si>
  <si>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</si>
  <si>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</si>
  <si>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</si>
  <si>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</si>
  <si>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</si>
  <si>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</si>
  <si>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</si>
  <si>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</si>
  <si>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</si>
  <si>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</si>
  <si>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</si>
  <si>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</si>
  <si>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</si>
  <si>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</si>
  <si>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</si>
  <si>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</si>
  <si>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</si>
  <si>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</si>
  <si>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</si>
  <si>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</si>
  <si>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</si>
  <si>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</si>
  <si>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</si>
  <si>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</si>
  <si>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</si>
  <si>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</si>
  <si>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</si>
  <si>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</si>
  <si>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</si>
  <si>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</si>
  <si>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</si>
  <si>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</si>
  <si>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</si>
  <si>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</si>
  <si>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</si>
  <si>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</si>
  <si>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</si>
  <si>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</si>
  <si>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</si>
  <si>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</si>
  <si>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</si>
  <si>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</si>
  <si>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</si>
  <si>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</si>
  <si>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</si>
  <si>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</si>
  <si>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</si>
  <si>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</si>
  <si>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</si>
  <si>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</si>
  <si>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</si>
  <si>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</si>
  <si>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</si>
  <si>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</si>
  <si>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</si>
  <si>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</si>
  <si>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</si>
  <si>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</si>
  <si>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</si>
  <si>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</si>
  <si>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</si>
  <si>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</si>
  <si>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</si>
  <si>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</si>
  <si>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</si>
  <si>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</si>
  <si>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</si>
  <si>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</si>
  <si>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</si>
  <si>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</si>
  <si>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</si>
  <si>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</si>
  <si>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</si>
  <si>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</si>
  <si>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</si>
  <si>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</si>
  <si>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</si>
  <si>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</si>
  <si>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</si>
  <si>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</si>
  <si>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</si>
  <si>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</si>
  <si>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</si>
  <si>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</si>
  <si>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</si>
  <si>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</si>
  <si>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</si>
  <si>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</si>
  <si>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</si>
  <si>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</si>
  <si>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</si>
  <si>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</si>
  <si>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</si>
  <si>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</si>
  <si>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</si>
  <si>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</si>
  <si>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</si>
  <si>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</si>
  <si>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</si>
  <si>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</si>
  <si>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</si>
  <si>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</si>
  <si>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</si>
  <si>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</si>
  <si>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</si>
  <si>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</si>
  <si>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</si>
  <si>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</si>
  <si>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</si>
  <si>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</si>
  <si>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</si>
  <si>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</si>
  <si>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</si>
  <si>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</si>
  <si>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</si>
  <si>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</si>
  <si>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</si>
  <si>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</si>
  <si>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</si>
  <si>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</si>
  <si>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</si>
  <si>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</si>
  <si>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</si>
  <si>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</si>
  <si>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</si>
  <si>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</si>
  <si>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</si>
  <si>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</si>
  <si>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</si>
  <si>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</si>
  <si>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</si>
  <si>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</si>
  <si>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</si>
  <si>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</si>
  <si>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</si>
  <si>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</si>
  <si>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</si>
  <si>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</si>
  <si>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</si>
  <si>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</si>
  <si>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</si>
  <si>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</si>
  <si>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</si>
  <si>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</si>
  <si>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</si>
  <si>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</si>
  <si>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</si>
  <si>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</si>
  <si>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</si>
  <si>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</si>
  <si>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</si>
  <si>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</si>
  <si>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</si>
  <si>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</si>
  <si>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</si>
  <si>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</si>
  <si>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</si>
  <si>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</si>
  <si>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</si>
  <si>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</si>
  <si>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</si>
  <si>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</si>
  <si>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</si>
  <si>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</si>
  <si>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</si>
  <si>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</si>
  <si>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</si>
  <si>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</si>
  <si>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</si>
  <si>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</si>
  <si>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</si>
  <si>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</si>
  <si>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</si>
  <si>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</si>
  <si>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</si>
  <si>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</si>
  <si>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</si>
  <si>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</si>
  <si>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</si>
  <si>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</si>
  <si>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</si>
  <si>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</si>
  <si>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</si>
  <si>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</si>
  <si>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</si>
  <si>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</si>
  <si>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</si>
  <si>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</si>
  <si>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</si>
  <si>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</si>
  <si>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</si>
  <si>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</si>
  <si>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</si>
  <si>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</si>
  <si>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</si>
  <si>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</si>
  <si>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</si>
  <si>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</si>
  <si>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</si>
  <si>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</si>
  <si>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</si>
  <si>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</si>
  <si>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</si>
  <si>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</si>
  <si>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</si>
  <si>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</si>
  <si>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</si>
  <si>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</si>
  <si>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</si>
  <si>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</si>
  <si>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</si>
  <si>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</si>
  <si>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</si>
  <si>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</si>
  <si>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</si>
  <si>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</si>
  <si>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</si>
  <si>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</si>
  <si>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</si>
  <si>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</si>
  <si>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</si>
  <si>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</si>
  <si>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</si>
  <si>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</si>
  <si>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</si>
  <si>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</si>
  <si>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</si>
  <si>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</si>
  <si>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</si>
  <si>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</si>
  <si>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</si>
  <si>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</si>
  <si>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</si>
  <si>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</si>
  <si>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</si>
  <si>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</si>
  <si>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</si>
  <si>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</si>
  <si>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</si>
  <si>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</si>
  <si>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</si>
  <si>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</si>
  <si>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</si>
  <si>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</si>
  <si>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</si>
  <si>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</si>
  <si>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</si>
  <si>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</si>
  <si>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</si>
  <si>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</si>
  <si>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</si>
  <si>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</si>
  <si>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</si>
  <si>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</si>
  <si>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</si>
  <si>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</si>
  <si>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</si>
  <si>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</si>
  <si>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</si>
  <si>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</si>
  <si>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</si>
  <si>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</si>
  <si>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</si>
  <si>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</si>
  <si>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</si>
  <si>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</si>
  <si>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</si>
  <si>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</si>
  <si>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</si>
  <si>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</si>
  <si>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</si>
  <si>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</si>
  <si>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</si>
  <si>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</si>
  <si>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</si>
  <si>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</si>
  <si>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</si>
  <si>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</si>
  <si>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</si>
  <si>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</si>
  <si>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</si>
  <si>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</si>
  <si>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</si>
  <si>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</si>
  <si>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</si>
  <si>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</si>
  <si>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</si>
  <si>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</si>
  <si>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</si>
  <si>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</si>
  <si>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</si>
  <si>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</si>
  <si>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</si>
  <si>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</si>
  <si>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</si>
  <si>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</si>
  <si>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</si>
  <si>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</si>
  <si>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</si>
  <si>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</si>
  <si>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</si>
  <si>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</si>
  <si>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</si>
  <si>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</si>
  <si>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</si>
  <si>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</si>
  <si>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</si>
  <si>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</si>
  <si>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</si>
  <si>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</si>
  <si>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</si>
  <si>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</si>
  <si>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</si>
  <si>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</si>
  <si>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</si>
  <si>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</si>
  <si>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</si>
  <si>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</si>
  <si>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</si>
  <si>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</si>
  <si>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</si>
  <si>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</si>
  <si>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</si>
  <si>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</si>
  <si>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</si>
  <si>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</si>
  <si>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</si>
  <si>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</si>
  <si>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</si>
  <si>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</si>
  <si>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</si>
  <si>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</si>
  <si>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</si>
  <si>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</si>
  <si>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</si>
  <si>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</si>
  <si>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</si>
  <si>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</si>
  <si>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</si>
  <si>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</si>
  <si>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</si>
  <si>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</si>
  <si>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</si>
  <si>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</si>
  <si>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</si>
  <si>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</si>
  <si>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</si>
  <si>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</si>
  <si>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</si>
  <si>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</si>
  <si>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</si>
  <si>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</si>
  <si>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</si>
  <si>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</si>
  <si>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</si>
  <si>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</si>
  <si>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</si>
  <si>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</si>
  <si>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</si>
  <si>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</si>
  <si>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</si>
  <si>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</si>
  <si>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</si>
  <si>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</si>
  <si>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</si>
  <si>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</si>
  <si>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</si>
  <si>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</si>
  <si>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</si>
  <si>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</si>
  <si>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</si>
  <si>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</si>
  <si>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</si>
  <si>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</si>
  <si>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</si>
  <si>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</si>
  <si>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</si>
  <si>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</si>
  <si>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</si>
  <si>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</si>
  <si>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</si>
  <si>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</si>
  <si>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</si>
  <si>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</si>
  <si>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</si>
  <si>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</si>
  <si>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</si>
  <si>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</si>
  <si>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</si>
  <si>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</si>
  <si>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</si>
  <si>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</si>
  <si>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</si>
  <si>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</si>
  <si>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</si>
  <si>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</si>
  <si>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</si>
  <si>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</si>
  <si>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</si>
  <si>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</si>
  <si>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</si>
  <si>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</si>
  <si>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</si>
  <si>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</si>
  <si>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</si>
  <si>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</si>
  <si>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</si>
  <si>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</si>
  <si>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</si>
  <si>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</si>
  <si>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</si>
  <si>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</si>
  <si>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</si>
  <si>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</si>
  <si>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</si>
  <si>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</si>
  <si>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</si>
  <si>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</si>
  <si>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</si>
  <si>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</si>
  <si>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</si>
  <si>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</si>
  <si>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</si>
  <si>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</si>
  <si>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</si>
  <si>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</si>
  <si>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</si>
  <si>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</si>
  <si>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</si>
  <si>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</si>
  <si>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</si>
  <si>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</si>
  <si>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</si>
  <si>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</si>
  <si>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</si>
  <si>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</si>
  <si>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</si>
  <si>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</si>
  <si>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</si>
  <si>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</si>
  <si>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</si>
  <si>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</si>
  <si>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</si>
  <si>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</si>
  <si>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</si>
  <si>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</si>
  <si>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</si>
  <si>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</si>
  <si>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</si>
  <si>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</si>
  <si>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</si>
  <si>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</si>
  <si>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</si>
  <si>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</si>
  <si>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</si>
  <si>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</si>
  <si>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</si>
  <si>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</si>
  <si>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</si>
  <si>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</si>
  <si>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</si>
  <si>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</si>
  <si>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</si>
  <si>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</si>
  <si>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</si>
  <si>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</si>
  <si>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</si>
  <si>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</si>
  <si>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</si>
  <si>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</si>
  <si>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</si>
  <si>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</si>
  <si>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</si>
  <si>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</si>
  <si>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</si>
  <si>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</si>
  <si>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</si>
  <si>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</si>
  <si>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</si>
  <si>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</si>
  <si>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</si>
  <si>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</si>
  <si>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</si>
  <si>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</si>
  <si>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</si>
  <si>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</si>
  <si>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</si>
  <si>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</si>
  <si>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</si>
  <si>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</si>
  <si>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</si>
  <si>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</si>
  <si>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</si>
  <si>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</si>
  <si>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</si>
  <si>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</si>
  <si>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</si>
  <si>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</si>
  <si>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</si>
  <si>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</si>
  <si>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</si>
  <si>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</si>
  <si>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</si>
  <si>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</si>
  <si>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</si>
  <si>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</si>
  <si>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</si>
  <si>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</si>
  <si>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</si>
  <si>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</si>
  <si>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</si>
  <si>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</si>
  <si>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</si>
  <si>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</si>
  <si>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</si>
  <si>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</si>
  <si>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</si>
  <si>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</si>
  <si>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</si>
  <si>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</si>
  <si>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</si>
  <si>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</si>
  <si>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</si>
  <si>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</si>
  <si>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</si>
  <si>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</si>
  <si>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</si>
  <si>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</si>
  <si>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</si>
  <si>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</si>
  <si>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</si>
  <si>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</si>
  <si>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</si>
  <si>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</si>
  <si>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</si>
  <si>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</si>
  <si>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</si>
  <si>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</si>
  <si>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</si>
  <si>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</si>
  <si>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</si>
  <si>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</si>
  <si>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</si>
  <si>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</si>
  <si>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</si>
  <si>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</si>
  <si>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</si>
  <si>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</si>
  <si>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</si>
  <si>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</si>
  <si>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</si>
  <si>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</si>
  <si>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</si>
  <si>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</si>
  <si>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</si>
  <si>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</si>
  <si>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</si>
  <si>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</si>
  <si>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</si>
  <si>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</si>
  <si>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</si>
  <si>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</si>
  <si>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</si>
  <si>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</si>
  <si>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</si>
  <si>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</si>
  <si>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</si>
  <si>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</si>
  <si>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</si>
  <si>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</si>
  <si>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</si>
  <si>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</si>
  <si>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</si>
  <si>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</si>
  <si>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</si>
  <si>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</si>
  <si>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</si>
  <si>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</si>
  <si>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</si>
  <si>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</si>
  <si>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</si>
  <si>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</si>
  <si>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</si>
  <si>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</si>
  <si>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</si>
  <si>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</si>
  <si>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</si>
  <si>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</si>
  <si>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</si>
  <si>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</si>
  <si>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</si>
  <si>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</si>
  <si>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</si>
  <si>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</si>
  <si>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</si>
  <si>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</si>
  <si>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</si>
  <si>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</si>
  <si>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</si>
  <si>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</si>
  <si>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</si>
  <si>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</si>
  <si>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</si>
  <si>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</si>
  <si>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</si>
  <si>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</si>
  <si>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</si>
  <si>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</si>
  <si>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</si>
  <si>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</si>
  <si>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</si>
  <si>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</si>
  <si>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</si>
  <si>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</si>
  <si>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</si>
  <si>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</si>
  <si>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</si>
  <si>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</si>
  <si>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</si>
  <si>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</si>
  <si>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</si>
  <si>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</si>
  <si>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</si>
  <si>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</si>
  <si>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</si>
  <si>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</si>
  <si>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</si>
  <si>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</si>
  <si>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</si>
  <si>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</si>
  <si>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</si>
  <si>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</si>
  <si>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</si>
  <si>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</si>
  <si>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</si>
  <si>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</si>
  <si>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</si>
  <si>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</si>
  <si>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</si>
  <si>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</si>
  <si>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</si>
  <si>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</si>
  <si>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</si>
  <si>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</si>
  <si>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</si>
  <si>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</si>
  <si>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</si>
  <si>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</si>
  <si>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</si>
  <si>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</si>
  <si>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</si>
  <si>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</si>
  <si>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</si>
  <si>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</si>
  <si>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</si>
  <si>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</si>
  <si>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</si>
  <si>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</si>
  <si>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</si>
  <si>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</si>
  <si>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</si>
  <si>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</si>
  <si>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</si>
  <si>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</si>
  <si>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</si>
  <si>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</si>
  <si>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</si>
  <si>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</si>
  <si>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</si>
  <si>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</si>
  <si>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</si>
  <si>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</si>
  <si>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</si>
  <si>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</si>
  <si>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</si>
  <si>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</si>
  <si>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</si>
  <si>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</si>
  <si>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</si>
  <si>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</si>
  <si>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</si>
  <si>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</si>
  <si>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</si>
  <si>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</si>
  <si>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</si>
  <si>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</si>
  <si>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</si>
  <si>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</si>
  <si>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</si>
  <si>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</si>
  <si>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</si>
  <si>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</si>
  <si>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</si>
  <si>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</si>
  <si>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</si>
  <si>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</si>
  <si>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</si>
  <si>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</si>
  <si>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</si>
  <si>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</si>
  <si>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</si>
  <si>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</si>
  <si>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</si>
  <si>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</si>
  <si>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</si>
  <si>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</si>
  <si>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</si>
  <si>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</si>
  <si>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</si>
  <si>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</si>
  <si>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</si>
  <si>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</si>
  <si>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</si>
  <si>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</si>
  <si>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</si>
  <si>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</si>
  <si>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</si>
  <si>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</si>
  <si>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</si>
  <si>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</si>
  <si>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</si>
  <si>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</si>
  <si>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</si>
  <si>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</si>
  <si>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</si>
  <si>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</si>
  <si>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</si>
  <si>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</si>
  <si>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</si>
  <si>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</si>
  <si>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</si>
  <si>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</si>
  <si>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</si>
  <si>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</si>
  <si>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</si>
  <si>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</si>
  <si>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</si>
  <si>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</si>
  <si>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</si>
  <si>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</si>
  <si>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</si>
  <si>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</si>
  <si>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</si>
  <si>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</si>
  <si>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</si>
  <si>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</si>
  <si>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</si>
  <si>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</si>
  <si>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</si>
  <si>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</si>
  <si>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</si>
  <si>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</si>
  <si>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</si>
  <si>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</si>
  <si>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</si>
  <si>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</si>
  <si>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</si>
  <si>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</si>
  <si>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</si>
  <si>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</si>
  <si>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</si>
  <si>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</si>
  <si>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</si>
  <si>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</si>
  <si>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</si>
  <si>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</si>
  <si>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</si>
  <si>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</si>
  <si>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</si>
  <si>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</si>
  <si>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</si>
  <si>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</si>
  <si>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</si>
  <si>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</si>
  <si>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</si>
  <si>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</si>
  <si>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</si>
  <si>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</si>
  <si>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</si>
  <si>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</si>
  <si>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</si>
  <si>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</si>
  <si>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</si>
  <si>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</si>
  <si>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</si>
  <si>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</si>
  <si>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</si>
  <si>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</si>
  <si>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</si>
  <si>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</si>
  <si>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</si>
  <si>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</si>
  <si>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</si>
  <si>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</si>
  <si>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</si>
  <si>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</si>
  <si>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</si>
  <si>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</si>
  <si>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</si>
  <si>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</si>
  <si>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</si>
  <si>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</si>
  <si>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</si>
  <si>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</si>
  <si>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</si>
  <si>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</si>
  <si>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</si>
  <si>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</si>
  <si>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</si>
  <si>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</si>
  <si>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</si>
  <si>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</si>
  <si>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</si>
  <si>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</si>
  <si>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</si>
  <si>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</si>
  <si>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</si>
  <si>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</si>
  <si>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</si>
  <si>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</si>
  <si>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</si>
  <si>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</si>
  <si>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</si>
  <si>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</si>
  <si>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</si>
  <si>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</si>
  <si>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</si>
  <si>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</si>
  <si>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</si>
  <si>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</si>
  <si>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</si>
  <si>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</si>
  <si>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</si>
  <si>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</si>
  <si>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</si>
  <si>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</si>
  <si>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</si>
  <si>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</si>
  <si>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</si>
  <si>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</si>
  <si>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</si>
  <si>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</si>
  <si>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</si>
  <si>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</si>
  <si>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</si>
  <si>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</si>
  <si>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</si>
  <si>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</si>
  <si>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</si>
  <si>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</si>
  <si>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</si>
  <si>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</si>
  <si>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</si>
  <si>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</si>
  <si>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</si>
  <si>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</si>
  <si>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</si>
  <si>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</si>
  <si>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</si>
  <si>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</si>
  <si>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</si>
  <si>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</si>
  <si>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</si>
  <si>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</si>
  <si>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</si>
  <si>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</si>
  <si>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</si>
  <si>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</si>
  <si>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</si>
  <si>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</si>
  <si>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</si>
  <si>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</si>
  <si>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</si>
  <si>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</si>
  <si>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</si>
  <si>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</si>
  <si>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</si>
  <si>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</si>
  <si>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</si>
  <si>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</si>
  <si>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</si>
  <si>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</si>
  <si>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</si>
  <si>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</si>
  <si>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</si>
  <si>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</si>
  <si>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</si>
  <si>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</si>
  <si>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</si>
  <si>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</si>
  <si>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</si>
  <si>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</si>
  <si>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</si>
  <si>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</si>
  <si>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</si>
  <si>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</si>
  <si>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</si>
  <si>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</si>
  <si>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</si>
  <si>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</si>
  <si>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</si>
  <si>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</si>
  <si>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</si>
  <si>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</si>
  <si>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</si>
  <si>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</si>
  <si>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</si>
  <si>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</si>
  <si>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</si>
  <si>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</si>
  <si>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</si>
  <si>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</si>
  <si>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</si>
  <si>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</si>
  <si>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</si>
  <si>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</si>
  <si>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</si>
  <si>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</si>
  <si>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</si>
  <si>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</si>
  <si>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</si>
  <si>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</si>
  <si>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</si>
  <si>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</si>
  <si>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</si>
  <si>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</si>
  <si>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</si>
  <si>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</si>
  <si>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</si>
  <si>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</si>
  <si>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</si>
  <si>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</si>
  <si>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</si>
  <si>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</si>
  <si>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</si>
  <si>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</si>
  <si>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</si>
  <si>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</si>
  <si>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</si>
  <si>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</si>
  <si>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</si>
  <si>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</si>
  <si>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</si>
  <si>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</si>
  <si>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</si>
  <si>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</si>
  <si>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</si>
  <si>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</si>
  <si>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</si>
  <si>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</si>
  <si>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</si>
  <si>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</si>
  <si>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</si>
  <si>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</si>
  <si>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</si>
  <si>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</si>
  <si>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</si>
  <si>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</si>
  <si>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</si>
  <si>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</si>
  <si>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</si>
  <si>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</si>
  <si>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</si>
  <si>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</si>
  <si>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</si>
  <si>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</si>
  <si>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</si>
  <si>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</si>
  <si>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</si>
  <si>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</si>
  <si>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</si>
  <si>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</si>
  <si>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</si>
  <si>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</si>
  <si>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</si>
  <si>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</si>
  <si>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</si>
  <si>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</si>
  <si>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</si>
  <si>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</si>
  <si>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</si>
  <si>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</si>
  <si>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</si>
  <si>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</si>
  <si>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</si>
  <si>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</si>
  <si>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</si>
  <si>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</si>
  <si>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</si>
  <si>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</si>
  <si>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</si>
  <si>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</si>
  <si>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</si>
  <si>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</si>
  <si>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</si>
  <si>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</si>
  <si>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</si>
  <si>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</si>
  <si>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</si>
  <si>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</si>
  <si>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</si>
  <si>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</si>
  <si>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</si>
  <si>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</si>
  <si>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</si>
  <si>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</si>
  <si>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</si>
  <si>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</si>
  <si>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</si>
  <si>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</si>
  <si>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</si>
  <si>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</si>
  <si>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</si>
  <si>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</si>
  <si>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</si>
  <si>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</si>
  <si>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</si>
  <si>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</si>
  <si>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</si>
  <si>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</si>
  <si>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</si>
  <si>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</si>
  <si>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</si>
  <si>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</si>
  <si>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</si>
  <si>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</si>
  <si>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</si>
  <si>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</si>
  <si>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</si>
  <si>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</si>
  <si>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</si>
  <si>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</si>
  <si>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</si>
  <si>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</si>
  <si>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</si>
  <si>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</si>
  <si>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</si>
  <si>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</si>
  <si>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</si>
  <si>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</si>
  <si>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</si>
  <si>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</si>
  <si>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</si>
  <si>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</si>
  <si>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</si>
  <si>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</si>
  <si>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</si>
  <si>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</si>
  <si>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</si>
  <si>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</si>
  <si>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</si>
  <si>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</si>
  <si>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</si>
  <si>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</si>
  <si>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</si>
  <si>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</si>
  <si>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</si>
  <si>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</si>
  <si>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</si>
  <si>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</si>
  <si>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</si>
  <si>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</si>
  <si>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</si>
  <si>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</si>
  <si>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</si>
  <si>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</si>
  <si>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</si>
  <si>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</si>
  <si>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</si>
  <si>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</si>
  <si>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</si>
  <si>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</si>
  <si>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</si>
  <si>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</si>
  <si>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</si>
  <si>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</si>
  <si>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</si>
  <si>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</si>
  <si>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</si>
  <si>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</si>
  <si>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</si>
  <si>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</si>
  <si>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</si>
  <si>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</si>
  <si>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</si>
  <si>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</si>
  <si>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</si>
  <si>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</si>
  <si>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</si>
  <si>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</si>
  <si>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</si>
  <si>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</si>
  <si>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</si>
  <si>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</si>
  <si>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</si>
  <si>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</si>
  <si>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</si>
  <si>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</si>
  <si>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</si>
  <si>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</si>
  <si>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</si>
  <si>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</si>
  <si>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</si>
  <si>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</si>
  <si>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</si>
  <si>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</si>
  <si>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</si>
  <si>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</si>
  <si>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</si>
  <si>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</si>
  <si>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</si>
  <si>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</si>
  <si>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</si>
  <si>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</si>
  <si>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</si>
  <si>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</si>
  <si>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</si>
  <si>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</si>
  <si>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</si>
  <si>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</si>
  <si>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</si>
  <si>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</si>
  <si>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</si>
  <si>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</si>
  <si>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</si>
  <si>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</si>
  <si>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</si>
  <si>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</si>
  <si>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</si>
  <si>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</si>
  <si>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</si>
  <si>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</si>
  <si>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</si>
  <si>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</si>
  <si>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</si>
  <si>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</si>
  <si>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</si>
  <si>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</si>
  <si>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</si>
  <si>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</si>
  <si>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</si>
  <si>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</si>
  <si>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</si>
  <si>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</si>
  <si>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</si>
  <si>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</si>
  <si>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</si>
  <si>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</si>
  <si>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</si>
  <si>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</si>
  <si>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</si>
  <si>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</si>
  <si>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</si>
  <si>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</si>
  <si>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</si>
  <si>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</si>
  <si>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</si>
  <si>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</si>
  <si>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</si>
  <si>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</si>
  <si>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</si>
  <si>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</si>
  <si>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</si>
  <si>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</si>
  <si>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</si>
  <si>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</si>
  <si>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</si>
  <si>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</si>
  <si>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</si>
  <si>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</si>
  <si>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</si>
  <si>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</si>
  <si>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</si>
  <si>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</si>
  <si>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</si>
  <si>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</si>
  <si>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</si>
  <si>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</si>
  <si>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</si>
  <si>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</si>
  <si>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</si>
  <si>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</si>
  <si>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</si>
  <si>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</si>
  <si>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</si>
  <si>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</si>
  <si>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</si>
  <si>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</si>
  <si>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</si>
  <si>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</si>
  <si>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</si>
  <si>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</si>
  <si>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</si>
  <si>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</si>
  <si>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</si>
  <si>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</si>
  <si>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</si>
  <si>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</si>
  <si>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</si>
  <si>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</si>
  <si>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</si>
  <si>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</si>
  <si>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</si>
  <si>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</si>
  <si>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</si>
  <si>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</si>
  <si>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</si>
  <si>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</si>
  <si>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</si>
  <si>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</si>
  <si>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</si>
  <si>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</si>
  <si>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</si>
  <si>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</si>
  <si>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</si>
  <si>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</si>
  <si>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</si>
  <si>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</si>
  <si>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</si>
  <si>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</si>
  <si>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</si>
  <si>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</si>
  <si>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</si>
  <si>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</si>
  <si>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</si>
  <si>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</si>
  <si>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</si>
  <si>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</si>
  <si>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</si>
  <si>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</si>
  <si>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</si>
  <si>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</si>
  <si>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</si>
  <si>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</si>
  <si>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</si>
  <si>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</si>
  <si>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</si>
  <si>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</si>
  <si>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</si>
  <si>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</si>
  <si>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</si>
  <si>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</si>
  <si>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</si>
  <si>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</si>
  <si>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</si>
  <si>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</si>
  <si>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</si>
  <si>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</si>
  <si>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</si>
  <si>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</si>
  <si>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</si>
  <si>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</si>
  <si>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</si>
  <si>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</si>
  <si>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</si>
  <si>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</si>
  <si>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</si>
  <si>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</si>
  <si>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</si>
  <si>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</si>
  <si>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</si>
  <si>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</si>
  <si>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</si>
  <si>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</si>
  <si>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</si>
  <si>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</si>
  <si>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</si>
  <si>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</si>
  <si>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</si>
  <si>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</si>
  <si>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</si>
  <si>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</si>
  <si>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</si>
  <si>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</si>
  <si>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</si>
  <si>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</si>
  <si>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</si>
  <si>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</si>
  <si>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</si>
  <si>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</si>
  <si>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</si>
  <si>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</si>
  <si>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</si>
  <si>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</si>
  <si>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</si>
  <si>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</si>
  <si>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</si>
  <si>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</si>
  <si>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</si>
  <si>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</si>
  <si>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</si>
  <si>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</si>
  <si>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</si>
  <si>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</si>
  <si>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</si>
  <si>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</si>
  <si>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</si>
  <si>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</si>
  <si>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</si>
  <si>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</si>
  <si>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</si>
  <si>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</si>
  <si>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</si>
  <si>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</si>
  <si>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</si>
  <si>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</si>
  <si>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</si>
  <si>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</si>
  <si>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</si>
  <si>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</si>
  <si>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</si>
  <si>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</si>
  <si>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</si>
  <si>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</si>
  <si>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</si>
  <si>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</si>
  <si>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</si>
  <si>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</si>
  <si>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</si>
  <si>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</si>
  <si>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</si>
  <si>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</si>
  <si>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</si>
  <si>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</si>
  <si>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</si>
  <si>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</si>
  <si>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</si>
  <si>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</si>
  <si>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</si>
  <si>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</si>
  <si>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</si>
  <si>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</si>
  <si>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</si>
  <si>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</si>
  <si>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</si>
  <si>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</si>
  <si>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</si>
  <si>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</si>
  <si>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</si>
  <si>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</si>
  <si>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</si>
  <si>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</si>
  <si>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</si>
  <si>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</si>
  <si>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</si>
  <si>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</si>
  <si>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</si>
  <si>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</si>
  <si>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</si>
  <si>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</si>
  <si>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</si>
  <si>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</si>
  <si>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</si>
  <si>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</si>
  <si>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</si>
  <si>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</si>
  <si>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</si>
  <si>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</si>
  <si>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</si>
  <si>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</si>
  <si>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</si>
  <si>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</si>
  <si>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</si>
  <si>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</si>
  <si>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</si>
  <si>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</si>
  <si>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</si>
  <si>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</si>
  <si>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</si>
  <si>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</si>
  <si>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</si>
  <si>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</si>
  <si>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</si>
  <si>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</si>
  <si>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</si>
  <si>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</si>
  <si>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</si>
  <si>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</si>
  <si>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</si>
  <si>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</si>
  <si>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</si>
  <si>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</si>
  <si>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</si>
  <si>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</si>
  <si>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</si>
  <si>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</si>
  <si>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</si>
  <si>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</si>
  <si>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</si>
  <si>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</si>
  <si>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</si>
  <si>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</si>
  <si>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</si>
  <si>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</si>
  <si>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</si>
  <si>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</si>
  <si>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</si>
  <si>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</si>
  <si>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</si>
  <si>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</si>
  <si>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</si>
  <si>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</si>
  <si>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</si>
  <si>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</si>
  <si>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</si>
  <si>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</si>
  <si>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</si>
  <si>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</si>
  <si>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</si>
  <si>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</si>
  <si>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</si>
  <si>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</si>
  <si>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</si>
  <si>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</si>
  <si>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</si>
  <si>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</si>
  <si>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</si>
  <si>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</si>
  <si>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</si>
  <si>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</si>
  <si>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</si>
  <si>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</si>
  <si>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</si>
  <si>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</si>
  <si>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</si>
  <si>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</si>
  <si>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</si>
  <si>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</si>
  <si>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</si>
  <si>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</si>
  <si>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</si>
  <si>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</si>
  <si>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</si>
  <si>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</si>
  <si>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</si>
  <si>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</si>
  <si>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</si>
  <si>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</si>
  <si>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</si>
  <si>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</si>
  <si>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</si>
  <si>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</si>
  <si>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</si>
  <si>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</si>
  <si>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</si>
  <si>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</si>
  <si>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</si>
  <si>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</si>
  <si>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</si>
  <si>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</si>
  <si>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</si>
  <si>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</si>
  <si>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</si>
  <si>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</si>
  <si>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</si>
  <si>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</si>
  <si>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</si>
  <si>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</si>
  <si>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</si>
  <si>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</si>
  <si>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</si>
  <si>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</si>
  <si>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</si>
  <si>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</si>
  <si>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</si>
  <si>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</si>
  <si>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</si>
  <si>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</si>
  <si>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</si>
  <si>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</si>
  <si>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</si>
  <si>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</si>
  <si>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</si>
  <si>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</si>
  <si>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</si>
  <si>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</si>
  <si>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</si>
  <si>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</si>
  <si>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</si>
  <si>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</si>
  <si>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</si>
  <si>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</si>
  <si>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</si>
  <si>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</si>
  <si>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</si>
  <si>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</si>
  <si>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</si>
  <si>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</si>
  <si>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</si>
  <si>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</si>
  <si>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</si>
  <si>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</si>
  <si>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</si>
  <si>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</si>
  <si>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</si>
  <si>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</si>
  <si>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</si>
  <si>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</si>
  <si>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</si>
  <si>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</si>
  <si>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</si>
  <si>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</si>
  <si>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</si>
  <si>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</si>
  <si>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</si>
  <si>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</si>
  <si>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</si>
  <si>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</si>
  <si>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</si>
  <si>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</si>
  <si>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</si>
  <si>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</si>
  <si>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</si>
  <si>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</si>
  <si>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</si>
  <si>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</si>
  <si>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</si>
  <si>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</si>
  <si>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</si>
  <si>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</si>
  <si>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</si>
  <si>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</si>
  <si>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</si>
  <si>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</si>
  <si>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</si>
  <si>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</si>
  <si>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</si>
  <si>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</si>
  <si>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</si>
  <si>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</si>
  <si>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</si>
  <si>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</si>
  <si>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</si>
  <si>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</si>
  <si>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</si>
  <si>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</si>
  <si>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</si>
  <si>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</si>
  <si>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</si>
  <si>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</si>
  <si>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</si>
  <si>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</si>
  <si>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</si>
  <si>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</si>
  <si>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</si>
  <si>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</si>
  <si>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</si>
  <si>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</si>
  <si>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</si>
  <si>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</si>
  <si>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</si>
  <si>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</si>
  <si>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</si>
  <si>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</si>
  <si>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</si>
  <si>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</si>
  <si>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</si>
  <si>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</si>
  <si>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</si>
  <si>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</si>
  <si>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</si>
  <si>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</si>
  <si>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</si>
  <si>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</si>
  <si>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</si>
  <si>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</si>
  <si>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</si>
  <si>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</si>
  <si>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</si>
  <si>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</si>
  <si>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</si>
  <si>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</si>
  <si>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</si>
  <si>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</si>
  <si>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</si>
  <si>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</si>
  <si>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</si>
  <si>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</si>
  <si>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</si>
  <si>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</si>
  <si>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</si>
  <si>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</si>
  <si>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</si>
  <si>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</si>
  <si>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</si>
  <si>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</si>
  <si>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</si>
  <si>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</si>
  <si>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</si>
  <si>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</si>
  <si>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</si>
  <si>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</si>
  <si>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</si>
  <si>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</si>
  <si>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</si>
  <si>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</si>
  <si>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</si>
  <si>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</si>
  <si>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</si>
  <si>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</si>
  <si>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</si>
  <si>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</si>
  <si>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</si>
  <si>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</si>
  <si>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</si>
  <si>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</si>
  <si>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</si>
  <si>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</si>
  <si>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</si>
  <si>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</si>
  <si>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</si>
  <si>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</si>
  <si>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</si>
  <si>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</si>
  <si>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</si>
  <si>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</si>
  <si>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</si>
  <si>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</si>
  <si>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</si>
  <si>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</si>
  <si>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</si>
  <si>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</si>
  <si>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</si>
  <si>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</si>
  <si>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</si>
  <si>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</si>
  <si>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</si>
  <si>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</si>
  <si>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</si>
  <si>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</si>
  <si>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</si>
  <si>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</si>
  <si>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</si>
  <si>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</si>
  <si>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</si>
  <si>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</si>
  <si>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</si>
  <si>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</si>
  <si>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</si>
  <si>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</si>
  <si>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</si>
  <si>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</si>
  <si>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</si>
  <si>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</si>
  <si>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</si>
  <si>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</si>
  <si>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</si>
  <si>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</si>
  <si>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</si>
  <si>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</si>
  <si>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</si>
  <si>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</si>
  <si>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</si>
  <si>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</si>
  <si>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</si>
  <si>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</si>
  <si>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</si>
  <si>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</si>
  <si>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</si>
  <si>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</si>
  <si>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</si>
  <si>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</si>
  <si>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</si>
  <si>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</si>
  <si>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</si>
  <si>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</si>
  <si>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</si>
  <si>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</si>
  <si>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</si>
  <si>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</si>
  <si>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</si>
  <si>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</si>
  <si>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</si>
  <si>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</si>
  <si>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</si>
  <si>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</si>
  <si>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</si>
  <si>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</si>
  <si>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</si>
  <si>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</si>
  <si>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</si>
  <si>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</si>
  <si>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</si>
  <si>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</si>
  <si>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</si>
  <si>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</si>
  <si>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</si>
  <si>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</si>
  <si>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</si>
  <si>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</si>
  <si>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</si>
  <si>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</si>
  <si>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</si>
  <si>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</si>
  <si>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</si>
  <si>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</si>
  <si>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</si>
  <si>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</si>
  <si>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</si>
  <si>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</si>
  <si>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</si>
  <si>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</si>
  <si>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</si>
  <si>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</si>
  <si>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</si>
  <si>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</si>
  <si>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</si>
  <si>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</si>
  <si>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</si>
  <si>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</si>
  <si>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</si>
  <si>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</si>
  <si>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</si>
  <si>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</si>
  <si>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</si>
  <si>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</si>
  <si>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</si>
  <si>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</si>
  <si>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</si>
  <si>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</si>
  <si>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</si>
  <si>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</si>
  <si>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</si>
  <si>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</si>
  <si>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</si>
  <si>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</si>
  <si>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</si>
  <si>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</si>
  <si>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</si>
  <si>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</si>
  <si>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</si>
  <si>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</si>
  <si>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</si>
  <si>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</si>
  <si>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</si>
  <si>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</si>
  <si>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</si>
  <si>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</si>
  <si>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</si>
  <si>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</si>
  <si>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</si>
  <si>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</si>
  <si>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</si>
  <si>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</si>
  <si>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</si>
  <si>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</si>
  <si>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</si>
  <si>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</si>
  <si>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</si>
  <si>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</si>
  <si>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</si>
  <si>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</si>
  <si>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</si>
  <si>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</si>
  <si>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</si>
  <si>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</si>
  <si>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</si>
  <si>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</si>
  <si>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</si>
  <si>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</si>
  <si>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</si>
  <si>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</si>
  <si>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</si>
  <si>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</si>
  <si>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</si>
  <si>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</si>
  <si>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</si>
  <si>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</si>
  <si>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</si>
  <si>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</si>
  <si>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</si>
  <si>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</si>
  <si>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</si>
  <si>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</si>
  <si>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</si>
  <si>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</si>
  <si>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</si>
  <si>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</si>
  <si>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</si>
  <si>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</si>
  <si>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</si>
  <si>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</si>
  <si>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</si>
  <si>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</si>
  <si>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</si>
  <si>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</si>
  <si>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</si>
  <si>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</si>
  <si>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</si>
  <si>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</si>
  <si>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</si>
  <si>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</si>
  <si>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</si>
  <si>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</si>
  <si>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</si>
  <si>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</si>
  <si>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</si>
  <si>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</si>
  <si>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</si>
  <si>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</si>
  <si>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</si>
  <si>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</si>
  <si>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</si>
  <si>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</si>
  <si>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</si>
  <si>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</si>
  <si>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</si>
  <si>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</si>
  <si>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</si>
  <si>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</si>
  <si>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</si>
  <si>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</si>
  <si>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</si>
  <si>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</si>
  <si>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</si>
  <si>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</si>
  <si>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</si>
  <si>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</si>
  <si>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</si>
  <si>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</si>
  <si>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</si>
  <si>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</si>
  <si>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</si>
  <si>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</si>
  <si>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</si>
  <si>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</si>
  <si>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</si>
  <si>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</si>
  <si>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</si>
  <si>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</si>
  <si>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</si>
  <si>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</si>
  <si>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</si>
  <si>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</si>
  <si>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</si>
  <si>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</si>
  <si>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</si>
  <si>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</si>
  <si>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</si>
  <si>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</si>
  <si>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</si>
  <si>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</si>
  <si>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</si>
  <si>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</si>
  <si>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</si>
  <si>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</si>
  <si>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</si>
  <si>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</si>
  <si>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</si>
  <si>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</si>
  <si>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</si>
  <si>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</si>
  <si>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</si>
  <si>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</si>
  <si>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</si>
  <si>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</si>
  <si>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</si>
  <si>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</si>
  <si>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</si>
  <si>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</si>
  <si>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</si>
  <si>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</si>
  <si>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</si>
  <si>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</si>
  <si>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</si>
  <si>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</si>
  <si>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</si>
  <si>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</si>
  <si>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</si>
  <si>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</si>
  <si>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</si>
  <si>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</si>
  <si>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</si>
  <si>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</si>
  <si>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</si>
  <si>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</si>
  <si>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</si>
  <si>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</si>
  <si>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</si>
  <si>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</si>
  <si>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</si>
  <si>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</si>
  <si>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</si>
  <si>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</si>
  <si>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</si>
  <si>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</si>
  <si>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</si>
  <si>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</si>
  <si>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</si>
  <si>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</si>
  <si>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</si>
  <si>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</si>
  <si>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</si>
  <si>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</si>
  <si>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</si>
  <si>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</si>
  <si>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</si>
  <si>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</si>
  <si>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</si>
  <si>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</si>
  <si>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</si>
  <si>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</si>
  <si>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</si>
  <si>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</si>
  <si>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</si>
  <si>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</si>
  <si>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</si>
  <si>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</si>
  <si>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</si>
  <si>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</si>
  <si>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</si>
  <si>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</si>
  <si>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</si>
  <si>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</si>
  <si>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</si>
  <si>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</si>
  <si>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</si>
  <si>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</si>
  <si>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</si>
  <si>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</si>
  <si>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</si>
  <si>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</si>
  <si>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</si>
  <si>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</si>
  <si>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</si>
  <si>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</si>
  <si>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</si>
  <si>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</si>
  <si>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</si>
  <si>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</si>
  <si>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</si>
  <si>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</si>
  <si>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</si>
  <si>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</si>
  <si>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</si>
  <si>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</si>
  <si>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</si>
  <si>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</si>
  <si>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</si>
  <si>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</si>
  <si>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</si>
  <si>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</si>
  <si>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</si>
  <si>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</si>
  <si>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</si>
  <si>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</si>
  <si>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</si>
  <si>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</si>
  <si>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</si>
  <si>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</si>
  <si>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</si>
  <si>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</si>
  <si>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</si>
  <si>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</si>
  <si>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</si>
  <si>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</si>
  <si>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</si>
  <si>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</si>
  <si>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</si>
  <si>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</si>
  <si>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</si>
  <si>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</si>
  <si>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</si>
  <si>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</si>
  <si>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</si>
  <si>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</si>
  <si>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</si>
  <si>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</si>
  <si>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</si>
  <si>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</si>
  <si>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</si>
  <si>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</si>
  <si>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</si>
  <si>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</si>
  <si>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</si>
  <si>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</si>
  <si>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</si>
  <si>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</si>
  <si>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</si>
  <si>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</si>
  <si>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</si>
  <si>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</si>
  <si>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</si>
  <si>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</si>
  <si>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</si>
  <si>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</si>
  <si>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</si>
  <si>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</si>
  <si>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</si>
  <si>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</si>
  <si>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</si>
  <si>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</si>
  <si>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</si>
  <si>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</si>
  <si>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</si>
  <si>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</si>
  <si>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</si>
  <si>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</si>
  <si>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</si>
  <si>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</si>
  <si>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</si>
  <si>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</si>
  <si>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</si>
  <si>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</si>
  <si>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</si>
  <si>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</si>
  <si>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</si>
  <si>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</si>
  <si>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</si>
  <si>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</si>
  <si>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</si>
  <si>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</si>
  <si>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</si>
  <si>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</si>
  <si>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</si>
  <si>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</si>
  <si>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</si>
  <si>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</si>
  <si>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</si>
  <si>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</si>
  <si>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</si>
  <si>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</si>
  <si>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</si>
  <si>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</si>
  <si>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</si>
  <si>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</si>
  <si>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</si>
  <si>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</si>
  <si>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</si>
  <si>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</si>
  <si>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</si>
  <si>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</si>
  <si>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</si>
  <si>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</si>
  <si>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</si>
  <si>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</si>
  <si>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</si>
  <si>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</si>
  <si>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</si>
  <si>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</si>
  <si>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</si>
  <si>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</si>
  <si>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</si>
  <si>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</si>
  <si>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</si>
  <si>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</si>
  <si>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</si>
  <si>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</si>
  <si>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</si>
  <si>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</si>
  <si>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</si>
  <si>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</si>
  <si>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</si>
  <si>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</si>
  <si>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</si>
  <si>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</si>
  <si>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</si>
  <si>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</si>
  <si>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</si>
  <si>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</si>
  <si>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</si>
  <si>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</si>
  <si>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</si>
  <si>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</si>
  <si>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</si>
  <si>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</si>
  <si>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</si>
  <si>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</si>
  <si>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</si>
  <si>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</si>
  <si>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</si>
  <si>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</si>
  <si>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</si>
  <si>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</si>
  <si>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</si>
  <si>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</si>
  <si>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</si>
  <si>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</si>
  <si>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</si>
  <si>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</si>
  <si>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</si>
  <si>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</si>
  <si>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</si>
  <si>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</si>
  <si>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</si>
  <si>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</si>
  <si>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</si>
  <si>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</si>
  <si>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</si>
  <si>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</si>
  <si>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</si>
  <si>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</si>
  <si>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</si>
  <si>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</si>
  <si>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</si>
  <si>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</si>
  <si>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</si>
  <si>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</si>
  <si>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</si>
  <si>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</si>
  <si>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</si>
  <si>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</si>
  <si>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</si>
  <si>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</si>
  <si>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</si>
  <si>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</si>
  <si>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</si>
  <si>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</si>
  <si>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</si>
  <si>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</si>
  <si>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</si>
  <si>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</si>
  <si>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</si>
  <si>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</si>
  <si>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</si>
  <si>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</si>
  <si>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</si>
  <si>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</si>
  <si>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</si>
  <si>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</si>
  <si>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</si>
  <si>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</si>
  <si>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</si>
  <si>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</si>
  <si>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</si>
  <si>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</si>
  <si>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</si>
  <si>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</si>
  <si>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</si>
  <si>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</si>
  <si>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</si>
  <si>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</si>
  <si>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</si>
  <si>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</si>
  <si>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</si>
  <si>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</si>
  <si>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</si>
  <si>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</si>
  <si>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</si>
  <si>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</si>
  <si>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</si>
  <si>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</si>
  <si>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</si>
  <si>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</si>
  <si>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</si>
  <si>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</si>
  <si>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</si>
  <si>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</si>
  <si>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</si>
  <si>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</si>
  <si>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</si>
  <si>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</si>
  <si>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</si>
  <si>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</si>
  <si>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</si>
  <si>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</si>
  <si>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</si>
  <si>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</si>
  <si>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</si>
  <si>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</si>
  <si>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</si>
  <si>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</si>
  <si>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</si>
  <si>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</si>
  <si>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</si>
  <si>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</si>
  <si>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</si>
  <si>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</si>
  <si>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</si>
  <si>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</si>
  <si>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</si>
  <si>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</si>
  <si>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</si>
  <si>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</si>
  <si>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</si>
  <si>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</si>
  <si>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</si>
  <si>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</si>
  <si>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</si>
  <si>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</si>
  <si>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</si>
  <si>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</si>
  <si>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</si>
  <si>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</si>
  <si>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</si>
  <si>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</si>
  <si>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</si>
  <si>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</si>
  <si>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</si>
  <si>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</si>
  <si>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</si>
  <si>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</si>
  <si>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</si>
  <si>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</si>
  <si>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</si>
  <si>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</si>
  <si>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</si>
  <si>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</si>
  <si>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</si>
  <si>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</si>
  <si>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</si>
  <si>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</si>
  <si>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</si>
  <si>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</si>
  <si>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</si>
  <si>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</si>
  <si>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</si>
  <si>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</si>
  <si>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</si>
  <si>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</si>
  <si>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</si>
  <si>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</si>
  <si>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</si>
  <si>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</si>
  <si>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</si>
  <si>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</si>
  <si>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</si>
  <si>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</si>
  <si>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</si>
  <si>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</si>
  <si>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</si>
  <si>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</si>
  <si>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</si>
  <si>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</si>
  <si>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</si>
  <si>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</si>
  <si>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</si>
  <si>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</si>
  <si>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</si>
  <si>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</si>
  <si>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</si>
  <si>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</si>
  <si>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</si>
  <si>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</si>
  <si>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</si>
  <si>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</si>
  <si>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</si>
  <si>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</si>
  <si>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</si>
  <si>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</si>
  <si>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</si>
  <si>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</si>
  <si>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</si>
  <si>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</si>
  <si>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</si>
  <si>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</si>
  <si>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</si>
  <si>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</si>
  <si>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</si>
  <si>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</si>
  <si>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</si>
  <si>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</si>
  <si>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</si>
  <si>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</si>
  <si>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</si>
  <si>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</si>
  <si>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</si>
  <si>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</si>
  <si>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</si>
  <si>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</si>
  <si>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</si>
  <si>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</si>
  <si>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</si>
  <si>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</si>
  <si>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</si>
  <si>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</si>
  <si>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</si>
  <si>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</si>
  <si>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</si>
  <si>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</si>
  <si>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</si>
  <si>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</si>
  <si>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</si>
  <si>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</si>
  <si>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</si>
  <si>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</si>
  <si>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</si>
  <si>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</si>
  <si>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</si>
  <si>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</si>
  <si>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</si>
  <si>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</si>
  <si>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</si>
  <si>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</si>
  <si>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</si>
  <si>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</si>
  <si>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</si>
  <si>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</si>
  <si>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</si>
  <si>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</si>
  <si>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</si>
  <si>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</si>
  <si>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</si>
  <si>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</si>
  <si>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</si>
  <si>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</si>
  <si>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</si>
  <si>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</si>
  <si>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</si>
  <si>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</si>
  <si>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</si>
  <si>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</si>
  <si>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</si>
  <si>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</si>
  <si>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</si>
  <si>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</si>
  <si>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</si>
  <si>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</si>
  <si>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</si>
  <si>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</si>
  <si>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</si>
  <si>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</si>
  <si>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</si>
  <si>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</si>
  <si>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</si>
  <si>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</si>
  <si>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</si>
  <si>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</si>
  <si>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</si>
  <si>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</si>
  <si>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</si>
  <si>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</si>
  <si>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</si>
  <si>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</si>
  <si>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</si>
  <si>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</si>
  <si>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</si>
  <si>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</si>
  <si>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</si>
  <si>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</si>
  <si>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</si>
  <si>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</si>
  <si>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</si>
  <si>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</si>
  <si>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</si>
  <si>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</si>
  <si>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</si>
  <si>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</si>
  <si>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</si>
  <si>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</si>
  <si>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</si>
  <si>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</si>
  <si>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</si>
  <si>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</si>
  <si>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</si>
  <si>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</si>
  <si>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</si>
  <si>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</si>
  <si>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</si>
  <si>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</si>
  <si>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</si>
  <si>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</si>
  <si>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</si>
  <si>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</si>
  <si>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</si>
  <si>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</si>
  <si>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</si>
  <si>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</si>
  <si>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</si>
  <si>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</si>
  <si>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</si>
  <si>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</si>
  <si>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</si>
  <si>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</si>
  <si>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</si>
  <si>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</si>
  <si>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</si>
  <si>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</si>
  <si>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</si>
  <si>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</si>
  <si>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</si>
  <si>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</si>
  <si>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</si>
  <si>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</si>
  <si>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</si>
  <si>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</si>
  <si>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</si>
  <si>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</si>
  <si>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</si>
  <si>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</si>
  <si>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</si>
  <si>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</si>
  <si>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</si>
  <si>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</si>
  <si>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</si>
  <si>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</si>
  <si>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</si>
  <si>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</si>
  <si>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</si>
  <si>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</si>
  <si>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</si>
  <si>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</si>
  <si>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</si>
  <si>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</si>
  <si>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</si>
  <si>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</si>
  <si>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</si>
  <si>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</si>
  <si>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</si>
  <si>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</si>
  <si>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</si>
  <si>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</si>
  <si>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</si>
  <si>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</si>
  <si>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</si>
  <si>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</si>
  <si>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</si>
  <si>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</si>
  <si>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</si>
  <si>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</si>
  <si>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</si>
  <si>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</si>
  <si>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</si>
  <si>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</si>
  <si>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</si>
  <si>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</si>
  <si>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</si>
  <si>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</si>
  <si>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</si>
  <si>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</si>
  <si>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</si>
  <si>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</si>
  <si>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</si>
  <si>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</si>
  <si>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</si>
  <si>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</si>
  <si>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</si>
  <si>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</si>
  <si>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</si>
  <si>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</si>
  <si>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</si>
  <si>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</si>
  <si>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</si>
  <si>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</si>
  <si>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</si>
  <si>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</si>
  <si>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</si>
  <si>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</si>
  <si>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</si>
  <si>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</si>
  <si>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</si>
  <si>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</si>
  <si>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</si>
  <si>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</si>
  <si>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</si>
  <si>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</si>
  <si>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</si>
  <si>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</si>
  <si>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</si>
  <si>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</si>
  <si>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</si>
  <si>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</si>
  <si>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</si>
  <si>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</si>
  <si>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</si>
  <si>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</si>
  <si>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</si>
  <si>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</si>
  <si>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</si>
  <si>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</si>
  <si>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</si>
  <si>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</si>
  <si>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</si>
  <si>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</si>
  <si>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</si>
  <si>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</si>
  <si>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</si>
  <si>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</si>
  <si>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</si>
  <si>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</si>
  <si>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</si>
  <si>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</si>
  <si>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</si>
  <si>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</si>
  <si>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</si>
  <si>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</si>
  <si>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</si>
  <si>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</si>
  <si>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</si>
  <si>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</si>
  <si>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</si>
  <si>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</si>
  <si>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</si>
  <si>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</si>
  <si>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</si>
  <si>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</si>
  <si>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</si>
  <si>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</si>
  <si>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</si>
  <si>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</si>
  <si>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</si>
  <si>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</si>
  <si>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</si>
  <si>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</si>
  <si>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</si>
  <si>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</si>
  <si>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</si>
  <si>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</si>
  <si>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</si>
  <si>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</si>
  <si>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</si>
  <si>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</si>
  <si>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</si>
  <si>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</si>
  <si>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</si>
  <si>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</si>
  <si>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</si>
  <si>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</si>
  <si>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</si>
  <si>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</si>
  <si>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</si>
  <si>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</si>
  <si>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</si>
  <si>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</si>
  <si>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</si>
  <si>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</si>
  <si>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</si>
  <si>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</si>
  <si>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</si>
  <si>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</si>
  <si>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</si>
  <si>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</si>
  <si>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</si>
  <si>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</si>
  <si>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</si>
  <si>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</si>
  <si>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</si>
  <si>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</si>
  <si>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</si>
  <si>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</si>
  <si>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</si>
  <si>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</si>
  <si>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</si>
  <si>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</si>
  <si>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</si>
  <si>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</si>
  <si>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</si>
  <si>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</si>
  <si>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</si>
  <si>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</si>
  <si>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</si>
  <si>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</si>
  <si>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</si>
  <si>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</si>
  <si>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</si>
  <si>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</si>
  <si>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</si>
  <si>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</si>
  <si>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</si>
  <si>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</si>
  <si>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</si>
  <si>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</si>
  <si>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</si>
  <si>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</si>
  <si>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</si>
  <si>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</si>
  <si>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</si>
  <si>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</si>
  <si>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</si>
  <si>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</si>
  <si>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</si>
  <si>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</si>
  <si>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</si>
  <si>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</si>
  <si>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</si>
  <si>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</si>
  <si>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</si>
  <si>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</si>
  <si>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</si>
  <si>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</si>
  <si>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</si>
  <si>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</si>
  <si>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</si>
  <si>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</si>
  <si>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</si>
  <si>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</si>
  <si>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</si>
  <si>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</si>
  <si>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</si>
  <si>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</si>
  <si>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</si>
  <si>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</si>
  <si>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</si>
  <si>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</si>
  <si>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</si>
  <si>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</si>
  <si>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</si>
  <si>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</si>
  <si>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</si>
  <si>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</si>
  <si>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</si>
  <si>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</si>
  <si>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</si>
  <si>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</si>
  <si>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</si>
  <si>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</si>
  <si>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</si>
  <si>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</si>
  <si>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</si>
  <si>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</si>
  <si>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</si>
  <si>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</si>
  <si>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</si>
  <si>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</si>
  <si>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</si>
  <si>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</si>
  <si>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</si>
  <si>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</si>
  <si>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</si>
  <si>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</si>
  <si>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</si>
  <si>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</si>
  <si>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</si>
  <si>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</si>
  <si>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</si>
  <si>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</si>
  <si>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</si>
  <si>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</si>
  <si>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</si>
  <si>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</si>
  <si>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</si>
  <si>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</si>
  <si>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</si>
  <si>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</si>
  <si>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</si>
  <si>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</si>
  <si>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</si>
  <si>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</si>
  <si>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</si>
  <si>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</si>
  <si>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</si>
  <si>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</si>
  <si>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</si>
  <si>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</si>
  <si>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</si>
  <si>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</si>
  <si>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</si>
  <si>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</si>
  <si>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</si>
  <si>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</si>
  <si>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</si>
  <si>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</si>
  <si>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</si>
  <si>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</si>
  <si>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</si>
  <si>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</si>
  <si>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</si>
  <si>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</si>
  <si>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</si>
  <si>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</si>
  <si>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</si>
  <si>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</si>
  <si>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</si>
  <si>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</si>
  <si>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</si>
  <si>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</si>
  <si>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</si>
  <si>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</si>
  <si>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</si>
  <si>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</si>
  <si>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</si>
  <si>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</si>
  <si>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</si>
  <si>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</si>
  <si>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</si>
  <si>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</si>
  <si>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</si>
  <si>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</si>
  <si>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</si>
  <si>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</si>
  <si>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</si>
  <si>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</si>
  <si>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</si>
  <si>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</si>
  <si>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</si>
  <si>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</si>
  <si>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</si>
  <si>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</si>
  <si>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</si>
  <si>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</si>
  <si>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</si>
  <si>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</si>
  <si>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</si>
  <si>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</si>
  <si>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</si>
  <si>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</si>
  <si>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</si>
  <si>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</si>
  <si>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</si>
  <si>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</si>
  <si>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</si>
  <si>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</si>
  <si>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</si>
  <si>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</si>
  <si>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</si>
  <si>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</si>
  <si>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</si>
  <si>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</si>
  <si>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</si>
  <si>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</si>
  <si>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</si>
  <si>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</si>
  <si>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</si>
  <si>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</si>
  <si>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</si>
  <si>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</si>
  <si>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</si>
  <si>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</si>
  <si>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</si>
  <si>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</si>
  <si>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</si>
  <si>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</si>
  <si>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</si>
  <si>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</si>
  <si>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</si>
  <si>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</si>
  <si>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</si>
  <si>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</si>
  <si>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</si>
  <si>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</si>
  <si>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</si>
  <si>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</si>
  <si>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</si>
  <si>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</si>
  <si>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</si>
  <si>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</si>
  <si>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</si>
  <si>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</si>
  <si>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</si>
  <si>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</si>
  <si>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</si>
  <si>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</si>
  <si>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</si>
  <si>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</si>
  <si>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</si>
  <si>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</si>
  <si>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</si>
  <si>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</si>
  <si>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</si>
  <si>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</si>
  <si>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</si>
  <si>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</si>
  <si>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</si>
  <si>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</si>
  <si>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</si>
  <si>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</si>
  <si>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</si>
  <si>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</si>
  <si>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</si>
  <si>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</si>
  <si>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</si>
  <si>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</si>
  <si>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</si>
  <si>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</si>
  <si>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</si>
  <si>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</si>
  <si>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</si>
  <si>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</si>
  <si>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</si>
  <si>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</si>
  <si>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</si>
  <si>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</si>
  <si>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</si>
  <si>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</si>
  <si>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</si>
  <si>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</si>
  <si>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</si>
  <si>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</si>
  <si>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</si>
  <si>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</si>
  <si>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</si>
  <si>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</si>
  <si>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</si>
  <si>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</si>
  <si>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</si>
  <si>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</si>
  <si>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</si>
  <si>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</si>
  <si>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</si>
  <si>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</si>
  <si>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</si>
  <si>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</si>
  <si>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</si>
  <si>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</si>
  <si>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</si>
  <si>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</si>
  <si>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</si>
  <si>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</si>
  <si>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</si>
  <si>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</si>
  <si>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</si>
  <si>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</si>
  <si>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</si>
  <si>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</si>
  <si>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</si>
  <si>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</si>
  <si>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</si>
  <si>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</si>
  <si>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</si>
  <si>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</si>
  <si>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</si>
  <si>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</si>
  <si>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</si>
  <si>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</si>
  <si>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</si>
  <si>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</si>
  <si>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</si>
  <si>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</si>
  <si>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</si>
  <si>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</si>
  <si>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</si>
  <si>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</si>
  <si>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</si>
  <si>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</si>
  <si>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</si>
  <si>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</si>
  <si>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</si>
  <si>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</si>
  <si>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</si>
  <si>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</si>
  <si>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</si>
  <si>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</si>
  <si>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</si>
  <si>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</si>
  <si>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</si>
  <si>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</si>
  <si>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</si>
  <si>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</si>
  <si>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</si>
  <si>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</si>
  <si>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</si>
  <si>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</si>
  <si>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</si>
  <si>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</si>
  <si>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</si>
  <si>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</si>
  <si>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</si>
  <si>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</si>
  <si>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</si>
  <si>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</si>
  <si>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</si>
  <si>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</si>
  <si>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</si>
  <si>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</si>
  <si>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</si>
  <si>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</si>
  <si>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</si>
  <si>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</si>
  <si>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</si>
  <si>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</si>
  <si>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</si>
  <si>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</si>
  <si>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</si>
  <si>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</si>
  <si>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</si>
  <si>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</si>
  <si>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</si>
  <si>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</si>
  <si>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</si>
  <si>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</si>
  <si>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</si>
  <si>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</si>
  <si>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</si>
  <si>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</si>
  <si>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</si>
  <si>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</si>
  <si>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</si>
  <si>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</si>
  <si>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</si>
  <si>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</si>
  <si>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</si>
  <si>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</si>
  <si>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</si>
  <si>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</si>
  <si>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</si>
  <si>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</si>
  <si>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</si>
  <si>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</si>
  <si>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</si>
  <si>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</si>
  <si>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</si>
  <si>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</si>
  <si>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</si>
  <si>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</si>
  <si>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</si>
  <si>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</si>
  <si>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</si>
  <si>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</si>
  <si>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</si>
  <si>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</si>
  <si>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</si>
  <si>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</si>
  <si>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</si>
  <si>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</si>
  <si>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</si>
  <si>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</si>
  <si>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</si>
  <si>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</si>
  <si>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</si>
  <si>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</si>
  <si>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</si>
  <si>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</si>
  <si>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</si>
  <si>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</si>
  <si>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</si>
  <si>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</si>
  <si>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</si>
  <si>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</si>
  <si>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</si>
  <si>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</si>
  <si>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</si>
  <si>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</si>
  <si>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</si>
  <si>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</si>
  <si>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</si>
  <si>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</si>
  <si>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</si>
  <si>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</si>
  <si>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</si>
  <si>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</si>
  <si>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</si>
  <si>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</si>
  <si>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</si>
  <si>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</si>
  <si>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</si>
  <si>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</si>
  <si>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</si>
  <si>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</si>
  <si>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</si>
  <si>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</si>
  <si>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</si>
  <si>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</si>
  <si>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</si>
  <si>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</si>
  <si>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</si>
  <si>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</si>
  <si>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</si>
  <si>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</si>
  <si>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</si>
  <si>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</si>
  <si>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</si>
  <si>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</si>
  <si>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</si>
  <si>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</si>
  <si>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</si>
  <si>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</si>
  <si>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</si>
  <si>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</si>
  <si>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</si>
  <si>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</si>
  <si>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</si>
  <si>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</si>
  <si>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</si>
  <si>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</si>
  <si>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</si>
  <si>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</si>
  <si>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</si>
  <si>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</si>
  <si>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</si>
  <si>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</si>
  <si>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</si>
  <si>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</si>
  <si>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</si>
  <si>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</si>
  <si>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</si>
  <si>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</si>
  <si>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</si>
  <si>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</si>
  <si>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</si>
  <si>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</si>
  <si>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</si>
  <si>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</si>
  <si>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</si>
  <si>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</si>
  <si>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</si>
  <si>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</si>
  <si>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</si>
  <si>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</si>
  <si>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</si>
  <si>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</si>
  <si>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</si>
  <si>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</si>
  <si>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</si>
  <si>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</si>
  <si>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</si>
  <si>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</si>
  <si>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</si>
  <si>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</si>
  <si>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</si>
  <si>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</si>
  <si>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</si>
  <si>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</si>
  <si>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</si>
  <si>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</si>
  <si>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</si>
  <si>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</si>
  <si>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</si>
  <si>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</si>
  <si>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</si>
  <si>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</si>
  <si>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</si>
  <si>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</si>
  <si>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</si>
  <si>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</si>
  <si>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</si>
  <si>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</si>
  <si>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</si>
  <si>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</si>
  <si>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</si>
  <si>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</si>
  <si>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</si>
  <si>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</si>
  <si>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</si>
  <si>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</si>
  <si>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</si>
  <si>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</si>
  <si>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</si>
  <si>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</si>
  <si>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</si>
  <si>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</si>
  <si>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</si>
  <si>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</si>
  <si>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</si>
  <si>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</si>
  <si>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</si>
  <si>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</si>
  <si>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</si>
  <si>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</si>
  <si>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</si>
  <si>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</si>
  <si>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</si>
  <si>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</si>
  <si>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</si>
  <si>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</si>
  <si>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</si>
  <si>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</si>
  <si>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</si>
  <si>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</si>
  <si>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</si>
  <si>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</si>
  <si>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</si>
  <si>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</si>
  <si>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</si>
  <si>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</si>
  <si>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</si>
  <si>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</si>
  <si>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</si>
  <si>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</si>
  <si>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</si>
  <si>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</si>
  <si>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</si>
  <si>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</si>
  <si>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</si>
  <si>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</si>
  <si>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</si>
  <si>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</si>
  <si>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</si>
  <si>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</si>
  <si>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</si>
  <si>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</si>
  <si>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</si>
  <si>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</si>
  <si>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</si>
  <si>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</si>
  <si>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</si>
  <si>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</si>
  <si>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</si>
  <si>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</si>
  <si>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</si>
  <si>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</si>
  <si>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</si>
  <si>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</si>
  <si>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</si>
  <si>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</si>
  <si>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</si>
  <si>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</si>
  <si>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</si>
  <si>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</si>
  <si>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</si>
  <si>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</si>
  <si>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</si>
  <si>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</si>
  <si>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</si>
  <si>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</si>
  <si>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</si>
  <si>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</si>
  <si>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</si>
  <si>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</si>
  <si>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</si>
  <si>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</si>
  <si>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</si>
  <si>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</si>
  <si>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</si>
  <si>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</si>
  <si>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</si>
  <si>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</si>
  <si>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</si>
  <si>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</si>
  <si>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</si>
  <si>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</si>
  <si>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</si>
  <si>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</si>
  <si>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</si>
  <si>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</si>
  <si>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</si>
  <si>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</si>
  <si>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</si>
  <si>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</si>
  <si>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</si>
  <si>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</si>
  <si>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</si>
  <si>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</si>
  <si>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</si>
  <si>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</si>
  <si>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</si>
  <si>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</si>
  <si>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</si>
  <si>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</si>
  <si>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</si>
  <si>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</si>
  <si>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</si>
  <si>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</si>
  <si>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</si>
  <si>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</si>
  <si>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</si>
  <si>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</si>
  <si>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</si>
  <si>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</si>
  <si>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</si>
  <si>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</si>
  <si>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</si>
  <si>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</si>
  <si>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</si>
  <si>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</si>
  <si>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</si>
  <si>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</si>
  <si>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</si>
  <si>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</si>
  <si>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</si>
  <si>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</si>
  <si>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</si>
  <si>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</si>
  <si>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</si>
  <si>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</si>
  <si>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</si>
  <si>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</si>
  <si>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</si>
  <si>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</si>
  <si>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</si>
  <si>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</si>
  <si>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</si>
  <si>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</si>
  <si>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</si>
  <si>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</si>
  <si>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</si>
  <si>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</si>
  <si>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</si>
  <si>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</si>
  <si>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</si>
  <si>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</si>
  <si>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</si>
  <si>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</si>
  <si>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</si>
  <si>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</si>
  <si>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</si>
  <si>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</si>
  <si>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</si>
  <si>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</si>
  <si>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</si>
  <si>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</si>
  <si>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</si>
  <si>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</si>
  <si>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</si>
  <si>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</si>
  <si>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</si>
  <si>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</si>
  <si>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</si>
  <si>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</si>
  <si>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</si>
  <si>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</si>
  <si>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</si>
  <si>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</si>
  <si>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</si>
  <si>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</si>
  <si>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</si>
  <si>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</si>
  <si>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</si>
  <si>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</si>
  <si>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</si>
  <si>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</si>
  <si>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</si>
  <si>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</si>
  <si>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</si>
  <si>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</si>
  <si>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</si>
  <si>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</si>
  <si>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</si>
  <si>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</si>
  <si>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</si>
  <si>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</si>
  <si>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</si>
  <si>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</si>
  <si>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</si>
  <si>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</si>
  <si>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</si>
  <si>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</si>
  <si>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</si>
  <si>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</si>
  <si>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</si>
  <si>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</si>
  <si>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</si>
  <si>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</si>
  <si>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</si>
  <si>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</si>
  <si>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</si>
  <si>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</si>
  <si>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</si>
  <si>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</si>
  <si>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</si>
  <si>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</si>
  <si>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</si>
  <si>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</si>
  <si>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</si>
  <si>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</si>
  <si>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</si>
  <si>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</si>
  <si>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</si>
  <si>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</si>
  <si>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</si>
  <si>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</si>
  <si>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</si>
  <si>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</si>
  <si>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</si>
  <si>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</si>
  <si>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</si>
  <si>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</si>
  <si>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</si>
  <si>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</si>
  <si>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</si>
  <si>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</si>
  <si>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</si>
  <si>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</si>
  <si>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</si>
  <si>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</si>
  <si>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</si>
  <si>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</si>
  <si>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</si>
  <si>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</si>
  <si>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</si>
  <si>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</si>
  <si>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</si>
  <si>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</si>
  <si>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</si>
  <si>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</si>
  <si>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</si>
  <si>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</si>
  <si>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</si>
  <si>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</si>
  <si>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</si>
  <si>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</si>
  <si>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</si>
  <si>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</si>
  <si>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</si>
  <si>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</si>
  <si>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</si>
  <si>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</si>
  <si>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</si>
  <si>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</si>
  <si>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</si>
  <si>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</si>
  <si>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</si>
  <si>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</si>
  <si>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</si>
  <si>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</si>
  <si>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</si>
  <si>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</si>
  <si>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</si>
  <si>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</si>
  <si>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</si>
  <si>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</si>
  <si>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</si>
  <si>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</si>
  <si>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</si>
  <si>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</si>
  <si>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</si>
  <si>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</si>
  <si>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</si>
  <si>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</si>
  <si>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</si>
  <si>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</si>
  <si>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</si>
  <si>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</si>
  <si>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</si>
  <si>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</si>
  <si>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</si>
  <si>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</si>
  <si>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</si>
  <si>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</si>
  <si>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</si>
  <si>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</si>
  <si>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</si>
  <si>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</si>
  <si>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</si>
  <si>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</si>
  <si>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</si>
  <si>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</si>
  <si>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</si>
  <si>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</si>
  <si>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</si>
  <si>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</si>
  <si>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</si>
  <si>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</si>
  <si>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</si>
  <si>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</si>
  <si>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</si>
  <si>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</si>
  <si>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</si>
  <si>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</si>
  <si>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</si>
  <si>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</si>
  <si>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</si>
  <si>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</si>
  <si>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</si>
  <si>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</si>
  <si>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</si>
  <si>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</si>
  <si>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</si>
  <si>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</si>
  <si>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</si>
  <si>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</si>
  <si>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</si>
  <si>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</si>
  <si>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</si>
  <si>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</si>
  <si>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</si>
  <si>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</si>
  <si>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</si>
  <si>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</si>
  <si>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</si>
  <si>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</si>
  <si>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</si>
  <si>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</si>
  <si>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</si>
  <si>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</si>
  <si>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</si>
  <si>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</si>
  <si>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</si>
  <si>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</si>
  <si>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</si>
  <si>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</si>
  <si>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</si>
  <si>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</si>
  <si>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</si>
  <si>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</si>
  <si>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</si>
  <si>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</si>
  <si>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</si>
  <si>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</si>
  <si>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</si>
  <si>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</si>
  <si>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</si>
  <si>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</si>
  <si>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</si>
  <si>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</si>
  <si>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</si>
  <si>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</si>
  <si>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</si>
  <si>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</si>
  <si>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</si>
  <si>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</si>
  <si>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</si>
  <si>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</si>
  <si>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</si>
  <si>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</si>
  <si>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</si>
  <si>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</si>
  <si>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</si>
  <si>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</si>
  <si>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</si>
  <si>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</si>
  <si>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</si>
  <si>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</si>
  <si>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</si>
  <si>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</si>
  <si>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</si>
  <si>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</si>
  <si>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</si>
  <si>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</si>
  <si>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</si>
  <si>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</si>
  <si>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</si>
  <si>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</si>
  <si>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</si>
  <si>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</si>
  <si>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</si>
  <si>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</si>
  <si>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</si>
  <si>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</si>
  <si>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</si>
  <si>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</si>
  <si>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</si>
  <si>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</si>
  <si>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</si>
  <si>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</si>
  <si>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</si>
  <si>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</si>
  <si>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</si>
  <si>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</si>
  <si>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</si>
  <si>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</si>
  <si>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</si>
  <si>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</si>
  <si>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</si>
  <si>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</si>
  <si>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</si>
  <si>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</si>
  <si>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</si>
  <si>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</si>
  <si>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</si>
  <si>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</si>
  <si>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</si>
  <si>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</si>
  <si>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</si>
  <si>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</si>
  <si>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</si>
  <si>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</si>
  <si>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</si>
  <si>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</si>
  <si>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</si>
  <si>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</si>
  <si>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</si>
  <si>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</si>
  <si>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</si>
  <si>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</si>
  <si>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</si>
  <si>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</si>
  <si>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</si>
  <si>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</si>
  <si>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</si>
  <si>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</si>
  <si>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</si>
  <si>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</si>
  <si>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</si>
  <si>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</si>
  <si>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</si>
  <si>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</si>
  <si>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</si>
  <si>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</si>
  <si>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</si>
  <si>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</si>
  <si>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</si>
  <si>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</si>
  <si>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</si>
  <si>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</si>
  <si>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</si>
  <si>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</si>
  <si>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</si>
  <si>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</si>
  <si>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</si>
  <si>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</si>
  <si>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</si>
  <si>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</si>
  <si>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</si>
  <si>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</si>
  <si>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</si>
  <si>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</si>
  <si>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</si>
  <si>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</si>
  <si>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</si>
  <si>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</si>
  <si>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</si>
  <si>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</si>
  <si>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</si>
  <si>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</si>
  <si>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</si>
  <si>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</si>
  <si>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</si>
  <si>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</si>
  <si>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</si>
  <si>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</si>
  <si>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</si>
  <si>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</si>
  <si>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</si>
  <si>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</si>
  <si>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</si>
  <si>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</si>
  <si>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</si>
  <si>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</si>
  <si>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</si>
  <si>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</si>
  <si>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</si>
  <si>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</si>
  <si>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</si>
  <si>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</si>
  <si>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</si>
  <si>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</si>
  <si>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</si>
  <si>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</si>
  <si>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</si>
  <si>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</si>
  <si>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</si>
  <si>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</si>
  <si>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</si>
  <si>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</si>
  <si>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</si>
  <si>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</si>
  <si>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</si>
  <si>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</si>
  <si>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</si>
  <si>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</si>
  <si>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</si>
  <si>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</si>
  <si>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</si>
  <si>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</si>
  <si>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</si>
  <si>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</si>
  <si>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</si>
  <si>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</si>
  <si>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</si>
  <si>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</si>
  <si>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</si>
  <si>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</si>
  <si>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</si>
  <si>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</si>
  <si>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</si>
  <si>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</si>
  <si>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</si>
  <si>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</si>
  <si>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</si>
  <si>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</si>
  <si>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</si>
  <si>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</si>
  <si>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</si>
  <si>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</si>
  <si>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</si>
  <si>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</si>
  <si>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</si>
  <si>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</si>
  <si>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</si>
  <si>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</si>
  <si>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</si>
  <si>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</si>
  <si>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</si>
  <si>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</si>
  <si>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</si>
  <si>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</si>
  <si>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</si>
  <si>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</si>
  <si>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</si>
  <si>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</si>
  <si>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</si>
  <si>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</si>
  <si>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</si>
  <si>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</si>
  <si>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</si>
  <si>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</si>
  <si>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</si>
  <si>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</si>
  <si>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</si>
  <si>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</si>
  <si>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</si>
  <si>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</si>
  <si>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</si>
  <si>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</si>
  <si>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</si>
  <si>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</si>
  <si>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</si>
  <si>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</si>
  <si>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</si>
  <si>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</si>
  <si>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</si>
  <si>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</si>
  <si>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</si>
  <si>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</si>
  <si>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</si>
  <si>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</si>
  <si>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</si>
  <si>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</si>
  <si>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</si>
  <si>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</si>
  <si>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</si>
  <si>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</si>
  <si>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</si>
  <si>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</si>
  <si>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</si>
  <si>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</si>
  <si>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</si>
  <si>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</si>
  <si>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</si>
  <si>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</si>
  <si>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</si>
  <si>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</si>
  <si>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</si>
  <si>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</si>
  <si>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</si>
  <si>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</si>
  <si>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</si>
  <si>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</si>
  <si>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</si>
  <si>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</si>
  <si>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</si>
  <si>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</si>
  <si>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</si>
  <si>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</si>
  <si>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</si>
  <si>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</si>
  <si>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</si>
  <si>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</si>
  <si>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</si>
  <si>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</si>
  <si>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</si>
  <si>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</si>
  <si>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</si>
  <si>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</si>
  <si>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</si>
  <si>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</si>
  <si>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</si>
  <si>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</si>
  <si>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</si>
  <si>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</si>
  <si>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</si>
  <si>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</si>
  <si>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</si>
  <si>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</si>
  <si>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</si>
  <si>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</si>
  <si>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</si>
  <si>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</si>
  <si>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</si>
  <si>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</si>
  <si>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</si>
  <si>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</si>
  <si>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</si>
  <si>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</si>
  <si>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</si>
  <si>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</si>
  <si>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</si>
  <si>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</si>
  <si>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</si>
  <si>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</si>
  <si>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</si>
  <si>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</si>
  <si>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</si>
  <si>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</si>
  <si>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</si>
  <si>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</si>
  <si>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</si>
  <si>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</si>
  <si>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</si>
  <si>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</si>
  <si>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</si>
  <si>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</si>
  <si>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</si>
  <si>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</si>
  <si>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</si>
  <si>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</si>
  <si>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</si>
  <si>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</si>
  <si>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</si>
  <si>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</si>
  <si>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</si>
  <si>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</si>
  <si>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</si>
  <si>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</si>
  <si>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</si>
  <si>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</si>
  <si>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</si>
  <si>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</si>
  <si>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</si>
  <si>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</si>
  <si>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</si>
  <si>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</si>
  <si>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</si>
  <si>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</si>
  <si>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</si>
  <si>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</si>
  <si>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</si>
  <si>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</si>
  <si>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</si>
  <si>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</si>
  <si>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</si>
  <si>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</si>
  <si>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</si>
  <si>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</si>
  <si>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</si>
  <si>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</si>
  <si>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</si>
  <si>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</si>
  <si>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</si>
  <si>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</si>
  <si>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</si>
  <si>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</si>
  <si>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</si>
  <si>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</si>
  <si>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</si>
  <si>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</si>
  <si>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</si>
  <si>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</si>
  <si>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</si>
  <si>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</si>
  <si>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</si>
  <si>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</si>
  <si>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</si>
  <si>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</si>
  <si>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</si>
  <si>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</si>
  <si>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</si>
  <si>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</si>
  <si>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</si>
  <si>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</si>
  <si>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</si>
  <si>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</si>
  <si>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</si>
  <si>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</si>
  <si>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</si>
  <si>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</si>
  <si>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</si>
  <si>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</si>
  <si>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</si>
  <si>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</si>
  <si>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</si>
  <si>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</si>
  <si>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</si>
  <si>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</si>
  <si>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</si>
  <si>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</si>
  <si>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</si>
  <si>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</si>
  <si>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</si>
  <si>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</si>
  <si>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</si>
  <si>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</si>
  <si>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</si>
  <si>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</si>
  <si>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</si>
  <si>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</si>
  <si>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</si>
  <si>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</si>
  <si>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</si>
  <si>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</si>
  <si>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</si>
  <si>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</si>
  <si>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</si>
  <si>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</si>
  <si>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</si>
  <si>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</si>
  <si>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</si>
  <si>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</si>
  <si>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</si>
  <si>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</si>
  <si>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</si>
  <si>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</si>
  <si>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</si>
  <si>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</si>
  <si>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</si>
  <si>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</si>
  <si>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</si>
  <si>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</si>
  <si>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</si>
  <si>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</si>
  <si>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</si>
  <si>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</si>
  <si>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</si>
  <si>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</si>
  <si>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</si>
  <si>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</si>
  <si>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</si>
  <si>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</si>
  <si>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</si>
  <si>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</si>
  <si>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</si>
  <si>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</si>
  <si>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</si>
  <si>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</si>
  <si>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</si>
  <si>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</si>
  <si>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</si>
  <si>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</si>
  <si>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</si>
  <si>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</si>
  <si>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</si>
  <si>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</si>
  <si>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</si>
  <si>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</si>
  <si>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</si>
  <si>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</si>
  <si>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</si>
  <si>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</si>
  <si>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</si>
  <si>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</si>
  <si>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</si>
  <si>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</si>
  <si>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</si>
  <si>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</si>
  <si>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</si>
  <si>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</si>
  <si>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</si>
  <si>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</si>
  <si>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</si>
  <si>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</si>
  <si>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</si>
  <si>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</si>
  <si>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</si>
  <si>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</si>
  <si>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</si>
  <si>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</si>
  <si>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</si>
  <si>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</si>
  <si>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</si>
  <si>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</si>
  <si>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</si>
  <si>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</si>
  <si>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</si>
  <si>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</si>
  <si>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</si>
  <si>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</si>
  <si>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</si>
  <si>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</si>
  <si>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</si>
  <si>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</si>
  <si>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</si>
  <si>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</si>
  <si>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</si>
  <si>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</si>
  <si>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</si>
  <si>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</si>
  <si>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</si>
  <si>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</si>
  <si>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</si>
  <si>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</si>
  <si>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</si>
  <si>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</si>
  <si>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</si>
  <si>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</si>
  <si>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</si>
  <si>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</si>
  <si>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</si>
  <si>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</si>
  <si>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</si>
  <si>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</si>
  <si>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</si>
  <si>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</si>
  <si>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</si>
  <si>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</si>
  <si>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</si>
  <si>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</si>
  <si>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</si>
  <si>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</si>
  <si>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</si>
  <si>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</si>
  <si>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</si>
  <si>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</si>
  <si>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</si>
  <si>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</si>
  <si>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</si>
  <si>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</si>
  <si>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</si>
  <si>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</si>
  <si>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</si>
  <si>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</si>
  <si>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</si>
  <si>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</si>
  <si>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</si>
  <si>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</si>
  <si>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</si>
  <si>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</si>
  <si>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</si>
  <si>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</si>
  <si>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</si>
  <si>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</si>
  <si>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</si>
  <si>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</si>
  <si>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</si>
  <si>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</si>
  <si>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</si>
  <si>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</si>
  <si>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</si>
  <si>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</si>
  <si>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</si>
  <si>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</si>
  <si>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</si>
  <si>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</si>
  <si>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</si>
  <si>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</si>
  <si>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</si>
  <si>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</si>
  <si>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</si>
  <si>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</si>
  <si>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</si>
  <si>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</si>
  <si>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</si>
  <si>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</si>
  <si>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</si>
  <si>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</si>
  <si>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</si>
  <si>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</si>
  <si>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</si>
  <si>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</si>
  <si>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</si>
  <si>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</si>
  <si>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</si>
  <si>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</si>
  <si>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</si>
  <si>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</si>
  <si>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</si>
  <si>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</si>
  <si>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</si>
  <si>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</si>
  <si>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</si>
  <si>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</si>
  <si>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</si>
  <si>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</si>
  <si>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</si>
  <si>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</si>
  <si>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</si>
  <si>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</si>
  <si>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</si>
  <si>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</si>
  <si>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</si>
  <si>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</si>
  <si>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</si>
  <si>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</si>
  <si>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</si>
  <si>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</si>
  <si>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</si>
  <si>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</si>
  <si>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</si>
  <si>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</si>
  <si>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</si>
  <si>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</si>
  <si>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</si>
  <si>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</si>
  <si>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</si>
  <si>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</si>
  <si>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</si>
  <si>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</si>
  <si>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</si>
  <si>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</si>
  <si>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</si>
  <si>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</si>
  <si>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</si>
  <si>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</si>
  <si>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</si>
  <si>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</si>
  <si>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</si>
  <si>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</si>
  <si>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</si>
  <si>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</si>
  <si>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</si>
  <si>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</si>
  <si>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</si>
  <si>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</si>
  <si>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</si>
  <si>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</si>
  <si>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</si>
  <si>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</si>
  <si>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</si>
  <si>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</si>
  <si>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</si>
  <si>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</si>
  <si>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</si>
  <si>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</si>
  <si>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</si>
  <si>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</si>
  <si>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</si>
  <si>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</si>
  <si>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</si>
  <si>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</si>
  <si>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</si>
  <si>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</si>
  <si>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</si>
  <si>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</si>
  <si>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</si>
  <si>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</si>
  <si>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</si>
  <si>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</si>
  <si>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</si>
  <si>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</si>
  <si>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</si>
  <si>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</si>
  <si>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</si>
  <si>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</si>
  <si>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</si>
  <si>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</si>
  <si>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</si>
  <si>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</si>
  <si>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</si>
  <si>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</si>
  <si>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</si>
  <si>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</si>
  <si>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</si>
  <si>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</si>
  <si>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</si>
  <si>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</si>
  <si>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</si>
  <si>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</si>
  <si>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</si>
  <si>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</si>
  <si>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</si>
  <si>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</si>
  <si>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</si>
  <si>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</si>
  <si>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</si>
  <si>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</si>
  <si>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</si>
  <si>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</si>
  <si>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</si>
  <si>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</si>
  <si>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</si>
  <si>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</si>
  <si>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</si>
  <si>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</si>
  <si>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</si>
  <si>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</si>
  <si>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</si>
  <si>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</si>
  <si>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</si>
  <si>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</si>
  <si>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</si>
  <si>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</si>
  <si>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</si>
  <si>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</si>
  <si>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</si>
  <si>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</si>
  <si>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</si>
  <si>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</si>
  <si>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</si>
  <si>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</si>
  <si>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</si>
  <si>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</si>
  <si>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</si>
  <si>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</si>
  <si>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</si>
  <si>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</si>
  <si>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</si>
  <si>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</si>
  <si>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</si>
  <si>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</si>
  <si>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</si>
  <si>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</si>
  <si>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</si>
  <si>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</si>
  <si>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</si>
  <si>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</si>
  <si>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</si>
  <si>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</si>
  <si>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</si>
  <si>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</si>
  <si>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</si>
  <si>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</si>
  <si>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</si>
  <si>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</si>
  <si>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</si>
  <si>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</si>
  <si>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</si>
  <si>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</si>
  <si>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</si>
  <si>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</si>
  <si>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</si>
  <si>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</si>
  <si>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</si>
  <si>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</si>
  <si>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</si>
  <si>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</si>
  <si>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</si>
  <si>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</si>
  <si>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</si>
  <si>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</si>
  <si>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</si>
  <si>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</si>
  <si>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</si>
  <si>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</si>
  <si>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</si>
  <si>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</si>
  <si>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</si>
  <si>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</si>
  <si>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</si>
  <si>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</si>
  <si>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</si>
  <si>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</si>
  <si>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</si>
  <si>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</si>
  <si>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</si>
  <si>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</si>
  <si>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</si>
  <si>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</si>
  <si>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</si>
  <si>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</si>
  <si>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</si>
  <si>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</si>
  <si>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</si>
  <si>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</si>
  <si>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</si>
  <si>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</si>
  <si>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</si>
  <si>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</si>
  <si>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</si>
  <si>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</si>
  <si>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</si>
  <si>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</si>
  <si>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</si>
  <si>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</si>
  <si>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</si>
  <si>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</si>
  <si>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</si>
  <si>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</si>
  <si>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</si>
  <si>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</si>
  <si>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</si>
  <si>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</si>
  <si>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</si>
  <si>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</si>
  <si>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</si>
  <si>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</si>
  <si>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</si>
  <si>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</si>
  <si>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</si>
  <si>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</si>
  <si>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</si>
  <si>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</si>
  <si>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</si>
  <si>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</si>
  <si>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</si>
  <si>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</si>
  <si>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</si>
  <si>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</si>
  <si>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</si>
  <si>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</si>
  <si>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</si>
  <si>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</si>
  <si>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</si>
  <si>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</si>
  <si>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</si>
  <si>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</si>
  <si>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</si>
  <si>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</si>
  <si>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</si>
  <si>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</si>
  <si>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</si>
  <si>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</si>
  <si>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</si>
  <si>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</si>
  <si>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</si>
  <si>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</si>
  <si>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</si>
  <si>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</si>
  <si>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</si>
  <si>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</si>
  <si>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</si>
  <si>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</si>
  <si>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</si>
  <si>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</si>
  <si>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</si>
  <si>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</si>
  <si>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</si>
  <si>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</si>
  <si>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</si>
  <si>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</si>
  <si>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</si>
  <si>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</si>
  <si>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</si>
  <si>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</si>
  <si>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</si>
  <si>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</si>
  <si>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</si>
  <si>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</si>
  <si>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</si>
  <si>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</si>
  <si>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</si>
  <si>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</si>
  <si>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</si>
  <si>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</si>
  <si>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</si>
  <si>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</si>
  <si>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</si>
  <si>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</si>
  <si>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</si>
  <si>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</si>
  <si>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</si>
  <si>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</si>
  <si>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</si>
  <si>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</si>
  <si>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</si>
  <si>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</si>
  <si>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</si>
  <si>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</si>
  <si>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</si>
  <si>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</si>
  <si>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</si>
  <si>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</si>
  <si>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</si>
  <si>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</si>
  <si>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</si>
  <si>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</si>
  <si>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</si>
  <si>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</si>
  <si>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</si>
  <si>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</si>
  <si>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</si>
  <si>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</si>
  <si>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</si>
  <si>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</si>
  <si>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</si>
  <si>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</si>
  <si>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</si>
  <si>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</si>
  <si>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</si>
  <si>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</si>
  <si>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</si>
  <si>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</si>
  <si>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</si>
  <si>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</si>
  <si>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</si>
  <si>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</si>
  <si>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</si>
  <si>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</si>
  <si>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</si>
  <si>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</si>
  <si>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</si>
  <si>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</si>
  <si>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</si>
  <si>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</si>
  <si>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</si>
  <si>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</si>
  <si>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</si>
  <si>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</si>
  <si>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</si>
  <si>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</si>
  <si>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</si>
  <si>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</si>
  <si>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</si>
  <si>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</si>
  <si>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</si>
  <si>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</si>
  <si>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</si>
  <si>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</si>
  <si>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</si>
  <si>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</si>
  <si>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</si>
  <si>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</si>
  <si>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</si>
  <si>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</si>
  <si>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</si>
  <si>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</si>
  <si>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</si>
  <si>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</si>
  <si>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</si>
  <si>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</si>
  <si>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</si>
  <si>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</si>
  <si>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</si>
  <si>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</si>
  <si>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</si>
  <si>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</si>
  <si>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</si>
  <si>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</si>
  <si>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</si>
  <si>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</si>
  <si>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</si>
  <si>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</si>
  <si>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</si>
  <si>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</si>
  <si>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</si>
  <si>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</si>
  <si>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</si>
  <si>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</si>
  <si>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</si>
  <si>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</si>
  <si>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</si>
  <si>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</si>
  <si>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</si>
  <si>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</si>
  <si>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</si>
  <si>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</si>
  <si>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</si>
  <si>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</si>
  <si>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</si>
  <si>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</si>
  <si>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</si>
  <si>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</si>
  <si>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</si>
  <si>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</si>
  <si>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</si>
  <si>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</si>
  <si>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</si>
  <si>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</si>
  <si>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</si>
  <si>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</si>
  <si>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</si>
  <si>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</si>
  <si>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</si>
  <si>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</si>
  <si>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</si>
  <si>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</si>
  <si>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</si>
  <si>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</si>
  <si>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</si>
  <si>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</si>
  <si>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</si>
  <si>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</si>
  <si>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</si>
  <si>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</si>
  <si>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</si>
  <si>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</si>
  <si>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</si>
  <si>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</si>
  <si>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</si>
  <si>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</si>
  <si>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</si>
  <si>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</si>
  <si>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</si>
  <si>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</si>
  <si>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</si>
  <si>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</si>
  <si>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</si>
  <si>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</si>
  <si>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</si>
  <si>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</si>
  <si>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</si>
  <si>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</si>
  <si>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</si>
  <si>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</si>
  <si>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</si>
  <si>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</si>
  <si>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</si>
  <si>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</si>
  <si>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</si>
  <si>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</si>
  <si>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</si>
  <si>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</si>
  <si>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</si>
  <si>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</si>
  <si>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</si>
  <si>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</si>
  <si>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</si>
  <si>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</si>
  <si>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</si>
  <si>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</si>
  <si>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</si>
  <si>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</si>
  <si>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</si>
  <si>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</si>
  <si>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</si>
  <si>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</si>
  <si>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</si>
  <si>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</si>
  <si>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</si>
  <si>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</si>
  <si>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</si>
  <si>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</si>
  <si>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</si>
  <si>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</si>
  <si>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</si>
  <si>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</si>
  <si>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</si>
  <si>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</si>
  <si>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</si>
  <si>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</si>
  <si>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</si>
  <si>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</si>
  <si>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</si>
  <si>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</si>
  <si>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</si>
  <si>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</si>
  <si>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</si>
  <si>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</si>
  <si>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</si>
  <si>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</si>
  <si>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</si>
  <si>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</si>
  <si>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</si>
  <si>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</si>
  <si>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</si>
  <si>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</si>
  <si>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</si>
  <si>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</si>
  <si>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</si>
  <si>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</si>
  <si>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</si>
  <si>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</si>
  <si>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</si>
  <si>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</si>
  <si>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</si>
  <si>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</si>
  <si>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</si>
  <si>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</si>
  <si>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</si>
  <si>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</si>
  <si>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</si>
  <si>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</si>
  <si>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</si>
  <si>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</si>
  <si>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</si>
  <si>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</si>
  <si>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</si>
  <si>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</si>
  <si>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</si>
  <si>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</si>
  <si>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</si>
  <si>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</si>
  <si>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</si>
  <si>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</si>
  <si>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</si>
  <si>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</si>
  <si>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</si>
  <si>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</si>
  <si>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</si>
  <si>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</si>
  <si>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</si>
  <si>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</si>
  <si>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</si>
  <si>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</si>
  <si>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</si>
  <si>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</si>
  <si>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</si>
  <si>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</si>
  <si>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</si>
  <si>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</si>
  <si>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</si>
  <si>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</si>
  <si>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</si>
  <si>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</si>
  <si>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</si>
  <si>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</si>
  <si>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</si>
  <si>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</si>
  <si>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</si>
  <si>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</si>
  <si>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</si>
  <si>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</si>
  <si>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</si>
  <si>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</si>
  <si>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</si>
  <si>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</si>
  <si>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</si>
  <si>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</si>
  <si>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</si>
  <si>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</si>
  <si>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</si>
  <si>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</si>
  <si>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</si>
  <si>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</si>
  <si>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</si>
  <si>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</si>
  <si>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</si>
  <si>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</si>
  <si>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</si>
  <si>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</si>
  <si>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</si>
  <si>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</si>
  <si>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</si>
  <si>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</si>
  <si>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</si>
  <si>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</si>
  <si>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</si>
  <si>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</si>
  <si>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</si>
  <si>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</si>
  <si>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</si>
  <si>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</si>
  <si>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</si>
  <si>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</si>
  <si>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</si>
  <si>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</si>
  <si>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</si>
  <si>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</si>
  <si>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</si>
  <si>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</si>
  <si>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</si>
  <si>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</si>
  <si>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</si>
  <si>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</si>
  <si>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</si>
  <si>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</si>
  <si>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</si>
  <si>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</si>
  <si>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</si>
  <si>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</si>
  <si>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</si>
  <si>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</si>
  <si>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</si>
  <si>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</si>
  <si>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</si>
  <si>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</si>
  <si>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</si>
  <si>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</si>
  <si>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</si>
  <si>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</si>
  <si>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</si>
  <si>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</si>
  <si>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</si>
  <si>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</si>
  <si>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</si>
  <si>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</si>
  <si>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</si>
  <si>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</si>
  <si>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</si>
  <si>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</si>
  <si>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</si>
  <si>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</si>
  <si>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</si>
  <si>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</si>
  <si>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</si>
  <si>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</si>
  <si>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</si>
  <si>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</si>
  <si>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</si>
  <si>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</si>
  <si>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</si>
  <si>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</si>
  <si>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</si>
  <si>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</si>
  <si>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</si>
  <si>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</si>
  <si>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</si>
  <si>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</si>
  <si>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</si>
  <si>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</si>
  <si>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</si>
  <si>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</si>
  <si>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</si>
  <si>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</si>
  <si>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</si>
  <si>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</si>
  <si>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</si>
  <si>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</si>
  <si>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</si>
  <si>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</si>
  <si>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</si>
  <si>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</si>
  <si>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</si>
  <si>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</si>
  <si>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</si>
  <si>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</si>
  <si>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</si>
  <si>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</si>
  <si>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</si>
  <si>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</si>
  <si>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</si>
  <si>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</si>
  <si>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</si>
  <si>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</si>
  <si>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</si>
  <si>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</si>
  <si>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</si>
  <si>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</si>
  <si>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</si>
  <si>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</si>
  <si>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</si>
  <si>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</si>
  <si>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</si>
  <si>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</si>
  <si>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</si>
  <si>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</si>
  <si>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</si>
  <si>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</si>
  <si>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</si>
  <si>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</si>
  <si>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</si>
  <si>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</si>
  <si>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</si>
  <si>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</si>
  <si>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</si>
  <si>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</si>
  <si>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</si>
  <si>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</si>
  <si>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</si>
  <si>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</si>
  <si>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</si>
  <si>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</si>
  <si>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</si>
  <si>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</si>
  <si>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</si>
  <si>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</si>
  <si>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</si>
  <si>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</si>
  <si>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</si>
  <si>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</si>
  <si>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</si>
  <si>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</si>
  <si>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</si>
  <si>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</si>
  <si>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</si>
  <si>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</si>
  <si>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</si>
  <si>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</si>
  <si>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</si>
  <si>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</si>
  <si>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</si>
  <si>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</si>
  <si>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</si>
  <si>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</si>
  <si>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</si>
  <si>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</si>
  <si>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</si>
  <si>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</si>
  <si>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</si>
  <si>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</si>
  <si>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</si>
  <si>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</si>
  <si>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</si>
  <si>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</si>
  <si>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</si>
  <si>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</si>
  <si>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</si>
  <si>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</si>
  <si>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</si>
  <si>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</si>
  <si>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</si>
  <si>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</si>
  <si>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</si>
  <si>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</si>
  <si>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</si>
  <si>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</si>
  <si>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</si>
  <si>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</si>
  <si>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</si>
  <si>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</si>
  <si>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</si>
  <si>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</si>
  <si>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</si>
  <si>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</si>
  <si>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</si>
  <si>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</si>
  <si>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</si>
  <si>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</si>
  <si>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</si>
  <si>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</si>
  <si>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</si>
  <si>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</si>
  <si>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</si>
  <si>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</si>
  <si>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</si>
  <si>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</si>
  <si>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</si>
  <si>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</si>
  <si>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</si>
  <si>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</si>
  <si>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</si>
  <si>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</si>
  <si>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</si>
  <si>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</si>
  <si>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</si>
  <si>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</si>
  <si>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</si>
  <si>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</si>
  <si>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</si>
  <si>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</si>
  <si>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</si>
  <si>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</si>
  <si>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</si>
  <si>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</si>
  <si>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</si>
  <si>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</si>
  <si>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</si>
  <si>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</si>
  <si>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</si>
  <si>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</si>
  <si>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</si>
  <si>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</si>
  <si>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</si>
  <si>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</si>
  <si>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</si>
  <si>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</si>
  <si>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</si>
  <si>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</si>
  <si>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</si>
  <si>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</si>
  <si>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</si>
  <si>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</si>
  <si>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</si>
  <si>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</si>
  <si>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</si>
  <si>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</si>
  <si>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</si>
  <si>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</si>
  <si>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</si>
  <si>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</si>
  <si>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</si>
  <si>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</si>
  <si>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</si>
  <si>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</si>
  <si>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</si>
  <si>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</si>
  <si>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</si>
  <si>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</si>
  <si>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</si>
  <si>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</si>
  <si>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</si>
  <si>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</si>
  <si>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</si>
  <si>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</si>
  <si>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</si>
  <si>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</si>
  <si>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</si>
  <si>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</si>
  <si>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</si>
  <si>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</si>
  <si>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</si>
  <si>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</si>
  <si>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</si>
  <si>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</si>
  <si>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</si>
  <si>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</si>
  <si>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</si>
  <si>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</si>
  <si>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</si>
  <si>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</si>
  <si>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</si>
  <si>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</si>
  <si>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</si>
  <si>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</si>
  <si>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</si>
  <si>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</si>
  <si>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</si>
  <si>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</si>
  <si>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</si>
  <si>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</si>
  <si>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</si>
  <si>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</si>
  <si>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</si>
  <si>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</si>
  <si>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</si>
  <si>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</si>
  <si>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</si>
  <si>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</si>
  <si>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</si>
  <si>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</si>
  <si>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</si>
  <si>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</si>
  <si>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</si>
  <si>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</si>
  <si>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</si>
  <si>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</si>
  <si>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</si>
  <si>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</si>
  <si>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</si>
  <si>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</si>
  <si>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</si>
  <si>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</si>
  <si>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</si>
  <si>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</si>
  <si>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</si>
  <si>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</si>
  <si>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</si>
  <si>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</si>
  <si>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</si>
  <si>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</si>
  <si>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</si>
  <si>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</si>
  <si>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</si>
  <si>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</si>
  <si>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</si>
  <si>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</si>
  <si>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</si>
  <si>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</si>
  <si>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</si>
  <si>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</si>
  <si>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</si>
  <si>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</si>
  <si>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</si>
  <si>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</si>
  <si>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</si>
  <si>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</si>
  <si>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</si>
  <si>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</si>
  <si>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</si>
  <si>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</si>
  <si>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</si>
  <si>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</si>
  <si>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</si>
  <si>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</si>
  <si>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</si>
  <si>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</si>
  <si>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</si>
  <si>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</si>
  <si>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</si>
  <si>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</si>
  <si>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</si>
  <si>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</si>
  <si>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</si>
  <si>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</si>
  <si>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</si>
  <si>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</si>
  <si>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</si>
  <si>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</si>
  <si>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</si>
  <si>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</si>
  <si>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</si>
  <si>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</si>
  <si>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</si>
  <si>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</si>
  <si>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</si>
  <si>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</si>
  <si>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</si>
  <si>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</si>
  <si>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</si>
  <si>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</si>
  <si>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</si>
  <si>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</si>
  <si>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</si>
  <si>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</si>
  <si>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</si>
  <si>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</si>
  <si>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</si>
  <si>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</si>
  <si>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</si>
  <si>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</si>
  <si>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</si>
  <si>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</si>
  <si>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</si>
  <si>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</si>
  <si>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</si>
  <si>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</si>
  <si>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</si>
  <si>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</si>
  <si>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</si>
  <si>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</si>
  <si>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</si>
  <si>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</si>
  <si>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</si>
  <si>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</si>
  <si>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</si>
  <si>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</si>
  <si>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</si>
  <si>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</si>
  <si>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</si>
  <si>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</si>
  <si>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</si>
  <si>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</si>
  <si>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</si>
  <si>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</si>
  <si>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</si>
  <si>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</si>
  <si>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</si>
  <si>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</si>
  <si>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</si>
  <si>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</si>
  <si>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</si>
  <si>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</si>
  <si>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</si>
  <si>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</si>
  <si>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</si>
  <si>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</si>
  <si>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</si>
  <si>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</si>
  <si>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</si>
  <si>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</si>
  <si>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</si>
  <si>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</si>
  <si>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</si>
  <si>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</si>
  <si>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</si>
  <si>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</si>
  <si>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</si>
  <si>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</si>
  <si>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</si>
  <si>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</si>
  <si>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</si>
  <si>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</si>
  <si>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</si>
  <si>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</si>
  <si>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</si>
  <si>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</si>
  <si>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</si>
  <si>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</si>
  <si>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</si>
  <si>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</si>
  <si>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</si>
  <si>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</si>
  <si>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</si>
  <si>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</si>
  <si>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</si>
  <si>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</si>
  <si>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</si>
  <si>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</si>
  <si>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</si>
  <si>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</si>
  <si>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</si>
  <si>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</si>
  <si>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</si>
  <si>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</si>
  <si>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</si>
  <si>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</si>
  <si>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</si>
  <si>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</si>
  <si>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</si>
  <si>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</si>
  <si>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</si>
  <si>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</si>
  <si>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</si>
  <si>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</si>
  <si>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</si>
  <si>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</si>
  <si>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</si>
  <si>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</si>
  <si>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</si>
  <si>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</si>
  <si>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</si>
  <si>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</si>
  <si>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</si>
  <si>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</si>
  <si>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</si>
  <si>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</si>
  <si>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</si>
  <si>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</si>
  <si>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</si>
  <si>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</si>
  <si>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</si>
  <si>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</si>
  <si>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</si>
  <si>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</si>
  <si>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</si>
  <si>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</si>
  <si>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</si>
  <si>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</si>
  <si>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</si>
  <si>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</si>
  <si>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</si>
  <si>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</si>
  <si>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</si>
  <si>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</si>
  <si>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</si>
  <si>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</si>
  <si>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</si>
  <si>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</si>
  <si>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</si>
  <si>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</si>
  <si>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</si>
  <si>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</si>
  <si>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</si>
  <si>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</si>
  <si>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</si>
  <si>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</si>
  <si>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</si>
  <si>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</si>
  <si>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</si>
  <si>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</si>
  <si>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</si>
  <si>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</si>
  <si>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</si>
  <si>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</si>
  <si>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</si>
  <si>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</si>
  <si>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</si>
  <si>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</si>
  <si>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</si>
  <si>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</si>
  <si>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</si>
  <si>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</si>
  <si>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</si>
  <si>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</si>
  <si>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</si>
  <si>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</si>
  <si>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</si>
  <si>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</si>
  <si>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</si>
  <si>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</si>
  <si>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</si>
  <si>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</si>
  <si>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</si>
  <si>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</si>
  <si>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</si>
  <si>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</si>
  <si>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</si>
  <si>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</si>
  <si>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</si>
  <si>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</si>
  <si>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</si>
  <si>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</si>
  <si>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</si>
  <si>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</si>
  <si>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</si>
  <si>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</si>
  <si>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</si>
  <si>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</si>
  <si>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</si>
  <si>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</si>
  <si>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</si>
  <si>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</si>
  <si>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</si>
  <si>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</si>
  <si>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</si>
  <si>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</si>
  <si>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</si>
  <si>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</si>
  <si>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</si>
  <si>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</si>
  <si>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</si>
  <si>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</si>
  <si>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</si>
  <si>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</si>
  <si>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</si>
  <si>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</si>
  <si>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</si>
  <si>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</si>
  <si>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</si>
  <si>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</si>
  <si>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</si>
  <si>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</si>
  <si>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</si>
  <si>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</si>
  <si>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</si>
  <si>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</si>
  <si>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</si>
  <si>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</si>
  <si>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</si>
  <si>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</si>
  <si>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</si>
  <si>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</si>
  <si>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</si>
  <si>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</si>
  <si>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</si>
  <si>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</si>
  <si>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</si>
  <si>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</si>
  <si>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</si>
  <si>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</si>
  <si>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</si>
  <si>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</si>
  <si>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</si>
  <si>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</si>
  <si>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</si>
  <si>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</si>
  <si>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</si>
  <si>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</si>
  <si>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</si>
  <si>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</si>
  <si>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</si>
  <si>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</si>
  <si>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</si>
  <si>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</si>
  <si>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</si>
  <si>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</si>
  <si>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</si>
  <si>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</si>
  <si>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</si>
  <si>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</si>
  <si>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</si>
  <si>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</si>
  <si>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</si>
  <si>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</si>
  <si>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</si>
  <si>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</si>
  <si>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</si>
  <si>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</si>
  <si>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</si>
  <si>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</si>
  <si>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</si>
  <si>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</si>
  <si>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</si>
  <si>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</si>
  <si>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</si>
  <si>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</si>
  <si>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</si>
  <si>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</si>
  <si>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</si>
  <si>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</si>
  <si>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</si>
  <si>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</si>
  <si>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</si>
  <si>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</si>
  <si>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</si>
  <si>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</si>
  <si>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</si>
  <si>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</si>
  <si>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</si>
  <si>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</si>
  <si>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</si>
  <si>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</si>
  <si>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</si>
  <si>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</si>
  <si>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</si>
  <si>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</si>
  <si>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</si>
  <si>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</si>
  <si>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</si>
  <si>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</si>
  <si>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</si>
  <si>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</si>
  <si>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</si>
  <si>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</si>
  <si>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</si>
  <si>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</si>
  <si>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</si>
  <si>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</si>
  <si>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</si>
  <si>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</si>
  <si>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</si>
  <si>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</si>
  <si>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</si>
  <si>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</si>
  <si>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</si>
  <si>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</si>
  <si>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</si>
  <si>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</si>
  <si>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</si>
  <si>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</si>
  <si>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</si>
  <si>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</si>
  <si>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</si>
  <si>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</si>
  <si>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</si>
  <si>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</si>
  <si>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</si>
  <si>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</si>
  <si>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</si>
  <si>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</si>
  <si>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</si>
  <si>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</si>
  <si>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</si>
  <si>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</si>
  <si>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</si>
  <si>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</si>
  <si>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</si>
  <si>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</si>
  <si>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</si>
  <si>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</si>
  <si>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</si>
  <si>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</si>
  <si>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</si>
  <si>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</si>
  <si>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</si>
  <si>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</si>
  <si>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</si>
  <si>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</si>
  <si>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</si>
  <si>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</si>
  <si>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</si>
  <si>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</si>
  <si>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</si>
  <si>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</si>
  <si>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</si>
  <si>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</si>
  <si>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</si>
  <si>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</si>
  <si>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</si>
  <si>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</si>
  <si>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</si>
  <si>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</si>
  <si>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</si>
  <si>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</si>
  <si>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</si>
  <si>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</si>
  <si>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</si>
  <si>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</si>
  <si>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</si>
  <si>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</si>
  <si>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</si>
  <si>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</si>
  <si>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</si>
  <si>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</si>
  <si>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</si>
  <si>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</si>
  <si>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</si>
  <si>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</si>
  <si>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</si>
  <si>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</si>
  <si>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</si>
  <si>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</si>
  <si>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</si>
  <si>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</si>
  <si>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</si>
  <si>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</si>
  <si>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</si>
  <si>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</si>
  <si>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</si>
  <si>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</si>
  <si>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</si>
  <si>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</si>
  <si>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</si>
  <si>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</si>
  <si>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</si>
  <si>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</si>
  <si>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</si>
  <si>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</si>
  <si>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</si>
  <si>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</si>
  <si>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</si>
  <si>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</si>
  <si>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</si>
  <si>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</si>
  <si>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</si>
  <si>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</si>
  <si>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</si>
  <si>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</si>
  <si>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</si>
  <si>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</si>
  <si>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</si>
  <si>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</si>
  <si>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</si>
  <si>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</si>
  <si>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</si>
  <si>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</si>
  <si>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</si>
  <si>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</si>
  <si>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</si>
  <si>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</si>
  <si>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</si>
  <si>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</si>
  <si>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</si>
  <si>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</si>
  <si>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</si>
  <si>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</si>
  <si>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</si>
  <si>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</si>
  <si>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</si>
  <si>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</si>
  <si>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</si>
  <si>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</si>
  <si>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</si>
  <si>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</si>
  <si>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</si>
  <si>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</si>
  <si>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</si>
  <si>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</si>
  <si>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</si>
  <si>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</si>
  <si>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</si>
  <si>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</si>
  <si>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</si>
  <si>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</si>
  <si>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</si>
  <si>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</si>
  <si>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</si>
  <si>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</si>
  <si>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</si>
  <si>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</si>
  <si>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</si>
  <si>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</si>
  <si>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</si>
  <si>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</si>
  <si>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</si>
  <si>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</si>
  <si>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</si>
  <si>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</si>
  <si>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</si>
  <si>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</si>
  <si>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</si>
  <si>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</si>
  <si>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</si>
  <si>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</si>
  <si>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</si>
  <si>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</si>
  <si>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</si>
  <si>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</si>
  <si>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</si>
  <si>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</si>
  <si>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</si>
  <si>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</si>
  <si>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</si>
  <si>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</si>
  <si>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</si>
  <si>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</si>
  <si>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</si>
  <si>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</si>
  <si>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</si>
  <si>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</si>
  <si>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</si>
  <si>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</si>
  <si>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</si>
  <si>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</si>
  <si>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</si>
  <si>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</si>
  <si>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</si>
  <si>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</si>
  <si>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</si>
  <si>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</si>
  <si>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</si>
  <si>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</si>
  <si>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</si>
  <si>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</si>
  <si>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</si>
  <si>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</si>
  <si>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</si>
  <si>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</si>
  <si>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</si>
  <si>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</si>
  <si>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</si>
  <si>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</si>
  <si>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</si>
  <si>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</si>
  <si>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</si>
  <si>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</si>
  <si>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</si>
  <si>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</si>
  <si>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</si>
  <si>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</si>
  <si>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</si>
  <si>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</si>
  <si>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</si>
  <si>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</si>
  <si>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</si>
  <si>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</si>
  <si>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</si>
  <si>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</si>
  <si>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</si>
  <si>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</si>
  <si>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</si>
  <si>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</si>
  <si>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</si>
  <si>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</si>
  <si>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</si>
  <si>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</si>
  <si>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</si>
  <si>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</si>
  <si>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</si>
  <si>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</si>
  <si>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</si>
  <si>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</si>
  <si>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</si>
  <si>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</si>
  <si>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</si>
  <si>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</si>
  <si>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</si>
  <si>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</si>
  <si>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</si>
  <si>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</si>
  <si>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</si>
  <si>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</si>
  <si>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</si>
  <si>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</si>
  <si>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</si>
  <si>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</si>
  <si>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</si>
  <si>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</si>
  <si>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</si>
  <si>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</si>
  <si>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</si>
  <si>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</si>
  <si>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</si>
  <si>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</si>
  <si>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</si>
  <si>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</si>
  <si>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</si>
  <si>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</si>
  <si>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</si>
  <si>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</si>
  <si>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</si>
  <si>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</si>
  <si>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</si>
  <si>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</si>
  <si>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</si>
  <si>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</si>
  <si>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</si>
  <si>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</si>
  <si>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</si>
  <si>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</si>
  <si>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</si>
  <si>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</si>
  <si>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</si>
  <si>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</si>
  <si>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</si>
  <si>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</si>
  <si>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</si>
  <si>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</si>
  <si>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</si>
  <si>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</si>
  <si>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</si>
  <si>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</si>
  <si>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</si>
  <si>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</si>
  <si>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</si>
  <si>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</si>
  <si>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</si>
  <si>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</si>
  <si>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</si>
  <si>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</si>
  <si>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</si>
  <si>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</si>
  <si>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</si>
  <si>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</si>
  <si>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</si>
  <si>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</si>
  <si>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</si>
  <si>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</si>
  <si>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</si>
  <si>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</si>
  <si>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</si>
  <si>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</si>
  <si>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</si>
  <si>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</si>
  <si>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</si>
  <si>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</si>
  <si>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</si>
  <si>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</si>
  <si>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</si>
  <si>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</si>
  <si>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</si>
  <si>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</si>
  <si>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</si>
  <si>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</si>
  <si>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</si>
  <si>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</si>
  <si>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</si>
  <si>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</si>
  <si>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</si>
  <si>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</si>
  <si>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</si>
  <si>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</si>
  <si>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</si>
  <si>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</si>
  <si>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</si>
  <si>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</si>
  <si>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</si>
  <si>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</si>
  <si>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</si>
  <si>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</si>
  <si>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</si>
  <si>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</si>
  <si>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</si>
  <si>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</si>
  <si>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</si>
  <si>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</si>
  <si>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</si>
  <si>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</si>
  <si>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</si>
  <si>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</si>
  <si>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</si>
  <si>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</si>
  <si>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</si>
  <si>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</si>
  <si>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</si>
  <si>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</si>
  <si>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</si>
  <si>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</si>
  <si>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</si>
  <si>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</si>
  <si>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</si>
  <si>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</si>
  <si>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</si>
  <si>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</si>
  <si>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</si>
  <si>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</si>
  <si>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</si>
  <si>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</si>
  <si>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</si>
  <si>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</si>
  <si>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</si>
  <si>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</si>
  <si>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</si>
  <si>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</si>
  <si>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</si>
  <si>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</si>
  <si>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</si>
  <si>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</si>
  <si>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</si>
  <si>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</si>
  <si>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</si>
  <si>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</si>
  <si>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</si>
  <si>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</si>
  <si>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</si>
  <si>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</si>
  <si>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</si>
  <si>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</si>
  <si>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</si>
  <si>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</si>
  <si>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</si>
  <si>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</si>
  <si>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</si>
  <si>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</si>
  <si>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</si>
  <si>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</si>
  <si>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</si>
  <si>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</si>
  <si>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</si>
  <si>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</si>
  <si>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</si>
  <si>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</si>
  <si>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</si>
  <si>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</si>
  <si>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</si>
  <si>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</si>
  <si>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</si>
  <si>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</si>
  <si>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</si>
  <si>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</si>
  <si>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</si>
  <si>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</si>
  <si>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</si>
  <si>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</si>
  <si>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</si>
  <si>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</si>
  <si>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</si>
  <si>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</si>
  <si>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</si>
  <si>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</si>
  <si>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</si>
  <si>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</si>
  <si>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</si>
  <si>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</si>
  <si>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</si>
  <si>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</si>
  <si>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</si>
  <si>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</si>
  <si>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</si>
  <si>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</si>
  <si>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</si>
  <si>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</si>
  <si>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</si>
  <si>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</si>
  <si>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</si>
  <si>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</si>
  <si>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</si>
  <si>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</si>
  <si>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</si>
  <si>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</si>
  <si>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</si>
  <si>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</si>
  <si>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</si>
  <si>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</si>
  <si>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</si>
  <si>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</si>
  <si>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</si>
  <si>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</si>
  <si>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</si>
  <si>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</si>
  <si>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</si>
  <si>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</si>
  <si>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</si>
  <si>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</si>
  <si>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</si>
  <si>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</si>
  <si>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</si>
  <si>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</si>
  <si>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</si>
  <si>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</si>
  <si>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</si>
  <si>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</si>
  <si>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</si>
  <si>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</si>
  <si>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</si>
  <si>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</si>
  <si>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</si>
  <si>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</si>
  <si>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</si>
  <si>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</si>
  <si>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</si>
  <si>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</si>
  <si>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</si>
  <si>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</si>
  <si>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</si>
  <si>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</si>
  <si>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</si>
  <si>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</si>
  <si>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</si>
  <si>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</si>
  <si>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</si>
  <si>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</si>
  <si>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</si>
  <si>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</si>
  <si>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</si>
  <si>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</si>
  <si>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</si>
  <si>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</si>
  <si>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</si>
  <si>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</si>
  <si>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</si>
  <si>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</si>
  <si>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</si>
  <si>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</si>
  <si>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</si>
  <si>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</si>
  <si>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</si>
  <si>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</si>
  <si>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</si>
  <si>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</si>
  <si>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</si>
  <si>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</si>
  <si>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</si>
  <si>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</si>
  <si>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</si>
  <si>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</si>
  <si>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</si>
  <si>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</si>
  <si>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</si>
  <si>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</si>
  <si>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</si>
  <si>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</si>
  <si>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</si>
  <si>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</si>
  <si>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</si>
  <si>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</si>
  <si>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</si>
  <si>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</si>
  <si>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</si>
  <si>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</si>
  <si>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</si>
  <si>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</si>
  <si>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</si>
  <si>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</si>
  <si>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</si>
  <si>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</si>
  <si>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</si>
  <si>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</si>
  <si>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</si>
  <si>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</si>
  <si>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</si>
  <si>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</si>
  <si>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</si>
  <si>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</si>
  <si>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</si>
  <si>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</si>
  <si>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</si>
  <si>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</si>
  <si>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</si>
  <si>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</si>
  <si>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</si>
  <si>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</si>
  <si>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</si>
  <si>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</si>
  <si>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</si>
  <si>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</si>
  <si>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</si>
  <si>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</si>
  <si>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</si>
  <si>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</si>
  <si>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</si>
  <si>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</si>
  <si>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</si>
  <si>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</si>
  <si>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</si>
  <si>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</si>
  <si>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</si>
  <si>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</si>
  <si>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</si>
  <si>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</si>
  <si>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</si>
  <si>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</si>
  <si>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</si>
  <si>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</si>
  <si>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</si>
  <si>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</si>
  <si>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</si>
  <si>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</si>
  <si>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</si>
  <si>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</si>
  <si>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</si>
  <si>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</si>
  <si>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</si>
  <si>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</si>
  <si>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</si>
  <si>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</si>
  <si>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</si>
  <si>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</si>
  <si>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</si>
  <si>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</si>
  <si>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</si>
  <si>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</si>
  <si>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</si>
  <si>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</si>
  <si>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</si>
  <si>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</si>
  <si>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</si>
  <si>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</si>
  <si>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</si>
  <si>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</si>
  <si>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</si>
  <si>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</si>
  <si>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</si>
  <si>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</si>
  <si>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</si>
  <si>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</si>
  <si>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</si>
  <si>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</si>
  <si>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</si>
  <si>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</si>
  <si>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</si>
  <si>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</si>
  <si>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</si>
  <si>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</si>
  <si>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</si>
  <si>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</si>
  <si>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</si>
  <si>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</si>
  <si>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</si>
  <si>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</si>
  <si>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</si>
  <si>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</si>
  <si>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</si>
  <si>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</si>
  <si>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</si>
  <si>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</si>
  <si>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</si>
  <si>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</si>
  <si>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</si>
  <si>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</si>
  <si>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</si>
  <si>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</si>
  <si>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</si>
  <si>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</si>
  <si>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</si>
  <si>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</si>
  <si>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</si>
  <si>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</si>
  <si>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</si>
  <si>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</si>
  <si>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</si>
  <si>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</si>
  <si>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</si>
  <si>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</si>
  <si>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</si>
  <si>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</si>
  <si>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</si>
  <si>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</si>
  <si>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</si>
  <si>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</si>
  <si>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</si>
  <si>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</si>
  <si>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</si>
  <si>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</si>
  <si>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</si>
  <si>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</si>
  <si>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</si>
  <si>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</si>
  <si>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</si>
  <si>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</si>
  <si>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</si>
  <si>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</si>
  <si>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</si>
  <si>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</si>
  <si>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</si>
  <si>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</si>
  <si>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</si>
  <si>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</si>
  <si>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</si>
  <si>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</si>
  <si>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</si>
  <si>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</si>
  <si>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</si>
  <si>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</si>
  <si>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</si>
  <si>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</si>
  <si>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</si>
  <si>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</si>
  <si>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</si>
  <si>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</si>
  <si>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</si>
  <si>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</si>
  <si>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</si>
  <si>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</si>
  <si>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</si>
  <si>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</si>
  <si>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</si>
  <si>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</si>
  <si>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</si>
  <si>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</si>
  <si>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</si>
  <si>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</si>
  <si>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</si>
  <si>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</si>
  <si>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</si>
  <si>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</si>
  <si>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</si>
  <si>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</si>
  <si>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</si>
  <si>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</si>
  <si>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</si>
  <si>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</si>
  <si>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</si>
  <si>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</si>
  <si>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</si>
  <si>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</si>
  <si>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</si>
  <si>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</si>
  <si>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</si>
  <si>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</si>
  <si>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</si>
  <si>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</si>
  <si>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</si>
  <si>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</si>
  <si>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</si>
  <si>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</si>
  <si>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</si>
  <si>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</si>
  <si>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</si>
  <si>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</si>
  <si>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</si>
  <si>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</si>
  <si>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</si>
  <si>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</si>
  <si>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</si>
  <si>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</si>
  <si>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</si>
  <si>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</si>
  <si>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</si>
  <si>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</si>
  <si>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</si>
  <si>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</si>
  <si>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</si>
  <si>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</si>
  <si>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</si>
  <si>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</si>
  <si>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</si>
  <si>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</si>
  <si>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</si>
  <si>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</si>
  <si>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</si>
  <si>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</si>
  <si>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</si>
  <si>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</si>
  <si>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</si>
  <si>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</si>
  <si>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</si>
  <si>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</si>
  <si>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</si>
  <si>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</si>
  <si>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</si>
  <si>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</si>
  <si>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</si>
  <si>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</si>
  <si>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</si>
  <si>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</si>
  <si>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</si>
  <si>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</si>
  <si>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</si>
  <si>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</si>
  <si>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</si>
  <si>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</si>
  <si>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</si>
  <si>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</si>
  <si>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</si>
  <si>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</si>
  <si>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</si>
  <si>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</si>
  <si>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</si>
  <si>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</si>
  <si>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</si>
  <si>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</si>
  <si>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</si>
  <si>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</si>
  <si>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</si>
  <si>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</si>
  <si>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</si>
  <si>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</si>
  <si>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</si>
  <si>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</si>
  <si>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</si>
  <si>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</si>
  <si>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</si>
  <si>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</si>
  <si>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</si>
  <si>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</si>
  <si>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</si>
  <si>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</si>
  <si>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</si>
  <si>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</si>
  <si>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</si>
  <si>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</si>
  <si>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</si>
  <si>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</si>
  <si>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</si>
  <si>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</si>
  <si>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</si>
  <si>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</si>
  <si>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</si>
  <si>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</si>
  <si>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</si>
  <si>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</si>
  <si>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</si>
  <si>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</si>
  <si>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</si>
  <si>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</si>
  <si>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</si>
  <si>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</si>
  <si>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</si>
  <si>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</si>
  <si>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</si>
  <si>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</si>
  <si>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</si>
  <si>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</si>
  <si>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</si>
  <si>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</si>
  <si>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</si>
  <si>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</si>
  <si>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</si>
  <si>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</si>
  <si>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</si>
  <si>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</si>
  <si>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</si>
  <si>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</si>
  <si>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</si>
  <si>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</si>
  <si>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</si>
  <si>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</si>
  <si>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</si>
  <si>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</si>
  <si>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</si>
  <si>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</si>
  <si>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</si>
  <si>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</si>
  <si>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</si>
  <si>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</si>
  <si>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</si>
  <si>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</si>
  <si>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</si>
  <si>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</si>
  <si>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</si>
  <si>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</si>
  <si>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</si>
  <si>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</si>
  <si>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</si>
  <si>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</si>
  <si>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</si>
  <si>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</si>
  <si>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</si>
  <si>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</si>
  <si>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</si>
  <si>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</si>
  <si>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</si>
  <si>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</si>
  <si>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</si>
  <si>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</si>
  <si>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</si>
  <si>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</si>
  <si>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</si>
  <si>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</si>
  <si>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</si>
  <si>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</si>
  <si>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</si>
  <si>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</si>
  <si>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</si>
  <si>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</si>
  <si>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</si>
  <si>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</si>
  <si>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</si>
  <si>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</si>
  <si>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</si>
  <si>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</si>
  <si>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</si>
  <si>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</si>
  <si>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</si>
  <si>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</si>
  <si>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</si>
  <si>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</si>
  <si>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</si>
  <si>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</si>
  <si>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</si>
  <si>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</si>
  <si>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</si>
  <si>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</si>
  <si>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</si>
  <si>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</si>
  <si>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</si>
  <si>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</si>
  <si>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</si>
  <si>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</si>
  <si>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</si>
  <si>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</si>
  <si>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</si>
  <si>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</si>
  <si>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</si>
  <si>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</si>
  <si>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</si>
  <si>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</si>
  <si>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</si>
  <si>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</si>
  <si>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</si>
  <si>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</si>
  <si>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</si>
  <si>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</si>
  <si>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</si>
  <si>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</si>
  <si>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</si>
  <si>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</si>
  <si>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</si>
  <si>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</si>
  <si>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</si>
  <si>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</si>
  <si>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</si>
  <si>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</si>
  <si>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</si>
  <si>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</si>
  <si>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</si>
  <si>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</si>
  <si>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</si>
  <si>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</si>
  <si>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</si>
  <si>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</si>
  <si>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</si>
  <si>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</si>
  <si>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</si>
  <si>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</si>
  <si>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</si>
  <si>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</si>
  <si>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</si>
  <si>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</si>
  <si>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</si>
  <si>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</si>
  <si>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</si>
  <si>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</si>
  <si>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</si>
  <si>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</si>
  <si>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</si>
  <si>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</si>
  <si>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</si>
  <si>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</si>
  <si>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</si>
  <si>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</si>
  <si>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</si>
  <si>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</si>
  <si>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</si>
  <si>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</si>
  <si>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</si>
  <si>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</si>
  <si>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</si>
  <si>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</si>
  <si>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</si>
  <si>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</si>
  <si>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</si>
  <si>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</si>
  <si>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</si>
  <si>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</si>
  <si>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</si>
  <si>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</si>
  <si>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</si>
  <si>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</si>
  <si>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</si>
  <si>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</si>
  <si>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</si>
  <si>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</si>
  <si>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</si>
  <si>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</si>
  <si>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</si>
  <si>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</si>
  <si>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</si>
  <si>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</si>
  <si>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</si>
  <si>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</si>
  <si>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</si>
  <si>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</si>
  <si>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</si>
  <si>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</si>
  <si>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</si>
  <si>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</si>
  <si>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</si>
  <si>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</si>
  <si>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</si>
  <si>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</si>
  <si>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</si>
  <si>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</si>
  <si>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</si>
  <si>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</si>
  <si>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</si>
  <si>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</si>
  <si>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</si>
  <si>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</si>
  <si>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</si>
  <si>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</si>
  <si>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</si>
  <si>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</si>
  <si>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</si>
  <si>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</si>
  <si>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</si>
  <si>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</si>
  <si>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</si>
  <si>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</si>
  <si>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</si>
  <si>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</si>
  <si>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</si>
  <si>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</si>
  <si>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</si>
  <si>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</si>
  <si>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</si>
  <si>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</si>
  <si>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</si>
  <si>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</si>
  <si>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</si>
  <si>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</si>
  <si>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</si>
  <si>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</si>
  <si>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</si>
  <si>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</si>
  <si>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</si>
  <si>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</si>
  <si>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</si>
  <si>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</si>
  <si>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</si>
  <si>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</si>
  <si>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</si>
  <si>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</si>
  <si>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</si>
  <si>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</si>
  <si>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</si>
  <si>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</si>
  <si>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</si>
  <si>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</si>
  <si>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</si>
  <si>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</si>
  <si>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</si>
  <si>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</si>
  <si>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</si>
  <si>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</si>
  <si>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</si>
  <si>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</si>
  <si>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</si>
  <si>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</si>
  <si>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</si>
  <si>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</si>
  <si>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</si>
  <si>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</si>
  <si>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</si>
  <si>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</si>
  <si>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</si>
  <si>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</si>
  <si>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</si>
  <si>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</si>
  <si>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</si>
  <si>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</si>
  <si>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</si>
  <si>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</si>
  <si>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</si>
  <si>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</si>
  <si>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</si>
  <si>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</si>
  <si>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</si>
  <si>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</si>
  <si>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</si>
  <si>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</si>
  <si>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</si>
  <si>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</si>
  <si>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</si>
  <si>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</si>
  <si>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</si>
  <si>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</si>
  <si>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</si>
  <si>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</si>
  <si>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</si>
  <si>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</si>
  <si>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</si>
  <si>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</si>
  <si>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</si>
  <si>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</si>
  <si>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</si>
  <si>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</si>
  <si>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</si>
  <si>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</si>
  <si>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</si>
  <si>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</si>
  <si>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</si>
  <si>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</si>
  <si>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</si>
  <si>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</si>
  <si>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</si>
  <si>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</si>
  <si>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</si>
  <si>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</si>
  <si>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</si>
  <si>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</si>
  <si>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</si>
  <si>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</si>
  <si>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</si>
  <si>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</si>
  <si>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</si>
  <si>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</si>
  <si>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</si>
  <si>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</si>
  <si>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</si>
  <si>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</si>
  <si>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</si>
  <si>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</si>
  <si>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</si>
  <si>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</si>
  <si>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</si>
  <si>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</si>
  <si>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</si>
  <si>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</si>
  <si>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</si>
  <si>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</si>
  <si>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</si>
  <si>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</si>
  <si>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</si>
  <si>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</si>
  <si>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</si>
  <si>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</si>
  <si>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</si>
  <si>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</si>
  <si>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</si>
  <si>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</si>
  <si>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</si>
  <si>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</si>
  <si>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</si>
  <si>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</si>
  <si>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</si>
  <si>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</si>
  <si>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</si>
  <si>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</si>
  <si>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</si>
  <si>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</si>
  <si>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</si>
  <si>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</si>
  <si>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</si>
  <si>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</si>
  <si>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</si>
  <si>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</si>
  <si>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</si>
  <si>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</si>
  <si>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</si>
  <si>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</si>
  <si>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</si>
  <si>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</si>
  <si>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</si>
  <si>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</si>
  <si>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</si>
  <si>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</si>
  <si>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</si>
  <si>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</si>
  <si>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</si>
  <si>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</si>
  <si>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</si>
  <si>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</si>
  <si>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</si>
  <si>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</si>
  <si>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</si>
  <si>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</si>
  <si>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</si>
  <si>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</si>
  <si>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</si>
  <si>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</si>
  <si>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</si>
  <si>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</si>
  <si>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</si>
  <si>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</si>
  <si>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</si>
  <si>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</si>
  <si>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</si>
  <si>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</si>
  <si>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</si>
  <si>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</si>
  <si>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</si>
  <si>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</si>
  <si>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</si>
  <si>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</si>
  <si>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</si>
  <si>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</si>
  <si>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</si>
  <si>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</si>
  <si>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</si>
  <si>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</si>
  <si>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</si>
  <si>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</si>
  <si>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</si>
  <si>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</si>
  <si>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</si>
  <si>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</si>
  <si>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</si>
  <si>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</si>
  <si>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</si>
  <si>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</si>
  <si>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</si>
  <si>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</si>
  <si>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</si>
  <si>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</si>
  <si>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</si>
  <si>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</si>
  <si>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</si>
  <si>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</si>
  <si>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</si>
  <si>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</si>
  <si>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</si>
  <si>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</si>
  <si>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</si>
  <si>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</si>
  <si>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</si>
  <si>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</si>
  <si>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</si>
  <si>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</si>
  <si>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</si>
  <si>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</si>
  <si>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</si>
  <si>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</si>
  <si>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</si>
  <si>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</si>
  <si>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</si>
  <si>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</si>
  <si>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</si>
  <si>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</si>
  <si>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</si>
  <si>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</si>
  <si>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</si>
  <si>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</si>
  <si>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</si>
  <si>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</si>
  <si>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</si>
  <si>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</si>
  <si>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</si>
  <si>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</si>
  <si>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</si>
  <si>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</si>
  <si>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</si>
  <si>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</si>
  <si>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</si>
  <si>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</si>
  <si>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</si>
  <si>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</si>
  <si>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</si>
  <si>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</si>
  <si>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</si>
  <si>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</si>
  <si>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</si>
  <si>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</si>
  <si>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</si>
  <si>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</si>
  <si>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</si>
  <si>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</si>
  <si>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</si>
  <si>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</si>
  <si>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</si>
  <si>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</si>
  <si>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</si>
  <si>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</si>
  <si>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</si>
  <si>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</si>
  <si>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</si>
  <si>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</si>
  <si>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</si>
  <si>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</si>
  <si>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</si>
  <si>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</si>
  <si>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</si>
  <si>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</si>
  <si>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</si>
  <si>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</si>
  <si>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</si>
  <si>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</si>
  <si>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</si>
  <si>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</si>
  <si>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</si>
  <si>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</si>
  <si>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</si>
  <si>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</si>
  <si>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</si>
  <si>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</si>
  <si>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</si>
  <si>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</si>
  <si>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</si>
  <si>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</si>
  <si>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</si>
  <si>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</si>
  <si>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</si>
  <si>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</si>
  <si>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</si>
  <si>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</si>
  <si>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</si>
  <si>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</si>
  <si>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</si>
  <si>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</si>
  <si>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</si>
  <si>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</si>
  <si>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</si>
  <si>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</si>
  <si>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</si>
  <si>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</si>
  <si>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</si>
  <si>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</si>
  <si>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</si>
  <si>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</si>
  <si>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</si>
  <si>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</si>
  <si>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</si>
  <si>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</si>
  <si>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</si>
  <si>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</si>
  <si>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</si>
  <si>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</si>
  <si>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</si>
  <si>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</si>
  <si>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</si>
  <si>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</si>
  <si>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</si>
  <si>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</si>
  <si>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</si>
  <si>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</si>
  <si>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</si>
  <si>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</si>
  <si>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</si>
  <si>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</si>
  <si>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</si>
  <si>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</si>
  <si>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</si>
  <si>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</si>
  <si>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</si>
  <si>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</si>
  <si>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</si>
  <si>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</si>
  <si>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</si>
  <si>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</si>
  <si>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</si>
  <si>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</si>
  <si>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</si>
  <si>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</si>
  <si>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</si>
  <si>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</si>
  <si>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</si>
  <si>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</si>
  <si>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</si>
  <si>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</si>
  <si>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</si>
  <si>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</si>
  <si>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</si>
  <si>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</si>
  <si>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</si>
  <si>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</si>
  <si>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</si>
  <si>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</si>
  <si>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</si>
  <si>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</si>
  <si>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</si>
  <si>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</si>
  <si>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</si>
  <si>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</si>
  <si>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</si>
  <si>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</si>
  <si>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</si>
  <si>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</si>
  <si>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</si>
  <si>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</si>
  <si>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</si>
  <si>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</si>
  <si>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</si>
  <si>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</si>
  <si>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</si>
  <si>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</si>
  <si>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</si>
  <si>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</si>
  <si>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</si>
  <si>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</si>
  <si>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</si>
  <si>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</si>
  <si>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</si>
  <si>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</si>
  <si>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</si>
  <si>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</si>
  <si>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</si>
  <si>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</si>
  <si>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</si>
  <si>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</si>
  <si>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</si>
  <si>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</si>
  <si>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</si>
  <si>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</si>
  <si>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</si>
  <si>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</si>
  <si>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</si>
  <si>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</si>
  <si>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</si>
  <si>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</si>
  <si>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</si>
  <si>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</si>
  <si>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</si>
  <si>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</si>
  <si>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</si>
  <si>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</si>
  <si>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</si>
  <si>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</si>
  <si>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</si>
  <si>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</si>
  <si>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</si>
  <si>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</si>
  <si>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</si>
  <si>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</si>
  <si>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</si>
  <si>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</si>
  <si>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</si>
  <si>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</si>
  <si>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</si>
  <si>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</si>
  <si>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</si>
  <si>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</si>
  <si>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</si>
  <si>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</si>
  <si>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</si>
  <si>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</si>
  <si>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</si>
  <si>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</si>
  <si>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</si>
  <si>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</si>
  <si>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</si>
  <si>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</si>
  <si>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</si>
  <si>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</si>
  <si>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</si>
  <si>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</si>
  <si>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</si>
  <si>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</si>
  <si>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</si>
  <si>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</si>
  <si>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</si>
  <si>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</si>
  <si>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</si>
  <si>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</si>
  <si>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</si>
  <si>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</si>
  <si>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</si>
  <si>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</si>
  <si>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</si>
  <si>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</si>
  <si>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</si>
  <si>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</si>
  <si>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</si>
  <si>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</si>
  <si>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</si>
  <si>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</si>
  <si>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</si>
  <si>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</si>
  <si>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</si>
  <si>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</si>
  <si>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</si>
  <si>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</si>
  <si>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</si>
  <si>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</si>
  <si>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</si>
  <si>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</si>
  <si>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</si>
  <si>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</si>
  <si>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</si>
  <si>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</si>
  <si>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</si>
  <si>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</si>
  <si>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</si>
  <si>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</si>
  <si>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</si>
  <si>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</si>
  <si>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</si>
  <si>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</si>
  <si>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</si>
  <si>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</si>
  <si>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</si>
  <si>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</si>
  <si>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</si>
  <si>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</si>
  <si>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</si>
  <si>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</si>
  <si>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</si>
  <si>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</si>
  <si>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</si>
  <si>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</si>
  <si>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</si>
  <si>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</si>
  <si>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</si>
  <si>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</si>
  <si>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</si>
  <si>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</si>
  <si>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</si>
  <si>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</si>
  <si>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</si>
  <si>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</si>
  <si>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</si>
  <si>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</si>
  <si>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</si>
  <si>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</si>
  <si>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</si>
  <si>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</si>
  <si>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</si>
  <si>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</si>
  <si>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</si>
  <si>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</si>
  <si>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</si>
  <si>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</si>
  <si>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</si>
  <si>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</si>
  <si>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</si>
  <si>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</si>
  <si>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</si>
  <si>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</si>
  <si>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</si>
  <si>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</si>
  <si>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</si>
  <si>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</si>
  <si>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</si>
  <si>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</si>
  <si>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</si>
  <si>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</si>
  <si>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</si>
  <si>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</si>
  <si>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</si>
  <si>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</si>
  <si>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</si>
  <si>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</si>
  <si>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</si>
  <si>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</si>
  <si>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</si>
  <si>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</si>
  <si>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</si>
  <si>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</si>
  <si>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</si>
  <si>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</si>
  <si>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</si>
  <si>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</si>
  <si>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</si>
  <si>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</si>
  <si>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</si>
  <si>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</si>
  <si>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</si>
  <si>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</si>
  <si>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</si>
  <si>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</si>
  <si>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</si>
  <si>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</si>
  <si>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</si>
  <si>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</si>
  <si>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</si>
  <si>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</si>
  <si>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</si>
  <si>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</si>
  <si>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</si>
  <si>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</si>
  <si>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</si>
  <si>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</si>
  <si>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</si>
  <si>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</si>
  <si>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</si>
  <si>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</si>
  <si>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</si>
  <si>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</si>
  <si>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</si>
  <si>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</si>
  <si>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</si>
  <si>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</si>
  <si>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</si>
  <si>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</si>
  <si>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</si>
  <si>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</si>
  <si>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</si>
  <si>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</si>
  <si>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</si>
  <si>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</si>
  <si>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</si>
  <si>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</si>
  <si>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</si>
  <si>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</si>
  <si>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</si>
  <si>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</si>
  <si>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</si>
  <si>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</si>
  <si>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</si>
  <si>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</si>
  <si>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</si>
  <si>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</si>
  <si>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</si>
  <si>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</si>
  <si>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</si>
  <si>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</si>
  <si>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</si>
  <si>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</si>
  <si>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</si>
  <si>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</si>
  <si>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</si>
  <si>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</si>
  <si>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</si>
  <si>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</si>
  <si>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</si>
  <si>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</si>
  <si>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</si>
  <si>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</si>
  <si>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</si>
  <si>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</si>
  <si>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</si>
  <si>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</si>
  <si>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</si>
  <si>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</si>
  <si>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</si>
  <si>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</si>
  <si>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</si>
  <si>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</si>
  <si>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</si>
  <si>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</si>
  <si>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</si>
  <si>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</si>
  <si>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</si>
  <si>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</si>
  <si>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</si>
  <si>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</si>
  <si>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</si>
  <si>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</si>
  <si>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</si>
  <si>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</si>
  <si>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</si>
  <si>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</si>
  <si>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</si>
  <si>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</si>
  <si>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</si>
  <si>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</si>
  <si>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</si>
  <si>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</si>
  <si>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</si>
  <si>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</si>
  <si>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</si>
  <si>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</si>
  <si>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</si>
  <si>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</si>
  <si>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</si>
  <si>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</si>
  <si>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</si>
  <si>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</si>
  <si>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</si>
  <si>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</si>
  <si>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</si>
  <si>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</si>
  <si>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</si>
  <si>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</si>
  <si>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</si>
  <si>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</si>
  <si>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</si>
  <si>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</si>
  <si>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</si>
  <si>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</si>
  <si>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</si>
  <si>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</si>
  <si>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</si>
  <si>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</si>
  <si>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</si>
  <si>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</si>
  <si>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</si>
  <si>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</si>
  <si>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</si>
  <si>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</si>
  <si>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</si>
  <si>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</si>
  <si>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</si>
  <si>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</si>
  <si>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</si>
  <si>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</si>
  <si>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</si>
  <si>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</si>
  <si>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</si>
  <si>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</si>
  <si>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</si>
  <si>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</si>
  <si>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</si>
  <si>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</si>
  <si>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</si>
  <si>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</si>
  <si>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</si>
  <si>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</si>
  <si>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</si>
  <si>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</si>
  <si>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</si>
  <si>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</si>
  <si>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</si>
  <si>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</si>
  <si>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</si>
  <si>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</si>
  <si>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</si>
  <si>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</si>
  <si>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</si>
  <si>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</si>
  <si>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</si>
  <si>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</si>
  <si>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</si>
  <si>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</si>
  <si>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</si>
  <si>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</si>
  <si>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</si>
  <si>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</si>
  <si>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</si>
  <si>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</si>
  <si>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</si>
  <si>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</si>
  <si>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</si>
  <si>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</si>
  <si>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</si>
  <si>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</si>
  <si>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</si>
  <si>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</si>
  <si>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</si>
  <si>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</si>
  <si>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</si>
  <si>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</si>
  <si>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</si>
  <si>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</si>
  <si>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</si>
  <si>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</si>
  <si>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</si>
  <si>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</si>
  <si>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</si>
  <si>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</si>
  <si>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</si>
  <si>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</si>
  <si>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</si>
  <si>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</si>
  <si>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</si>
  <si>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</si>
  <si>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</si>
  <si>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</si>
  <si>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</si>
  <si>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</si>
  <si>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</si>
  <si>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</si>
  <si>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</si>
  <si>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</si>
  <si>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</si>
  <si>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</si>
  <si>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</si>
  <si>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</si>
  <si>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</si>
  <si>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</si>
  <si>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</si>
  <si>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</si>
  <si>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</si>
  <si>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</si>
  <si>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</si>
  <si>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</si>
  <si>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</si>
  <si>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</si>
  <si>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</si>
  <si>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</si>
  <si>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</si>
  <si>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</si>
  <si>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</si>
  <si>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</si>
  <si>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</si>
  <si>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</si>
  <si>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</si>
  <si>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</si>
  <si>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</si>
  <si>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</si>
  <si>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</si>
  <si>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</si>
  <si>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</si>
  <si>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</si>
  <si>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</si>
  <si>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</si>
  <si>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</si>
  <si>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</si>
  <si>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</si>
  <si>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</si>
  <si>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</si>
  <si>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</si>
  <si>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</si>
  <si>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</si>
  <si>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</si>
  <si>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</si>
  <si>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</si>
  <si>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</si>
  <si>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</si>
  <si>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</si>
  <si>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</si>
  <si>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</si>
  <si>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</si>
  <si>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</si>
  <si>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</si>
  <si>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</si>
  <si>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</si>
  <si>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</si>
  <si>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</si>
  <si>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</si>
  <si>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</si>
  <si>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</si>
  <si>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</si>
  <si>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</si>
  <si>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</si>
  <si>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</si>
  <si>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</si>
  <si>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</si>
  <si>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</si>
  <si>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</si>
  <si>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</si>
  <si>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</si>
  <si>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</si>
  <si>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</si>
  <si>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</si>
  <si>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</si>
  <si>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</si>
  <si>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</si>
  <si>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</si>
  <si>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</si>
  <si>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</si>
  <si>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</si>
  <si>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</si>
  <si>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</si>
  <si>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</si>
  <si>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</si>
  <si>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</si>
  <si>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</si>
  <si>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</si>
  <si>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</si>
  <si>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</si>
  <si>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</si>
  <si>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</si>
  <si>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</si>
  <si>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</si>
  <si>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</si>
  <si>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</si>
  <si>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</si>
  <si>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</si>
  <si>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</si>
  <si>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</si>
  <si>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</si>
  <si>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</si>
  <si>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</si>
  <si>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</si>
  <si>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</si>
  <si>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</si>
  <si>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</si>
  <si>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</si>
  <si>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</si>
  <si>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</si>
  <si>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</si>
  <si>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</si>
  <si>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</si>
  <si>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</si>
  <si>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</si>
  <si>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</si>
  <si>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</si>
  <si>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</si>
  <si>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</si>
  <si>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</si>
  <si>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</si>
  <si>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</si>
  <si>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</si>
  <si>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</si>
  <si>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</si>
  <si>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</si>
  <si>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</si>
  <si>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</si>
  <si>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</si>
  <si>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</si>
  <si>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</si>
  <si>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</si>
  <si>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</si>
  <si>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</si>
  <si>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</si>
  <si>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</si>
  <si>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</si>
  <si>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</si>
  <si>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</si>
  <si>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</si>
  <si>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</si>
  <si>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</si>
  <si>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</si>
  <si>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</si>
  <si>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</si>
  <si>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</si>
  <si>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</si>
  <si>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</si>
  <si>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</si>
  <si>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</si>
  <si>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</si>
  <si>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</si>
  <si>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</si>
  <si>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</si>
  <si>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</si>
  <si>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</si>
  <si>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</si>
  <si>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</si>
  <si>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</si>
  <si>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</si>
  <si>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</si>
  <si>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</si>
  <si>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</si>
  <si>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</si>
  <si>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</si>
  <si>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</si>
  <si>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</si>
  <si>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</si>
  <si>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</si>
  <si>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</si>
  <si>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</si>
  <si>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</si>
  <si>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</si>
  <si>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</si>
  <si>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</si>
  <si>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</si>
  <si>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</si>
  <si>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</si>
  <si>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</si>
  <si>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</si>
  <si>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</si>
  <si>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</si>
  <si>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</si>
  <si>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</si>
  <si>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</si>
  <si>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</si>
  <si>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</si>
  <si>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</si>
  <si>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</si>
  <si>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</si>
  <si>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</si>
  <si>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</si>
  <si>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</si>
  <si>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</si>
  <si>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</si>
  <si>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</si>
  <si>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</si>
  <si>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</si>
  <si>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</si>
  <si>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</si>
  <si>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</si>
  <si>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</si>
  <si>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</si>
  <si>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</si>
  <si>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</si>
  <si>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</si>
  <si>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</si>
  <si>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</si>
  <si>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</si>
  <si>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</si>
  <si>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</si>
  <si>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</si>
  <si>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</si>
  <si>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</si>
  <si>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</si>
  <si>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</si>
  <si>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</si>
  <si>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</si>
  <si>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</si>
  <si>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</si>
  <si>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</si>
  <si>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</si>
  <si>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</si>
  <si>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</si>
  <si>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</si>
  <si>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</si>
  <si>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</si>
  <si>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</si>
  <si>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</si>
  <si>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</si>
  <si>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</si>
  <si>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</si>
  <si>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</si>
  <si>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</si>
  <si>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</si>
  <si>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</si>
  <si>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</si>
  <si>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</si>
  <si>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</si>
  <si>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</si>
  <si>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</si>
  <si>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</si>
  <si>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</si>
  <si>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</si>
  <si>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</si>
  <si>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</si>
  <si>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</si>
  <si>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</si>
  <si>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</si>
  <si>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</si>
  <si>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</si>
  <si>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</si>
  <si>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</si>
  <si>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</si>
  <si>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</si>
  <si>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</si>
  <si>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</si>
  <si>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</si>
  <si>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</si>
  <si>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</si>
  <si>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</si>
  <si>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</si>
  <si>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</si>
  <si>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</si>
  <si>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</si>
  <si>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</si>
  <si>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</si>
  <si>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</si>
  <si>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</si>
  <si>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</si>
  <si>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</si>
  <si>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</si>
  <si>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</si>
  <si>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</si>
  <si>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</si>
  <si>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</si>
  <si>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</si>
  <si>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</si>
  <si>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</si>
  <si>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</si>
  <si>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</si>
  <si>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</si>
  <si>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</si>
  <si>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</si>
  <si>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</si>
  <si>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</si>
  <si>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</si>
  <si>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</si>
  <si>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</si>
  <si>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</si>
  <si>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</si>
  <si>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</si>
  <si>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</si>
  <si>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</si>
  <si>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</si>
  <si>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</si>
  <si>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</si>
  <si>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</si>
  <si>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</si>
  <si>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</si>
  <si>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</si>
  <si>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</si>
  <si>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</si>
  <si>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</si>
  <si>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</si>
  <si>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</si>
  <si>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</si>
  <si>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</si>
  <si>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</si>
  <si>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</si>
  <si>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</si>
  <si>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</si>
  <si>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</si>
  <si>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</si>
  <si>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</si>
  <si>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</si>
  <si>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</si>
  <si>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</si>
  <si>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</si>
  <si>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</si>
  <si>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</si>
  <si>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</si>
  <si>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</si>
  <si>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</si>
  <si>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</si>
  <si>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</si>
  <si>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</si>
  <si>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</si>
  <si>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</si>
  <si>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</si>
  <si>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</si>
  <si>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</si>
  <si>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</si>
  <si>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</si>
  <si>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</si>
  <si>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</si>
  <si>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</si>
  <si>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</si>
  <si>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</si>
  <si>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</si>
  <si>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</si>
  <si>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</si>
  <si>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</si>
  <si>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</si>
  <si>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</si>
  <si>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</si>
  <si>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</si>
  <si>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</si>
  <si>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</si>
  <si>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</si>
  <si>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</si>
  <si>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</si>
  <si>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</si>
  <si>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</si>
  <si>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</si>
  <si>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</si>
  <si>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</si>
  <si>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</si>
  <si>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</si>
  <si>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</si>
  <si>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</si>
  <si>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</si>
  <si>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</si>
  <si>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</si>
  <si>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</si>
  <si>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</si>
  <si>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</si>
  <si>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</si>
  <si>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</si>
  <si>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</si>
  <si>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</si>
  <si>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</si>
  <si>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</si>
  <si>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</si>
  <si>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</si>
  <si>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</si>
  <si>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</si>
  <si>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</si>
  <si>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</si>
  <si>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</si>
  <si>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</si>
  <si>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</si>
  <si>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</si>
  <si>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</si>
  <si>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</si>
  <si>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</si>
  <si>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</si>
  <si>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</si>
  <si>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</si>
  <si>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</si>
  <si>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</si>
  <si>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</si>
  <si>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</si>
  <si>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</si>
  <si>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</si>
  <si>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</si>
  <si>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</si>
  <si>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</si>
  <si>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</si>
  <si>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</si>
  <si>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</si>
  <si>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</si>
  <si>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</si>
  <si>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</si>
  <si>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</si>
  <si>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</si>
  <si>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</si>
  <si>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</si>
  <si>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</si>
  <si>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</si>
  <si>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</si>
  <si>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</si>
  <si>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</si>
  <si>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</si>
  <si>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</si>
  <si>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</si>
  <si>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</si>
  <si>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</si>
  <si>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</si>
  <si>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</si>
  <si>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</si>
  <si>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</si>
  <si>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</si>
  <si>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</si>
  <si>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</si>
  <si>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</si>
  <si>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</si>
  <si>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</si>
  <si>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</si>
  <si>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</si>
  <si>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</si>
  <si>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</si>
  <si>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</si>
  <si>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</si>
  <si>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</si>
  <si>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</si>
  <si>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</si>
  <si>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</si>
  <si>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</si>
  <si>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</si>
  <si>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</si>
  <si>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</si>
  <si>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</si>
  <si>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</si>
  <si>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</si>
  <si>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</si>
  <si>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</si>
  <si>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</si>
  <si>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</si>
  <si>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</si>
  <si>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</si>
  <si>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</si>
  <si>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</si>
  <si>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</si>
  <si>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</si>
  <si>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</si>
  <si>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</si>
  <si>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</si>
  <si>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</si>
  <si>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</si>
  <si>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</si>
  <si>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</si>
  <si>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</si>
  <si>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</si>
  <si>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</si>
  <si>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</si>
  <si>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</si>
  <si>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</si>
  <si>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</si>
  <si>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</si>
  <si>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</si>
  <si>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 of Goal</t>
  </si>
  <si>
    <t>Upper Quartile of Goal</t>
  </si>
  <si>
    <t>Lower Quartile of Goal</t>
  </si>
  <si>
    <t>IQR of Goal</t>
  </si>
  <si>
    <t>Standard Dev of Pledged</t>
  </si>
  <si>
    <t xml:space="preserve">Upper Quartile of Pledged </t>
  </si>
  <si>
    <t>Lower Quartile of Pledged</t>
  </si>
  <si>
    <t>IQR of Pledged</t>
  </si>
  <si>
    <t>Years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</si>
  <si>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</si>
  <si>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</si>
  <si>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</si>
  <si>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</si>
  <si>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</si>
  <si>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</si>
  <si>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</si>
  <si>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</si>
  <si>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</si>
  <si>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</si>
  <si>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</si>
  <si>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</si>
  <si>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(Multiple Items)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</si>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</sst>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2" fillId="0" borderId="0" xfId="0" applyNumberFormat="1" applyFont="1"/>
    <xf numFmtId="0" fontId="3" fillId="0" borderId="0" xfId="0" applyNumberFormat="1" applyFont="1"/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4" fontId="0" fillId="0" borderId="0" xfId="0" pivotButton="1" applyNumberFormat="1"/>
    <xf numFmtId="164" fontId="1" fillId="0" borderId="0" xfId="0" applyNumberFormat="1" applyFont="1"/>
    <xf numFmtId="10" fontId="0" fillId="0" borderId="0" xfId="0" applyNumberFormat="1"/>
  </cellXfs>
  <cellStyles count="1">
    <cellStyle name="Normal" xfId="0" builtinId="0"/>
  </cellStyles>
  <dxfs count="11">
    <dxf>
      <numFmt numFmtId="19" formatCode="yyyy/mm/dd"/>
    </dxf>
    <dxf>
      <numFmt numFmtId="19" formatCode="yyyy/mm/dd"/>
    </dxf>
    <dxf>
      <numFmt numFmtId="19" formatCode="yyyy/mm/dd"/>
    </dxf>
    <dxf>
      <numFmt numFmtId="19" formatCode="yyyy/mm/dd"/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[Kickstarter_Challenge.xlsx]TheatreOutcomesBasedonLaunchDat!PivotTable6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TheatreOutcomesBasedonLaunchDat!$B$4:$B$5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TheatreOutcomesBasedonLaunchDat!$A$6:$A$18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TheatreOutcomesBasedonLaunchDat!$B$6:$B$18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10-9D4C-812A-375064A929B2}"/>
            </c:ext>
          </c:extLst>
        </c:ser>
        <c:ser>
          <c:idx val="1"/>
          <c:order val="1"/>
          <c:tx>
            <c:strRef>
              <c:f>TheatreOutcomesBasedonLaunchDat!$C$4:$C$5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TheatreOutcomesBasedonLaunchDat!$A$6:$A$18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TheatreOutcomesBasedonLaunchDat!$C$6:$C$18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10-9D4C-812A-375064A929B2}"/>
            </c:ext>
          </c:extLst>
        </c:ser>
        <c:ser>
          <c:idx val="2"/>
          <c:order val="2"/>
          <c:tx>
            <c:strRef>
              <c:f>TheatreOutcomesBasedonLaunchDat!$D$4:$D$5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TheatreOutcomesBasedonLaunchDat!$A$6:$A$18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TheatreOutcomesBasedonLaunchDat!$D$6:$D$18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10-9D4C-812A-375064A92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346879"/>
        <c:axId val="2145414016"/>
      </c:lineChart>
      <c:catAx>
        <c:axId val="28346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5414016"/>
        <c:crosses val="autoZero"/>
        <c:auto val="1"/>
        <c:lblAlgn val="ctr"/>
        <c:lblOffset val="100"/>
        <c:noMultiLvlLbl val="0"/>
      </c:catAx>
      <c:valAx>
        <c:axId val="214541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46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&gt;1000</c:v>
              </c:pt>
              <c:pt idx="1">
                <c:v> 1000-4999</c:v>
              </c:pt>
              <c:pt idx="2">
                <c:v> 5000-9999</c:v>
              </c:pt>
              <c:pt idx="3">
                <c:v> 10000-14999</c:v>
              </c:pt>
              <c:pt idx="4">
                <c:v> 15000-19999</c:v>
              </c:pt>
              <c:pt idx="5">
                <c:v> 20000-24999</c:v>
              </c:pt>
              <c:pt idx="6">
                <c:v> 25000-29999</c:v>
              </c:pt>
              <c:pt idx="7">
                <c:v> 30000-34999</c:v>
              </c:pt>
              <c:pt idx="8">
                <c:v> 35000-39999</c:v>
              </c:pt>
              <c:pt idx="9">
                <c:v> 40000-44999</c:v>
              </c:pt>
              <c:pt idx="10">
                <c:v> 45000-49999</c:v>
              </c:pt>
              <c:pt idx="11">
                <c:v> &gt;50000</c:v>
              </c:pt>
            </c:strLit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BD-0940-BF40-CB328628736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&gt;1000</c:v>
              </c:pt>
              <c:pt idx="1">
                <c:v> 1000-4999</c:v>
              </c:pt>
              <c:pt idx="2">
                <c:v> 5000-9999</c:v>
              </c:pt>
              <c:pt idx="3">
                <c:v> 10000-14999</c:v>
              </c:pt>
              <c:pt idx="4">
                <c:v> 15000-19999</c:v>
              </c:pt>
              <c:pt idx="5">
                <c:v> 20000-24999</c:v>
              </c:pt>
              <c:pt idx="6">
                <c:v> 25000-29999</c:v>
              </c:pt>
              <c:pt idx="7">
                <c:v> 30000-34999</c:v>
              </c:pt>
              <c:pt idx="8">
                <c:v> 35000-39999</c:v>
              </c:pt>
              <c:pt idx="9">
                <c:v> 40000-44999</c:v>
              </c:pt>
              <c:pt idx="10">
                <c:v> 45000-49999</c:v>
              </c:pt>
              <c:pt idx="11">
                <c:v> &gt;50000</c:v>
              </c:pt>
            </c:strLit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BD-0940-BF40-CB32862873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45647"/>
        <c:axId val="15975583"/>
      </c:lineChart>
      <c:catAx>
        <c:axId val="16045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5583"/>
        <c:crosses val="autoZero"/>
        <c:auto val="1"/>
        <c:lblAlgn val="ctr"/>
        <c:lblOffset val="100"/>
        <c:noMultiLvlLbl val="0"/>
      </c:catAx>
      <c:valAx>
        <c:axId val="159755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45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C9-A143-BCBF-7691E675A13D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8C9-A143-BCBF-7691E675A13D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8C9-A143-BCBF-7691E675A13D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8C9-A143-BCBF-7691E675A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4852447"/>
        <c:axId val="444854079"/>
      </c:barChart>
      <c:catAx>
        <c:axId val="444852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854079"/>
        <c:crosses val="autoZero"/>
        <c:auto val="1"/>
        <c:lblAlgn val="ctr"/>
        <c:lblOffset val="100"/>
        <c:noMultiLvlLbl val="0"/>
      </c:catAx>
      <c:valAx>
        <c:axId val="444854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852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89-A149-BCC9-95FE2596C1C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689-A149-BCC9-95FE2596C1C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689-A149-BCC9-95FE2596C1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8748255"/>
        <c:axId val="448749887"/>
      </c:barChart>
      <c:catAx>
        <c:axId val="448748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749887"/>
        <c:crosses val="autoZero"/>
        <c:auto val="1"/>
        <c:lblAlgn val="ctr"/>
        <c:lblOffset val="100"/>
        <c:noMultiLvlLbl val="0"/>
      </c:catAx>
      <c:valAx>
        <c:axId val="44874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748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Date'!$A$6:$A$1399</c:f>
              <c:strCache>
                <c:ptCount val="1393"/>
                <c:pt idx="0">
                  <c:v>40378.8932060185</c:v>
                </c:pt>
                <c:pt idx="1">
                  <c:v>40478.2639236111</c:v>
                </c:pt>
                <c:pt idx="2">
                  <c:v>40531.8868865741</c:v>
                </c:pt>
                <c:pt idx="3">
                  <c:v>40633.1543634259</c:v>
                </c:pt>
                <c:pt idx="4">
                  <c:v>40644.1592592593</c:v>
                </c:pt>
                <c:pt idx="5">
                  <c:v>40883.9493171296</c:v>
                </c:pt>
                <c:pt idx="6">
                  <c:v>40884.0666782407</c:v>
                </c:pt>
                <c:pt idx="7">
                  <c:v>40923.7299537037</c:v>
                </c:pt>
                <c:pt idx="8">
                  <c:v>40970.8756712963</c:v>
                </c:pt>
                <c:pt idx="9">
                  <c:v>41013.9365625</c:v>
                </c:pt>
                <c:pt idx="10">
                  <c:v>41026.9530555556</c:v>
                </c:pt>
                <c:pt idx="11">
                  <c:v>41158.9939236111</c:v>
                </c:pt>
                <c:pt idx="12">
                  <c:v>41226.0173611111</c:v>
                </c:pt>
                <c:pt idx="13">
                  <c:v>41233.4991319444</c:v>
                </c:pt>
                <c:pt idx="14">
                  <c:v>41239.83625</c:v>
                </c:pt>
                <c:pt idx="15">
                  <c:v>41368.5602893519</c:v>
                </c:pt>
                <c:pt idx="16">
                  <c:v>41375.7022106481</c:v>
                </c:pt>
                <c:pt idx="17">
                  <c:v>41391.7829050926</c:v>
                </c:pt>
                <c:pt idx="18">
                  <c:v>41432.062037037</c:v>
                </c:pt>
                <c:pt idx="19">
                  <c:v>41447.8397222222</c:v>
                </c:pt>
                <c:pt idx="20">
                  <c:v>41466.7852314815</c:v>
                </c:pt>
                <c:pt idx="21">
                  <c:v>41477.9309143518</c:v>
                </c:pt>
                <c:pt idx="22">
                  <c:v>41491.7947800926</c:v>
                </c:pt>
                <c:pt idx="23">
                  <c:v>41550.8676736111</c:v>
                </c:pt>
                <c:pt idx="24">
                  <c:v>41591.737974537</c:v>
                </c:pt>
                <c:pt idx="25">
                  <c:v>41610.7944212963</c:v>
                </c:pt>
                <c:pt idx="26">
                  <c:v>41730.2767476852</c:v>
                </c:pt>
                <c:pt idx="27">
                  <c:v>41739.5253009259</c:v>
                </c:pt>
                <c:pt idx="28">
                  <c:v>41740.4936574074</c:v>
                </c:pt>
                <c:pt idx="29">
                  <c:v>41745.8913194444</c:v>
                </c:pt>
                <c:pt idx="30">
                  <c:v>41746.1894097222</c:v>
                </c:pt>
                <c:pt idx="31">
                  <c:v>41747.4715046296</c:v>
                </c:pt>
                <c:pt idx="32">
                  <c:v>41747.8698611111</c:v>
                </c:pt>
                <c:pt idx="33">
                  <c:v>41752.8345717593</c:v>
                </c:pt>
                <c:pt idx="34">
                  <c:v>41753.5158564815</c:v>
                </c:pt>
                <c:pt idx="35">
                  <c:v>41753.593275463</c:v>
                </c:pt>
                <c:pt idx="36">
                  <c:v>41753.635775463</c:v>
                </c:pt>
                <c:pt idx="37">
                  <c:v>41754.5643287037</c:v>
                </c:pt>
                <c:pt idx="38">
                  <c:v>41755.476724537</c:v>
                </c:pt>
                <c:pt idx="39">
                  <c:v>41758.8335648148</c:v>
                </c:pt>
                <c:pt idx="40">
                  <c:v>41758.8396759259</c:v>
                </c:pt>
                <c:pt idx="41">
                  <c:v>41759.1396296296</c:v>
                </c:pt>
                <c:pt idx="42">
                  <c:v>41760.9090393518</c:v>
                </c:pt>
                <c:pt idx="43">
                  <c:v>41760.9357060185</c:v>
                </c:pt>
                <c:pt idx="44">
                  <c:v>41761.5094097222</c:v>
                </c:pt>
                <c:pt idx="45">
                  <c:v>41761.810150463</c:v>
                </c:pt>
                <c:pt idx="46">
                  <c:v>41764.4466319444</c:v>
                </c:pt>
                <c:pt idx="47">
                  <c:v>41765.6107986111</c:v>
                </c:pt>
                <c:pt idx="48">
                  <c:v>41765.9246527778</c:v>
                </c:pt>
                <c:pt idx="49">
                  <c:v>41765.9386574074</c:v>
                </c:pt>
                <c:pt idx="50">
                  <c:v>41766.0725</c:v>
                </c:pt>
                <c:pt idx="51">
                  <c:v>41766.6172916667</c:v>
                </c:pt>
                <c:pt idx="52">
                  <c:v>41766.692037037</c:v>
                </c:pt>
                <c:pt idx="53">
                  <c:v>41766.8057291667</c:v>
                </c:pt>
                <c:pt idx="54">
                  <c:v>41771.8147916667</c:v>
                </c:pt>
                <c:pt idx="55">
                  <c:v>41772.1059375</c:v>
                </c:pt>
                <c:pt idx="56">
                  <c:v>41772.6853935185</c:v>
                </c:pt>
                <c:pt idx="57">
                  <c:v>41772.7278935185</c:v>
                </c:pt>
                <c:pt idx="58">
                  <c:v>41774.6512037037</c:v>
                </c:pt>
                <c:pt idx="59">
                  <c:v>41775.6361574074</c:v>
                </c:pt>
                <c:pt idx="60">
                  <c:v>41775.7537615741</c:v>
                </c:pt>
                <c:pt idx="61">
                  <c:v>41775.8585648148</c:v>
                </c:pt>
                <c:pt idx="62">
                  <c:v>41776.0631365741</c:v>
                </c:pt>
                <c:pt idx="63">
                  <c:v>41778.1936226852</c:v>
                </c:pt>
                <c:pt idx="64">
                  <c:v>41778.5480555556</c:v>
                </c:pt>
                <c:pt idx="65">
                  <c:v>41778.6372453704</c:v>
                </c:pt>
                <c:pt idx="66">
                  <c:v>41779.0459375</c:v>
                </c:pt>
                <c:pt idx="67">
                  <c:v>41779.3100347222</c:v>
                </c:pt>
                <c:pt idx="68">
                  <c:v>41779.6485069444</c:v>
                </c:pt>
                <c:pt idx="69">
                  <c:v>41779.6578703704</c:v>
                </c:pt>
                <c:pt idx="70">
                  <c:v>41779.6950925926</c:v>
                </c:pt>
                <c:pt idx="71">
                  <c:v>41779.724224537</c:v>
                </c:pt>
                <c:pt idx="72">
                  <c:v>41780.4126041667</c:v>
                </c:pt>
                <c:pt idx="73">
                  <c:v>41780.5259375</c:v>
                </c:pt>
                <c:pt idx="74">
                  <c:v>41780.7128935185</c:v>
                </c:pt>
                <c:pt idx="75">
                  <c:v>41780.7452546296</c:v>
                </c:pt>
                <c:pt idx="76">
                  <c:v>41780.7857291667</c:v>
                </c:pt>
                <c:pt idx="77">
                  <c:v>41781.0451736111</c:v>
                </c:pt>
                <c:pt idx="78">
                  <c:v>41781.0962037037</c:v>
                </c:pt>
                <c:pt idx="79">
                  <c:v>41781.6667708333</c:v>
                </c:pt>
                <c:pt idx="80">
                  <c:v>41781.8550925926</c:v>
                </c:pt>
                <c:pt idx="81">
                  <c:v>41784.7896875</c:v>
                </c:pt>
                <c:pt idx="82">
                  <c:v>41784.9524884259</c:v>
                </c:pt>
                <c:pt idx="83">
                  <c:v>41785.7077083333</c:v>
                </c:pt>
                <c:pt idx="84">
                  <c:v>41785.7272916667</c:v>
                </c:pt>
                <c:pt idx="85">
                  <c:v>41786.7613541667</c:v>
                </c:pt>
                <c:pt idx="86">
                  <c:v>41786.9597453704</c:v>
                </c:pt>
                <c:pt idx="87">
                  <c:v>41787.2182291667</c:v>
                </c:pt>
                <c:pt idx="88">
                  <c:v>41787.6815277778</c:v>
                </c:pt>
                <c:pt idx="89">
                  <c:v>41788.1671875</c:v>
                </c:pt>
                <c:pt idx="90">
                  <c:v>41788.5870833333</c:v>
                </c:pt>
                <c:pt idx="91">
                  <c:v>41788.5899768519</c:v>
                </c:pt>
                <c:pt idx="92">
                  <c:v>41789.0803703704</c:v>
                </c:pt>
                <c:pt idx="93">
                  <c:v>41789.7269791667</c:v>
                </c:pt>
                <c:pt idx="94">
                  <c:v>41789.893599537</c:v>
                </c:pt>
                <c:pt idx="95">
                  <c:v>41791.4927777778</c:v>
                </c:pt>
                <c:pt idx="96">
                  <c:v>41791.9934143518</c:v>
                </c:pt>
                <c:pt idx="97">
                  <c:v>41792.5429861111</c:v>
                </c:pt>
                <c:pt idx="98">
                  <c:v>41792.6452777778</c:v>
                </c:pt>
                <c:pt idx="99">
                  <c:v>41793.1721990741</c:v>
                </c:pt>
                <c:pt idx="100">
                  <c:v>41793.191875</c:v>
                </c:pt>
                <c:pt idx="101">
                  <c:v>41793.6687615741</c:v>
                </c:pt>
                <c:pt idx="102">
                  <c:v>41793.7102314815</c:v>
                </c:pt>
                <c:pt idx="103">
                  <c:v>41793.8142592593</c:v>
                </c:pt>
                <c:pt idx="104">
                  <c:v>41794.8175231482</c:v>
                </c:pt>
                <c:pt idx="105">
                  <c:v>41795.5281018519</c:v>
                </c:pt>
                <c:pt idx="106">
                  <c:v>41795.5989236111</c:v>
                </c:pt>
                <c:pt idx="107">
                  <c:v>41796.4223263889</c:v>
                </c:pt>
                <c:pt idx="108">
                  <c:v>41796.7715972222</c:v>
                </c:pt>
                <c:pt idx="109">
                  <c:v>41798.9402777778</c:v>
                </c:pt>
                <c:pt idx="110">
                  <c:v>41799.2590393518</c:v>
                </c:pt>
                <c:pt idx="111">
                  <c:v>41799.6859027778</c:v>
                </c:pt>
                <c:pt idx="112">
                  <c:v>41800.3804282407</c:v>
                </c:pt>
                <c:pt idx="113">
                  <c:v>41800.5267013889</c:v>
                </c:pt>
                <c:pt idx="114">
                  <c:v>41801.7115509259</c:v>
                </c:pt>
                <c:pt idx="115">
                  <c:v>41802.5742824074</c:v>
                </c:pt>
                <c:pt idx="116">
                  <c:v>41802.6209027778</c:v>
                </c:pt>
                <c:pt idx="117">
                  <c:v>41803.4573263889</c:v>
                </c:pt>
                <c:pt idx="118">
                  <c:v>41804.9370833333</c:v>
                </c:pt>
                <c:pt idx="119">
                  <c:v>41806.3954282407</c:v>
                </c:pt>
                <c:pt idx="120">
                  <c:v>41806.6050347222</c:v>
                </c:pt>
                <c:pt idx="121">
                  <c:v>41806.6693171296</c:v>
                </c:pt>
                <c:pt idx="122">
                  <c:v>41807.6900810185</c:v>
                </c:pt>
                <c:pt idx="123">
                  <c:v>41808.1985185185</c:v>
                </c:pt>
                <c:pt idx="124">
                  <c:v>41808.6495833333</c:v>
                </c:pt>
                <c:pt idx="125">
                  <c:v>41808.6695717593</c:v>
                </c:pt>
                <c:pt idx="126">
                  <c:v>41808.8812152778</c:v>
                </c:pt>
                <c:pt idx="127">
                  <c:v>41808.9919444444</c:v>
                </c:pt>
                <c:pt idx="128">
                  <c:v>41809.1230092593</c:v>
                </c:pt>
                <c:pt idx="129">
                  <c:v>41809.3899305556</c:v>
                </c:pt>
                <c:pt idx="130">
                  <c:v>41809.8603009259</c:v>
                </c:pt>
                <c:pt idx="131">
                  <c:v>41810.1421990741</c:v>
                </c:pt>
                <c:pt idx="132">
                  <c:v>41811.5361805556</c:v>
                </c:pt>
                <c:pt idx="133">
                  <c:v>41811.555462963</c:v>
                </c:pt>
                <c:pt idx="134">
                  <c:v>41812.7744328704</c:v>
                </c:pt>
                <c:pt idx="135">
                  <c:v>41813.9387152778</c:v>
                </c:pt>
                <c:pt idx="136">
                  <c:v>41814.3678009259</c:v>
                </c:pt>
                <c:pt idx="137">
                  <c:v>41815.569212963</c:v>
                </c:pt>
                <c:pt idx="138">
                  <c:v>41815.7748263889</c:v>
                </c:pt>
                <c:pt idx="139">
                  <c:v>41815.8150462963</c:v>
                </c:pt>
                <c:pt idx="140">
                  <c:v>41816.9503703704</c:v>
                </c:pt>
                <c:pt idx="141">
                  <c:v>41817.5954282407</c:v>
                </c:pt>
                <c:pt idx="142">
                  <c:v>41820.6280902778</c:v>
                </c:pt>
                <c:pt idx="143">
                  <c:v>41820.6391898148</c:v>
                </c:pt>
                <c:pt idx="144">
                  <c:v>41820.776412037</c:v>
                </c:pt>
                <c:pt idx="145">
                  <c:v>41820.8708217593</c:v>
                </c:pt>
                <c:pt idx="146">
                  <c:v>41820.9456134259</c:v>
                </c:pt>
                <c:pt idx="147">
                  <c:v>41821.2056365741</c:v>
                </c:pt>
                <c:pt idx="148">
                  <c:v>41821.698599537</c:v>
                </c:pt>
                <c:pt idx="149">
                  <c:v>41822.4179398148</c:v>
                </c:pt>
                <c:pt idx="150">
                  <c:v>41822.5750347222</c:v>
                </c:pt>
                <c:pt idx="151">
                  <c:v>41822.9048842593</c:v>
                </c:pt>
                <c:pt idx="152">
                  <c:v>41825.0552314815</c:v>
                </c:pt>
                <c:pt idx="153">
                  <c:v>41826.6195486111</c:v>
                </c:pt>
                <c:pt idx="154">
                  <c:v>41826.8712384259</c:v>
                </c:pt>
                <c:pt idx="155">
                  <c:v>41827.6050578704</c:v>
                </c:pt>
                <c:pt idx="156">
                  <c:v>41827.6741435185</c:v>
                </c:pt>
                <c:pt idx="157">
                  <c:v>41827.9099421296</c:v>
                </c:pt>
                <c:pt idx="158">
                  <c:v>41828.2294907407</c:v>
                </c:pt>
                <c:pt idx="159">
                  <c:v>41828.6463194444</c:v>
                </c:pt>
                <c:pt idx="160">
                  <c:v>41828.7369212963</c:v>
                </c:pt>
                <c:pt idx="161">
                  <c:v>41828.9229050926</c:v>
                </c:pt>
                <c:pt idx="162">
                  <c:v>41829.3254976852</c:v>
                </c:pt>
                <c:pt idx="163">
                  <c:v>41829.5997916667</c:v>
                </c:pt>
                <c:pt idx="164">
                  <c:v>41829.7342592593</c:v>
                </c:pt>
                <c:pt idx="165">
                  <c:v>41829.7371527778</c:v>
                </c:pt>
                <c:pt idx="166">
                  <c:v>41829.7870833333</c:v>
                </c:pt>
                <c:pt idx="167">
                  <c:v>41829.7882523148</c:v>
                </c:pt>
                <c:pt idx="168">
                  <c:v>41829.7957291667</c:v>
                </c:pt>
                <c:pt idx="169">
                  <c:v>41829.9357175926</c:v>
                </c:pt>
                <c:pt idx="170">
                  <c:v>41829.9773263889</c:v>
                </c:pt>
                <c:pt idx="171">
                  <c:v>41830.2341666667</c:v>
                </c:pt>
                <c:pt idx="172">
                  <c:v>41830.2674074074</c:v>
                </c:pt>
                <c:pt idx="173">
                  <c:v>41830.5456944444</c:v>
                </c:pt>
                <c:pt idx="174">
                  <c:v>41830.8583449074</c:v>
                </c:pt>
                <c:pt idx="175">
                  <c:v>41831.6750347222</c:v>
                </c:pt>
                <c:pt idx="176">
                  <c:v>41831.6979398148</c:v>
                </c:pt>
                <c:pt idx="177">
                  <c:v>41831.7227777778</c:v>
                </c:pt>
                <c:pt idx="178">
                  <c:v>41831.742962963</c:v>
                </c:pt>
                <c:pt idx="179">
                  <c:v>41833.0897569444</c:v>
                </c:pt>
                <c:pt idx="180">
                  <c:v>41833.6609953704</c:v>
                </c:pt>
                <c:pt idx="181">
                  <c:v>41833.9515162037</c:v>
                </c:pt>
                <c:pt idx="182">
                  <c:v>41834.1353703704</c:v>
                </c:pt>
                <c:pt idx="183">
                  <c:v>41834.5865740741</c:v>
                </c:pt>
                <c:pt idx="184">
                  <c:v>41834.7841203704</c:v>
                </c:pt>
                <c:pt idx="185">
                  <c:v>41834.9538657407</c:v>
                </c:pt>
                <c:pt idx="186">
                  <c:v>41835.6663541667</c:v>
                </c:pt>
                <c:pt idx="187">
                  <c:v>41836.1909375</c:v>
                </c:pt>
                <c:pt idx="188">
                  <c:v>41836.4711805556</c:v>
                </c:pt>
                <c:pt idx="189">
                  <c:v>41837.3230092593</c:v>
                </c:pt>
                <c:pt idx="190">
                  <c:v>41839.1757060185</c:v>
                </c:pt>
                <c:pt idx="191">
                  <c:v>41839.7309375</c:v>
                </c:pt>
                <c:pt idx="192">
                  <c:v>41841.2648958333</c:v>
                </c:pt>
                <c:pt idx="193">
                  <c:v>41841.6515972222</c:v>
                </c:pt>
                <c:pt idx="194">
                  <c:v>41841.8204861111</c:v>
                </c:pt>
                <c:pt idx="195">
                  <c:v>41841.8500347222</c:v>
                </c:pt>
                <c:pt idx="196">
                  <c:v>41842.2012615741</c:v>
                </c:pt>
                <c:pt idx="197">
                  <c:v>41842.6075925926</c:v>
                </c:pt>
                <c:pt idx="198">
                  <c:v>41842.8286805556</c:v>
                </c:pt>
                <c:pt idx="199">
                  <c:v>41843.1557291667</c:v>
                </c:pt>
                <c:pt idx="200">
                  <c:v>41843.6325231481</c:v>
                </c:pt>
                <c:pt idx="201">
                  <c:v>41843.6646180556</c:v>
                </c:pt>
                <c:pt idx="202">
                  <c:v>41843.7750115741</c:v>
                </c:pt>
                <c:pt idx="203">
                  <c:v>41844.1251157407</c:v>
                </c:pt>
                <c:pt idx="204">
                  <c:v>41845.8091666667</c:v>
                </c:pt>
                <c:pt idx="205">
                  <c:v>41846.6673263889</c:v>
                </c:pt>
                <c:pt idx="206">
                  <c:v>41848.6798032407</c:v>
                </c:pt>
                <c:pt idx="207">
                  <c:v>41848.7729282407</c:v>
                </c:pt>
                <c:pt idx="208">
                  <c:v>41848.8400231482</c:v>
                </c:pt>
                <c:pt idx="209">
                  <c:v>41848.8661574074</c:v>
                </c:pt>
                <c:pt idx="210">
                  <c:v>41849.887037037</c:v>
                </c:pt>
                <c:pt idx="211">
                  <c:v>41850.4009375</c:v>
                </c:pt>
                <c:pt idx="212">
                  <c:v>41850.8632523148</c:v>
                </c:pt>
                <c:pt idx="213">
                  <c:v>41851.200150463</c:v>
                </c:pt>
                <c:pt idx="214">
                  <c:v>41851.5415856481</c:v>
                </c:pt>
                <c:pt idx="215">
                  <c:v>41851.6363888889</c:v>
                </c:pt>
                <c:pt idx="216">
                  <c:v>41851.7009259259</c:v>
                </c:pt>
                <c:pt idx="217">
                  <c:v>41851.7713541667</c:v>
                </c:pt>
                <c:pt idx="218">
                  <c:v>41852.5272222222</c:v>
                </c:pt>
                <c:pt idx="219">
                  <c:v>41852.6583101852</c:v>
                </c:pt>
                <c:pt idx="220">
                  <c:v>41853.2402083333</c:v>
                </c:pt>
                <c:pt idx="221">
                  <c:v>41853.5634027778</c:v>
                </c:pt>
                <c:pt idx="222">
                  <c:v>41854.602650463</c:v>
                </c:pt>
                <c:pt idx="223">
                  <c:v>41855.5481018518</c:v>
                </c:pt>
                <c:pt idx="224">
                  <c:v>41856.0100694444</c:v>
                </c:pt>
                <c:pt idx="225">
                  <c:v>41856.6721527778</c:v>
                </c:pt>
                <c:pt idx="226">
                  <c:v>41856.7150694444</c:v>
                </c:pt>
                <c:pt idx="227">
                  <c:v>41858.0070717593</c:v>
                </c:pt>
                <c:pt idx="228">
                  <c:v>41858.2146296296</c:v>
                </c:pt>
                <c:pt idx="229">
                  <c:v>41858.3553935185</c:v>
                </c:pt>
                <c:pt idx="230">
                  <c:v>41858.7617824074</c:v>
                </c:pt>
                <c:pt idx="231">
                  <c:v>41861.524837963</c:v>
                </c:pt>
                <c:pt idx="232">
                  <c:v>41861.7670949074</c:v>
                </c:pt>
                <c:pt idx="233">
                  <c:v>41862.761724537</c:v>
                </c:pt>
                <c:pt idx="234">
                  <c:v>41862.8030787037</c:v>
                </c:pt>
                <c:pt idx="235">
                  <c:v>41862.8399768519</c:v>
                </c:pt>
                <c:pt idx="236">
                  <c:v>41862.8646759259</c:v>
                </c:pt>
                <c:pt idx="237">
                  <c:v>41863.3592824074</c:v>
                </c:pt>
                <c:pt idx="238">
                  <c:v>41863.5273263889</c:v>
                </c:pt>
                <c:pt idx="239">
                  <c:v>41863.5841203704</c:v>
                </c:pt>
                <c:pt idx="240">
                  <c:v>41863.7572106481</c:v>
                </c:pt>
                <c:pt idx="241">
                  <c:v>41865.6597800926</c:v>
                </c:pt>
                <c:pt idx="242">
                  <c:v>41865.8786574074</c:v>
                </c:pt>
                <c:pt idx="243">
                  <c:v>41865.8829282407</c:v>
                </c:pt>
                <c:pt idx="244">
                  <c:v>41866.0253472222</c:v>
                </c:pt>
                <c:pt idx="245">
                  <c:v>41866.6406481481</c:v>
                </c:pt>
                <c:pt idx="246">
                  <c:v>41866.7988657407</c:v>
                </c:pt>
                <c:pt idx="247">
                  <c:v>41867.6522800926</c:v>
                </c:pt>
                <c:pt idx="248">
                  <c:v>41868.9240509259</c:v>
                </c:pt>
                <c:pt idx="249">
                  <c:v>41869.7141666667</c:v>
                </c:pt>
                <c:pt idx="250">
                  <c:v>41869.7406712963</c:v>
                </c:pt>
                <c:pt idx="251">
                  <c:v>41869.7987268519</c:v>
                </c:pt>
                <c:pt idx="252">
                  <c:v>41869.8726851852</c:v>
                </c:pt>
                <c:pt idx="253">
                  <c:v>41871.7556944444</c:v>
                </c:pt>
                <c:pt idx="254">
                  <c:v>41872.2912384259</c:v>
                </c:pt>
                <c:pt idx="255">
                  <c:v>41872.8029282407</c:v>
                </c:pt>
                <c:pt idx="256">
                  <c:v>41872.8076967593</c:v>
                </c:pt>
                <c:pt idx="257">
                  <c:v>41875.9228587963</c:v>
                </c:pt>
                <c:pt idx="258">
                  <c:v>41876.7189351852</c:v>
                </c:pt>
                <c:pt idx="259">
                  <c:v>41876.815787037</c:v>
                </c:pt>
                <c:pt idx="260">
                  <c:v>41877.2218865741</c:v>
                </c:pt>
                <c:pt idx="261">
                  <c:v>41877.8866203704</c:v>
                </c:pt>
                <c:pt idx="262">
                  <c:v>41878.8783796296</c:v>
                </c:pt>
                <c:pt idx="263">
                  <c:v>41878.9115509259</c:v>
                </c:pt>
                <c:pt idx="264">
                  <c:v>41878.9465740741</c:v>
                </c:pt>
                <c:pt idx="265">
                  <c:v>41879.0435300926</c:v>
                </c:pt>
                <c:pt idx="266">
                  <c:v>41879.9137615741</c:v>
                </c:pt>
                <c:pt idx="267">
                  <c:v>41879.9590509259</c:v>
                </c:pt>
                <c:pt idx="268">
                  <c:v>41880.0610069444</c:v>
                </c:pt>
                <c:pt idx="269">
                  <c:v>41880.7534375</c:v>
                </c:pt>
                <c:pt idx="270">
                  <c:v>41880.7635763889</c:v>
                </c:pt>
                <c:pt idx="271">
                  <c:v>41880.7888425926</c:v>
                </c:pt>
                <c:pt idx="272">
                  <c:v>41881.3613425926</c:v>
                </c:pt>
                <c:pt idx="273">
                  <c:v>41881.453587963</c:v>
                </c:pt>
                <c:pt idx="274">
                  <c:v>41882.5856481481</c:v>
                </c:pt>
                <c:pt idx="275">
                  <c:v>41883.9166782407</c:v>
                </c:pt>
                <c:pt idx="276">
                  <c:v>41884.0567476852</c:v>
                </c:pt>
                <c:pt idx="277">
                  <c:v>41884.599849537</c:v>
                </c:pt>
                <c:pt idx="278">
                  <c:v>41884.6173148148</c:v>
                </c:pt>
                <c:pt idx="279">
                  <c:v>41885.2215509259</c:v>
                </c:pt>
                <c:pt idx="280">
                  <c:v>41885.4788425926</c:v>
                </c:pt>
                <c:pt idx="281">
                  <c:v>41885.5951388889</c:v>
                </c:pt>
                <c:pt idx="282">
                  <c:v>41887.1113541667</c:v>
                </c:pt>
                <c:pt idx="283">
                  <c:v>41887.2921875</c:v>
                </c:pt>
                <c:pt idx="284">
                  <c:v>41888.6748263889</c:v>
                </c:pt>
                <c:pt idx="285">
                  <c:v>41889.7682291667</c:v>
                </c:pt>
                <c:pt idx="286">
                  <c:v>41890.0868055556</c:v>
                </c:pt>
                <c:pt idx="287">
                  <c:v>41890.1626967593</c:v>
                </c:pt>
                <c:pt idx="288">
                  <c:v>41891.6653240741</c:v>
                </c:pt>
                <c:pt idx="289">
                  <c:v>41891.9650347222</c:v>
                </c:pt>
                <c:pt idx="290">
                  <c:v>41893.3248842593</c:v>
                </c:pt>
                <c:pt idx="291">
                  <c:v>41893.7835532407</c:v>
                </c:pt>
                <c:pt idx="292">
                  <c:v>41894.6323611111</c:v>
                </c:pt>
                <c:pt idx="293">
                  <c:v>41894.91375</c:v>
                </c:pt>
                <c:pt idx="294">
                  <c:v>41897.5361342593</c:v>
                </c:pt>
                <c:pt idx="295">
                  <c:v>41897.602037037</c:v>
                </c:pt>
                <c:pt idx="296">
                  <c:v>41898.168125</c:v>
                </c:pt>
                <c:pt idx="297">
                  <c:v>41899.2949421296</c:v>
                </c:pt>
                <c:pt idx="298">
                  <c:v>41899.6270717593</c:v>
                </c:pt>
                <c:pt idx="299">
                  <c:v>41900.2431597222</c:v>
                </c:pt>
                <c:pt idx="300">
                  <c:v>41901.282025463</c:v>
                </c:pt>
                <c:pt idx="301">
                  <c:v>41902.3337268519</c:v>
                </c:pt>
                <c:pt idx="302">
                  <c:v>41902.6223958333</c:v>
                </c:pt>
                <c:pt idx="303">
                  <c:v>41903.8829513889</c:v>
                </c:pt>
                <c:pt idx="304">
                  <c:v>41904.6505787037</c:v>
                </c:pt>
                <c:pt idx="305">
                  <c:v>41905.6364699074</c:v>
                </c:pt>
                <c:pt idx="306">
                  <c:v>41905.7957060185</c:v>
                </c:pt>
                <c:pt idx="307">
                  <c:v>41906.8195138889</c:v>
                </c:pt>
                <c:pt idx="308">
                  <c:v>41909.9693865741</c:v>
                </c:pt>
                <c:pt idx="309">
                  <c:v>41912.6507291667</c:v>
                </c:pt>
                <c:pt idx="310">
                  <c:v>41912.8589467593</c:v>
                </c:pt>
                <c:pt idx="311">
                  <c:v>41914.1002893519</c:v>
                </c:pt>
                <c:pt idx="312">
                  <c:v>41914.2951041667</c:v>
                </c:pt>
                <c:pt idx="313">
                  <c:v>41914.5900115741</c:v>
                </c:pt>
                <c:pt idx="314">
                  <c:v>41915.4002199074</c:v>
                </c:pt>
                <c:pt idx="315">
                  <c:v>41915.4372106481</c:v>
                </c:pt>
                <c:pt idx="316">
                  <c:v>41915.7628356482</c:v>
                </c:pt>
                <c:pt idx="317">
                  <c:v>41916.5976388889</c:v>
                </c:pt>
                <c:pt idx="318">
                  <c:v>41918.7421759259</c:v>
                </c:pt>
                <c:pt idx="319">
                  <c:v>41918.8808333333</c:v>
                </c:pt>
                <c:pt idx="320">
                  <c:v>41920.1236111111</c:v>
                </c:pt>
                <c:pt idx="321">
                  <c:v>41920.7875347222</c:v>
                </c:pt>
                <c:pt idx="322">
                  <c:v>41920.9634722222</c:v>
                </c:pt>
                <c:pt idx="323">
                  <c:v>41921.2799768519</c:v>
                </c:pt>
                <c:pt idx="324">
                  <c:v>41921.3755324074</c:v>
                </c:pt>
                <c:pt idx="325">
                  <c:v>41921.7704398148</c:v>
                </c:pt>
                <c:pt idx="326">
                  <c:v>41922.5351851852</c:v>
                </c:pt>
                <c:pt idx="327">
                  <c:v>41922.6405902778</c:v>
                </c:pt>
                <c:pt idx="328">
                  <c:v>41923.3543518518</c:v>
                </c:pt>
                <c:pt idx="329">
                  <c:v>41923.9216435185</c:v>
                </c:pt>
                <c:pt idx="330">
                  <c:v>41926.5423032407</c:v>
                </c:pt>
                <c:pt idx="331">
                  <c:v>41926.9426851852</c:v>
                </c:pt>
                <c:pt idx="332">
                  <c:v>41927.1248842593</c:v>
                </c:pt>
                <c:pt idx="333">
                  <c:v>41927.848900463</c:v>
                </c:pt>
                <c:pt idx="334">
                  <c:v>41927.8737847222</c:v>
                </c:pt>
                <c:pt idx="335">
                  <c:v>41927.9361574074</c:v>
                </c:pt>
                <c:pt idx="336">
                  <c:v>41928.1704976852</c:v>
                </c:pt>
                <c:pt idx="337">
                  <c:v>41928.6901388889</c:v>
                </c:pt>
                <c:pt idx="338">
                  <c:v>41928.8810648148</c:v>
                </c:pt>
                <c:pt idx="339">
                  <c:v>41929.2662152778</c:v>
                </c:pt>
                <c:pt idx="340">
                  <c:v>41931.6829398148</c:v>
                </c:pt>
                <c:pt idx="341">
                  <c:v>41932.311099537</c:v>
                </c:pt>
                <c:pt idx="342">
                  <c:v>41932.7088773148</c:v>
                </c:pt>
                <c:pt idx="343">
                  <c:v>41933.2916435185</c:v>
                </c:pt>
                <c:pt idx="344">
                  <c:v>41934.9149189815</c:v>
                </c:pt>
                <c:pt idx="345">
                  <c:v>41937.9534490741</c:v>
                </c:pt>
                <c:pt idx="346">
                  <c:v>41938.7094212963</c:v>
                </c:pt>
                <c:pt idx="347">
                  <c:v>41939.5699074074</c:v>
                </c:pt>
                <c:pt idx="348">
                  <c:v>41939.8122337963</c:v>
                </c:pt>
                <c:pt idx="349">
                  <c:v>41940.028287037</c:v>
                </c:pt>
                <c:pt idx="350">
                  <c:v>41940.5872337963</c:v>
                </c:pt>
                <c:pt idx="351">
                  <c:v>41940.5981828704</c:v>
                </c:pt>
                <c:pt idx="352">
                  <c:v>41940.6915856482</c:v>
                </c:pt>
                <c:pt idx="353">
                  <c:v>41940.9679513889</c:v>
                </c:pt>
                <c:pt idx="354">
                  <c:v>41941.5852314815</c:v>
                </c:pt>
                <c:pt idx="355">
                  <c:v>41941.6838657407</c:v>
                </c:pt>
                <c:pt idx="356">
                  <c:v>41941.752037037</c:v>
                </c:pt>
                <c:pt idx="357">
                  <c:v>41942.8471064815</c:v>
                </c:pt>
                <c:pt idx="358">
                  <c:v>41943.7530324074</c:v>
                </c:pt>
                <c:pt idx="359">
                  <c:v>41944.5276273148</c:v>
                </c:pt>
                <c:pt idx="360">
                  <c:v>41946.6447453704</c:v>
                </c:pt>
                <c:pt idx="361">
                  <c:v>41946.9369097222</c:v>
                </c:pt>
                <c:pt idx="362">
                  <c:v>41947.7625925926</c:v>
                </c:pt>
                <c:pt idx="363">
                  <c:v>41948.5528472222</c:v>
                </c:pt>
                <c:pt idx="364">
                  <c:v>41948.7272569444</c:v>
                </c:pt>
                <c:pt idx="365">
                  <c:v>41948.9574652778</c:v>
                </c:pt>
                <c:pt idx="366">
                  <c:v>41950.1141087963</c:v>
                </c:pt>
                <c:pt idx="367">
                  <c:v>41950.2669444444</c:v>
                </c:pt>
                <c:pt idx="368">
                  <c:v>41950.8595601852</c:v>
                </c:pt>
                <c:pt idx="369">
                  <c:v>41953.7730902778</c:v>
                </c:pt>
                <c:pt idx="370">
                  <c:v>41953.8675</c:v>
                </c:pt>
                <c:pt idx="371">
                  <c:v>41953.9582175926</c:v>
                </c:pt>
                <c:pt idx="372">
                  <c:v>41954.2280324074</c:v>
                </c:pt>
                <c:pt idx="373">
                  <c:v>41954.5450810185</c:v>
                </c:pt>
                <c:pt idx="374">
                  <c:v>41954.8508680556</c:v>
                </c:pt>
                <c:pt idx="375">
                  <c:v>41957.7568402778</c:v>
                </c:pt>
                <c:pt idx="376">
                  <c:v>41957.8337268519</c:v>
                </c:pt>
                <c:pt idx="377">
                  <c:v>41960.1190856481</c:v>
                </c:pt>
                <c:pt idx="378">
                  <c:v>41961.4924884259</c:v>
                </c:pt>
                <c:pt idx="379">
                  <c:v>41963.8723611111</c:v>
                </c:pt>
                <c:pt idx="380">
                  <c:v>41964.3155324074</c:v>
                </c:pt>
                <c:pt idx="381">
                  <c:v>41964.7163194444</c:v>
                </c:pt>
                <c:pt idx="382">
                  <c:v>41968.6774652778</c:v>
                </c:pt>
                <c:pt idx="383">
                  <c:v>41968.9389930556</c:v>
                </c:pt>
                <c:pt idx="384">
                  <c:v>41969.1997569444</c:v>
                </c:pt>
                <c:pt idx="385">
                  <c:v>41970.0850462963</c:v>
                </c:pt>
                <c:pt idx="386">
                  <c:v>41971.0021527778</c:v>
                </c:pt>
                <c:pt idx="387">
                  <c:v>41971.8810763889</c:v>
                </c:pt>
                <c:pt idx="388">
                  <c:v>41974.7385763889</c:v>
                </c:pt>
                <c:pt idx="389">
                  <c:v>41974.7431481481</c:v>
                </c:pt>
                <c:pt idx="390">
                  <c:v>41974.898599537</c:v>
                </c:pt>
                <c:pt idx="391">
                  <c:v>41975.1243402778</c:v>
                </c:pt>
                <c:pt idx="392">
                  <c:v>41975.642974537</c:v>
                </c:pt>
                <c:pt idx="393">
                  <c:v>41975.6761111111</c:v>
                </c:pt>
                <c:pt idx="394">
                  <c:v>41975.7006365741</c:v>
                </c:pt>
                <c:pt idx="395">
                  <c:v>41975.9011805555</c:v>
                </c:pt>
                <c:pt idx="396">
                  <c:v>41976.3319791667</c:v>
                </c:pt>
                <c:pt idx="397">
                  <c:v>41977.0049768519</c:v>
                </c:pt>
                <c:pt idx="398">
                  <c:v>41977.7801041667</c:v>
                </c:pt>
                <c:pt idx="399">
                  <c:v>41981.0675231481</c:v>
                </c:pt>
                <c:pt idx="400">
                  <c:v>41981.5723032407</c:v>
                </c:pt>
                <c:pt idx="401">
                  <c:v>41982.6886111111</c:v>
                </c:pt>
                <c:pt idx="402">
                  <c:v>41982.7370717593</c:v>
                </c:pt>
                <c:pt idx="403">
                  <c:v>41982.7733564815</c:v>
                </c:pt>
                <c:pt idx="404">
                  <c:v>41982.8736458333</c:v>
                </c:pt>
                <c:pt idx="405">
                  <c:v>41982.8872800926</c:v>
                </c:pt>
                <c:pt idx="406">
                  <c:v>41982.9043865741</c:v>
                </c:pt>
                <c:pt idx="407">
                  <c:v>41983.7528472222</c:v>
                </c:pt>
                <c:pt idx="408">
                  <c:v>41985.4273611111</c:v>
                </c:pt>
                <c:pt idx="409">
                  <c:v>41988.6170833333</c:v>
                </c:pt>
                <c:pt idx="410">
                  <c:v>41988.8299421296</c:v>
                </c:pt>
                <c:pt idx="411">
                  <c:v>41989.2475462963</c:v>
                </c:pt>
                <c:pt idx="412">
                  <c:v>41989.819212963</c:v>
                </c:pt>
                <c:pt idx="413">
                  <c:v>41990.5063773148</c:v>
                </c:pt>
                <c:pt idx="414">
                  <c:v>41990.5841087963</c:v>
                </c:pt>
                <c:pt idx="415">
                  <c:v>41990.5854861111</c:v>
                </c:pt>
                <c:pt idx="416">
                  <c:v>41990.6125462963</c:v>
                </c:pt>
                <c:pt idx="417">
                  <c:v>41990.9986342593</c:v>
                </c:pt>
                <c:pt idx="418">
                  <c:v>41991.0224884259</c:v>
                </c:pt>
                <c:pt idx="419">
                  <c:v>41993.8243402778</c:v>
                </c:pt>
                <c:pt idx="420">
                  <c:v>41995.0840740741</c:v>
                </c:pt>
                <c:pt idx="421">
                  <c:v>41995.8704861111</c:v>
                </c:pt>
                <c:pt idx="422">
                  <c:v>41996.8323958333</c:v>
                </c:pt>
                <c:pt idx="423">
                  <c:v>41997.5079050926</c:v>
                </c:pt>
                <c:pt idx="424">
                  <c:v>41999.8610648148</c:v>
                </c:pt>
                <c:pt idx="425">
                  <c:v>42002.5448842593</c:v>
                </c:pt>
                <c:pt idx="426">
                  <c:v>42002.8174884259</c:v>
                </c:pt>
                <c:pt idx="427">
                  <c:v>42003.9484259259</c:v>
                </c:pt>
                <c:pt idx="428">
                  <c:v>42004.7038657407</c:v>
                </c:pt>
                <c:pt idx="429">
                  <c:v>42006.9086921296</c:v>
                </c:pt>
                <c:pt idx="430">
                  <c:v>42007.0164583333</c:v>
                </c:pt>
                <c:pt idx="431">
                  <c:v>42009.4932638889</c:v>
                </c:pt>
                <c:pt idx="432">
                  <c:v>42010.9682407407</c:v>
                </c:pt>
                <c:pt idx="433">
                  <c:v>42011.2025810185</c:v>
                </c:pt>
                <c:pt idx="434">
                  <c:v>42013.1525347222</c:v>
                </c:pt>
                <c:pt idx="435">
                  <c:v>42013.4245023148</c:v>
                </c:pt>
                <c:pt idx="436">
                  <c:v>42016.0504513889</c:v>
                </c:pt>
                <c:pt idx="437">
                  <c:v>42016.1206134259</c:v>
                </c:pt>
                <c:pt idx="438">
                  <c:v>42016.7066782407</c:v>
                </c:pt>
                <c:pt idx="439">
                  <c:v>42016.8002083333</c:v>
                </c:pt>
                <c:pt idx="440">
                  <c:v>42016.8324652778</c:v>
                </c:pt>
                <c:pt idx="441">
                  <c:v>42016.9386921296</c:v>
                </c:pt>
                <c:pt idx="442">
                  <c:v>42016.9815740741</c:v>
                </c:pt>
                <c:pt idx="443">
                  <c:v>42017.5942361111</c:v>
                </c:pt>
                <c:pt idx="444">
                  <c:v>42017.8804513889</c:v>
                </c:pt>
                <c:pt idx="445">
                  <c:v>42017.907337963</c:v>
                </c:pt>
                <c:pt idx="446">
                  <c:v>42018.6768981481</c:v>
                </c:pt>
                <c:pt idx="447">
                  <c:v>42018.9404976852</c:v>
                </c:pt>
                <c:pt idx="448">
                  <c:v>42018.9415972222</c:v>
                </c:pt>
                <c:pt idx="449">
                  <c:v>42019.6837615741</c:v>
                </c:pt>
                <c:pt idx="450">
                  <c:v>42019.959837963</c:v>
                </c:pt>
                <c:pt idx="451">
                  <c:v>42020.587349537</c:v>
                </c:pt>
                <c:pt idx="452">
                  <c:v>42020.7005671296</c:v>
                </c:pt>
                <c:pt idx="453">
                  <c:v>42020.7686342593</c:v>
                </c:pt>
                <c:pt idx="454">
                  <c:v>42020.8466666667</c:v>
                </c:pt>
                <c:pt idx="455">
                  <c:v>42021.3011921296</c:v>
                </c:pt>
                <c:pt idx="456">
                  <c:v>42022.6615277778</c:v>
                </c:pt>
                <c:pt idx="457">
                  <c:v>42023.6349768519</c:v>
                </c:pt>
                <c:pt idx="458">
                  <c:v>42024.7028935185</c:v>
                </c:pt>
                <c:pt idx="459">
                  <c:v>42025.1647800926</c:v>
                </c:pt>
                <c:pt idx="460">
                  <c:v>42026.1761805556</c:v>
                </c:pt>
                <c:pt idx="461">
                  <c:v>42026.8811805556</c:v>
                </c:pt>
                <c:pt idx="462">
                  <c:v>42026.9204282407</c:v>
                </c:pt>
                <c:pt idx="463">
                  <c:v>42026.9249768518</c:v>
                </c:pt>
                <c:pt idx="464">
                  <c:v>42027.8328009259</c:v>
                </c:pt>
                <c:pt idx="465">
                  <c:v>42028.4965625</c:v>
                </c:pt>
                <c:pt idx="466">
                  <c:v>42029.1358796296</c:v>
                </c:pt>
                <c:pt idx="467">
                  <c:v>42031.01125</c:v>
                </c:pt>
                <c:pt idx="468">
                  <c:v>42031.1388310185</c:v>
                </c:pt>
                <c:pt idx="469">
                  <c:v>42031.6668981481</c:v>
                </c:pt>
                <c:pt idx="470">
                  <c:v>42031.833587963</c:v>
                </c:pt>
                <c:pt idx="471">
                  <c:v>42032.2502083333</c:v>
                </c:pt>
                <c:pt idx="472">
                  <c:v>42032.7161458333</c:v>
                </c:pt>
                <c:pt idx="473">
                  <c:v>42034.8568171296</c:v>
                </c:pt>
                <c:pt idx="474">
                  <c:v>42034.9282523148</c:v>
                </c:pt>
                <c:pt idx="475">
                  <c:v>42034.9601273148</c:v>
                </c:pt>
                <c:pt idx="476">
                  <c:v>42036.2442824074</c:v>
                </c:pt>
                <c:pt idx="477">
                  <c:v>42036.704525463</c:v>
                </c:pt>
                <c:pt idx="478">
                  <c:v>42036.9955902778</c:v>
                </c:pt>
                <c:pt idx="479">
                  <c:v>42037.5989583333</c:v>
                </c:pt>
                <c:pt idx="480">
                  <c:v>42037.7912384259</c:v>
                </c:pt>
                <c:pt idx="481">
                  <c:v>42037.9382060185</c:v>
                </c:pt>
                <c:pt idx="482">
                  <c:v>42037.9862847222</c:v>
                </c:pt>
                <c:pt idx="483">
                  <c:v>42038.7204513889</c:v>
                </c:pt>
                <c:pt idx="484">
                  <c:v>42039.1949884259</c:v>
                </c:pt>
                <c:pt idx="485">
                  <c:v>42039.3845717593</c:v>
                </c:pt>
                <c:pt idx="486">
                  <c:v>42040.8316782407</c:v>
                </c:pt>
                <c:pt idx="487">
                  <c:v>42041.205</c:v>
                </c:pt>
                <c:pt idx="488">
                  <c:v>42041.5813078704</c:v>
                </c:pt>
                <c:pt idx="489">
                  <c:v>42041.7141782407</c:v>
                </c:pt>
                <c:pt idx="490">
                  <c:v>42041.7430902778</c:v>
                </c:pt>
                <c:pt idx="491">
                  <c:v>42042.1978240741</c:v>
                </c:pt>
                <c:pt idx="492">
                  <c:v>42044.1849884259</c:v>
                </c:pt>
                <c:pt idx="493">
                  <c:v>42044.7659606481</c:v>
                </c:pt>
                <c:pt idx="494">
                  <c:v>42045.8423842593</c:v>
                </c:pt>
                <c:pt idx="495">
                  <c:v>42047.076400463</c:v>
                </c:pt>
                <c:pt idx="496">
                  <c:v>42047.7244444444</c:v>
                </c:pt>
                <c:pt idx="497">
                  <c:v>42048.711724537</c:v>
                </c:pt>
                <c:pt idx="498">
                  <c:v>42050.0083680556</c:v>
                </c:pt>
                <c:pt idx="499">
                  <c:v>42050.0196412037</c:v>
                </c:pt>
                <c:pt idx="500">
                  <c:v>42050.9831828704</c:v>
                </c:pt>
                <c:pt idx="501">
                  <c:v>42052.9498148148</c:v>
                </c:pt>
                <c:pt idx="502">
                  <c:v>42053.049375</c:v>
                </c:pt>
                <c:pt idx="503">
                  <c:v>42053.1061111111</c:v>
                </c:pt>
                <c:pt idx="504">
                  <c:v>42053.6716666667</c:v>
                </c:pt>
                <c:pt idx="505">
                  <c:v>42053.6728240741</c:v>
                </c:pt>
                <c:pt idx="506">
                  <c:v>42053.7042939815</c:v>
                </c:pt>
                <c:pt idx="507">
                  <c:v>42053.7220601852</c:v>
                </c:pt>
                <c:pt idx="508">
                  <c:v>42053.7326273148</c:v>
                </c:pt>
                <c:pt idx="509">
                  <c:v>42053.7330787037</c:v>
                </c:pt>
                <c:pt idx="510">
                  <c:v>42053.9169212963</c:v>
                </c:pt>
                <c:pt idx="511">
                  <c:v>42054.0244212963</c:v>
                </c:pt>
                <c:pt idx="512">
                  <c:v>42054.7441898148</c:v>
                </c:pt>
                <c:pt idx="513">
                  <c:v>42054.8490509259</c:v>
                </c:pt>
                <c:pt idx="514">
                  <c:v>42055.2771990741</c:v>
                </c:pt>
                <c:pt idx="515">
                  <c:v>42055.7133680556</c:v>
                </c:pt>
                <c:pt idx="516">
                  <c:v>42056.013125</c:v>
                </c:pt>
                <c:pt idx="517">
                  <c:v>42056.0916319444</c:v>
                </c:pt>
                <c:pt idx="518">
                  <c:v>42056.1324537037</c:v>
                </c:pt>
                <c:pt idx="519">
                  <c:v>42056.6514351852</c:v>
                </c:pt>
                <c:pt idx="520">
                  <c:v>42057.1909606481</c:v>
                </c:pt>
                <c:pt idx="521">
                  <c:v>42057.2778587963</c:v>
                </c:pt>
                <c:pt idx="522">
                  <c:v>42057.5369444444</c:v>
                </c:pt>
                <c:pt idx="523">
                  <c:v>42058.6038773148</c:v>
                </c:pt>
                <c:pt idx="524">
                  <c:v>42058.7924768519</c:v>
                </c:pt>
                <c:pt idx="525">
                  <c:v>42058.9040740741</c:v>
                </c:pt>
                <c:pt idx="526">
                  <c:v>42059.0857523148</c:v>
                </c:pt>
                <c:pt idx="527">
                  <c:v>42059.2700231481</c:v>
                </c:pt>
                <c:pt idx="528">
                  <c:v>42059.4539236111</c:v>
                </c:pt>
                <c:pt idx="529">
                  <c:v>42059.7013194444</c:v>
                </c:pt>
                <c:pt idx="530">
                  <c:v>42059.9707291667</c:v>
                </c:pt>
                <c:pt idx="531">
                  <c:v>42060.0356365741</c:v>
                </c:pt>
                <c:pt idx="532">
                  <c:v>42060.0455092593</c:v>
                </c:pt>
                <c:pt idx="533">
                  <c:v>42060.6839351852</c:v>
                </c:pt>
                <c:pt idx="534">
                  <c:v>42061.2124884259</c:v>
                </c:pt>
                <c:pt idx="535">
                  <c:v>42061.9632638889</c:v>
                </c:pt>
                <c:pt idx="536">
                  <c:v>42062.296412037</c:v>
                </c:pt>
                <c:pt idx="537">
                  <c:v>42062.6804861111</c:v>
                </c:pt>
                <c:pt idx="538">
                  <c:v>42062.8344444444</c:v>
                </c:pt>
                <c:pt idx="539">
                  <c:v>42064.2200694444</c:v>
                </c:pt>
                <c:pt idx="540">
                  <c:v>42064.6526736111</c:v>
                </c:pt>
                <c:pt idx="541">
                  <c:v>42064.7856134259</c:v>
                </c:pt>
                <c:pt idx="542">
                  <c:v>42065.1906944444</c:v>
                </c:pt>
                <c:pt idx="543">
                  <c:v>42065.7503009259</c:v>
                </c:pt>
                <c:pt idx="544">
                  <c:v>42065.7915740741</c:v>
                </c:pt>
                <c:pt idx="545">
                  <c:v>42065.8188078704</c:v>
                </c:pt>
                <c:pt idx="546">
                  <c:v>42065.8873611111</c:v>
                </c:pt>
                <c:pt idx="547">
                  <c:v>42067.0116435185</c:v>
                </c:pt>
                <c:pt idx="548">
                  <c:v>42067.947337963</c:v>
                </c:pt>
                <c:pt idx="549">
                  <c:v>42068.8883912037</c:v>
                </c:pt>
                <c:pt idx="550">
                  <c:v>42069.3914467593</c:v>
                </c:pt>
                <c:pt idx="551">
                  <c:v>42069.9034375</c:v>
                </c:pt>
                <c:pt idx="552">
                  <c:v>42072.3703819444</c:v>
                </c:pt>
                <c:pt idx="553">
                  <c:v>42072.57625</c:v>
                </c:pt>
                <c:pt idx="554">
                  <c:v>42073.6606944444</c:v>
                </c:pt>
                <c:pt idx="555">
                  <c:v>42074.2196990741</c:v>
                </c:pt>
                <c:pt idx="556">
                  <c:v>42075.8073958333</c:v>
                </c:pt>
                <c:pt idx="557">
                  <c:v>42075.9426273148</c:v>
                </c:pt>
                <c:pt idx="558">
                  <c:v>42075.9799884259</c:v>
                </c:pt>
                <c:pt idx="559">
                  <c:v>42077.1293981481</c:v>
                </c:pt>
                <c:pt idx="560">
                  <c:v>42078.3452083333</c:v>
                </c:pt>
                <c:pt idx="561">
                  <c:v>42079.857974537</c:v>
                </c:pt>
                <c:pt idx="562">
                  <c:v>42081.5153356481</c:v>
                </c:pt>
                <c:pt idx="563">
                  <c:v>42081.7312731482</c:v>
                </c:pt>
                <c:pt idx="564">
                  <c:v>42083.0705902778</c:v>
                </c:pt>
                <c:pt idx="565">
                  <c:v>42084.8815393519</c:v>
                </c:pt>
                <c:pt idx="566">
                  <c:v>42086.6149421296</c:v>
                </c:pt>
                <c:pt idx="567">
                  <c:v>42087.7680555556</c:v>
                </c:pt>
                <c:pt idx="568">
                  <c:v>42087.7923032407</c:v>
                </c:pt>
                <c:pt idx="569">
                  <c:v>42088.7236921296</c:v>
                </c:pt>
                <c:pt idx="570">
                  <c:v>42088.9113541667</c:v>
                </c:pt>
                <c:pt idx="571">
                  <c:v>42089.4125578704</c:v>
                </c:pt>
                <c:pt idx="572">
                  <c:v>42089.9015740741</c:v>
                </c:pt>
                <c:pt idx="573">
                  <c:v>42090.9090162037</c:v>
                </c:pt>
                <c:pt idx="574">
                  <c:v>42090.9125</c:v>
                </c:pt>
                <c:pt idx="575">
                  <c:v>42093.5882638889</c:v>
                </c:pt>
                <c:pt idx="576">
                  <c:v>42093.7868402778</c:v>
                </c:pt>
                <c:pt idx="577">
                  <c:v>42095.2291666667</c:v>
                </c:pt>
                <c:pt idx="578">
                  <c:v>42095.3746759259</c:v>
                </c:pt>
                <c:pt idx="579">
                  <c:v>42096.5445486111</c:v>
                </c:pt>
                <c:pt idx="580">
                  <c:v>42097.649224537</c:v>
                </c:pt>
                <c:pt idx="581">
                  <c:v>42097.7324189815</c:v>
                </c:pt>
                <c:pt idx="582">
                  <c:v>42097.7864930556</c:v>
                </c:pt>
                <c:pt idx="583">
                  <c:v>42097.8741550926</c:v>
                </c:pt>
                <c:pt idx="584">
                  <c:v>42098.2162384259</c:v>
                </c:pt>
                <c:pt idx="585">
                  <c:v>42100.7237384259</c:v>
                </c:pt>
                <c:pt idx="586">
                  <c:v>42100.9278587963</c:v>
                </c:pt>
                <c:pt idx="587">
                  <c:v>42101.4235416667</c:v>
                </c:pt>
                <c:pt idx="588">
                  <c:v>42101.5840740741</c:v>
                </c:pt>
                <c:pt idx="589">
                  <c:v>42101.8288194444</c:v>
                </c:pt>
                <c:pt idx="590">
                  <c:v>42102.7437731481</c:v>
                </c:pt>
                <c:pt idx="591">
                  <c:v>42102.8663078704</c:v>
                </c:pt>
                <c:pt idx="592">
                  <c:v>42103.0165856481</c:v>
                </c:pt>
                <c:pt idx="593">
                  <c:v>42103.0243981481</c:v>
                </c:pt>
                <c:pt idx="594">
                  <c:v>42103.3994791667</c:v>
                </c:pt>
                <c:pt idx="595">
                  <c:v>42103.5352546296</c:v>
                </c:pt>
                <c:pt idx="596">
                  <c:v>42103.5568287037</c:v>
                </c:pt>
                <c:pt idx="597">
                  <c:v>42103.8849305556</c:v>
                </c:pt>
                <c:pt idx="598">
                  <c:v>42104.7815972222</c:v>
                </c:pt>
                <c:pt idx="599">
                  <c:v>42105.2674884259</c:v>
                </c:pt>
                <c:pt idx="600">
                  <c:v>42107.0675578704</c:v>
                </c:pt>
                <c:pt idx="601">
                  <c:v>42107.1563194444</c:v>
                </c:pt>
                <c:pt idx="602">
                  <c:v>42107.6210185185</c:v>
                </c:pt>
                <c:pt idx="603">
                  <c:v>42107.8412847222</c:v>
                </c:pt>
                <c:pt idx="604">
                  <c:v>42107.8647222222</c:v>
                </c:pt>
                <c:pt idx="605">
                  <c:v>42108.6920601852</c:v>
                </c:pt>
                <c:pt idx="606">
                  <c:v>42109.75125</c:v>
                </c:pt>
                <c:pt idx="607">
                  <c:v>42109.801712963</c:v>
                </c:pt>
                <c:pt idx="608">
                  <c:v>42111.6840277778</c:v>
                </c:pt>
                <c:pt idx="609">
                  <c:v>42111.7166550926</c:v>
                </c:pt>
                <c:pt idx="610">
                  <c:v>42111.9040972222</c:v>
                </c:pt>
                <c:pt idx="611">
                  <c:v>42114.8189351852</c:v>
                </c:pt>
                <c:pt idx="612">
                  <c:v>42114.8255324074</c:v>
                </c:pt>
                <c:pt idx="613">
                  <c:v>42115.1161805556</c:v>
                </c:pt>
                <c:pt idx="614">
                  <c:v>42115.8896527778</c:v>
                </c:pt>
                <c:pt idx="615">
                  <c:v>42116.7107523148</c:v>
                </c:pt>
                <c:pt idx="616">
                  <c:v>42118.1395833333</c:v>
                </c:pt>
                <c:pt idx="617">
                  <c:v>42118.3464351852</c:v>
                </c:pt>
                <c:pt idx="618">
                  <c:v>42118.5563310185</c:v>
                </c:pt>
                <c:pt idx="619">
                  <c:v>42120.5312268518</c:v>
                </c:pt>
                <c:pt idx="620">
                  <c:v>42121.2498148148</c:v>
                </c:pt>
                <c:pt idx="621">
                  <c:v>42121.6757638889</c:v>
                </c:pt>
                <c:pt idx="622">
                  <c:v>42121.7569212963</c:v>
                </c:pt>
                <c:pt idx="623">
                  <c:v>42122.6700694444</c:v>
                </c:pt>
                <c:pt idx="624">
                  <c:v>42122.6931597222</c:v>
                </c:pt>
                <c:pt idx="625">
                  <c:v>42122.7325</c:v>
                </c:pt>
                <c:pt idx="626">
                  <c:v>42123.6488310185</c:v>
                </c:pt>
                <c:pt idx="627">
                  <c:v>42124.6238773148</c:v>
                </c:pt>
                <c:pt idx="628">
                  <c:v>42124.8411111111</c:v>
                </c:pt>
                <c:pt idx="629">
                  <c:v>42124.8484143519</c:v>
                </c:pt>
                <c:pt idx="630">
                  <c:v>42125.6444675926</c:v>
                </c:pt>
                <c:pt idx="631">
                  <c:v>42125.6475347222</c:v>
                </c:pt>
                <c:pt idx="632">
                  <c:v>42125.7728125</c:v>
                </c:pt>
                <c:pt idx="633">
                  <c:v>42126.8750115741</c:v>
                </c:pt>
                <c:pt idx="634">
                  <c:v>42128.4310648148</c:v>
                </c:pt>
                <c:pt idx="635">
                  <c:v>42128.6156828704</c:v>
                </c:pt>
                <c:pt idx="636">
                  <c:v>42128.6278935185</c:v>
                </c:pt>
                <c:pt idx="637">
                  <c:v>42128.7366087963</c:v>
                </c:pt>
                <c:pt idx="638">
                  <c:v>42128.8142476852</c:v>
                </c:pt>
                <c:pt idx="639">
                  <c:v>42128.8240740741</c:v>
                </c:pt>
                <c:pt idx="640">
                  <c:v>42129.5415856481</c:v>
                </c:pt>
                <c:pt idx="641">
                  <c:v>42132.0361689815</c:v>
                </c:pt>
                <c:pt idx="642">
                  <c:v>42132.5804861111</c:v>
                </c:pt>
                <c:pt idx="643">
                  <c:v>42132.8099537037</c:v>
                </c:pt>
                <c:pt idx="644">
                  <c:v>42132.9143287037</c:v>
                </c:pt>
                <c:pt idx="645">
                  <c:v>42134.1720717593</c:v>
                </c:pt>
                <c:pt idx="646">
                  <c:v>42135.6002083333</c:v>
                </c:pt>
                <c:pt idx="647">
                  <c:v>42135.8106944444</c:v>
                </c:pt>
                <c:pt idx="648">
                  <c:v>42136.0924884259</c:v>
                </c:pt>
                <c:pt idx="649">
                  <c:v>42136.270787037</c:v>
                </c:pt>
                <c:pt idx="650">
                  <c:v>42136.5361342593</c:v>
                </c:pt>
                <c:pt idx="651">
                  <c:v>42136.6751967593</c:v>
                </c:pt>
                <c:pt idx="652">
                  <c:v>42136.7671759259</c:v>
                </c:pt>
                <c:pt idx="653">
                  <c:v>42137.3957986111</c:v>
                </c:pt>
                <c:pt idx="654">
                  <c:v>42138.7988194444</c:v>
                </c:pt>
                <c:pt idx="655">
                  <c:v>42138.9306712963</c:v>
                </c:pt>
                <c:pt idx="656">
                  <c:v>42139.014525463</c:v>
                </c:pt>
                <c:pt idx="657">
                  <c:v>42139.5255671296</c:v>
                </c:pt>
                <c:pt idx="658">
                  <c:v>42139.8168402778</c:v>
                </c:pt>
                <c:pt idx="659">
                  <c:v>42140.4213194444</c:v>
                </c:pt>
                <c:pt idx="660">
                  <c:v>42140.7123148148</c:v>
                </c:pt>
                <c:pt idx="661">
                  <c:v>42141.5411342593</c:v>
                </c:pt>
                <c:pt idx="662">
                  <c:v>42141.7413078704</c:v>
                </c:pt>
                <c:pt idx="663">
                  <c:v>42142.5140162037</c:v>
                </c:pt>
                <c:pt idx="664">
                  <c:v>42142.7688194444</c:v>
                </c:pt>
                <c:pt idx="665">
                  <c:v>42143.4452199074</c:v>
                </c:pt>
                <c:pt idx="666">
                  <c:v>42143.4611226852</c:v>
                </c:pt>
                <c:pt idx="667">
                  <c:v>42143.9177430556</c:v>
                </c:pt>
                <c:pt idx="668">
                  <c:v>42144.0418518519</c:v>
                </c:pt>
                <c:pt idx="669">
                  <c:v>42144.2315277778</c:v>
                </c:pt>
                <c:pt idx="670">
                  <c:v>42144.4155324074</c:v>
                </c:pt>
                <c:pt idx="671">
                  <c:v>42144.5738078704</c:v>
                </c:pt>
                <c:pt idx="672">
                  <c:v>42145.7466898148</c:v>
                </c:pt>
                <c:pt idx="673">
                  <c:v>42146.5703935185</c:v>
                </c:pt>
                <c:pt idx="674">
                  <c:v>42146.731087963</c:v>
                </c:pt>
                <c:pt idx="675">
                  <c:v>42146.8362152778</c:v>
                </c:pt>
                <c:pt idx="676">
                  <c:v>42147.7299305556</c:v>
                </c:pt>
                <c:pt idx="677">
                  <c:v>42147.8268402778</c:v>
                </c:pt>
                <c:pt idx="678">
                  <c:v>42148.6768518519</c:v>
                </c:pt>
                <c:pt idx="679">
                  <c:v>42149.9404166667</c:v>
                </c:pt>
                <c:pt idx="680">
                  <c:v>42150.4620833333</c:v>
                </c:pt>
                <c:pt idx="681">
                  <c:v>42150.7553125</c:v>
                </c:pt>
                <c:pt idx="682">
                  <c:v>42151.0696064815</c:v>
                </c:pt>
                <c:pt idx="683">
                  <c:v>42151.2376851852</c:v>
                </c:pt>
                <c:pt idx="684">
                  <c:v>42151.9057175926</c:v>
                </c:pt>
                <c:pt idx="685">
                  <c:v>42152.5034953704</c:v>
                </c:pt>
                <c:pt idx="686">
                  <c:v>42152.7657175926</c:v>
                </c:pt>
                <c:pt idx="687">
                  <c:v>42154.8188194444</c:v>
                </c:pt>
                <c:pt idx="688">
                  <c:v>42154.873125</c:v>
                </c:pt>
                <c:pt idx="689">
                  <c:v>42155.1426388889</c:v>
                </c:pt>
                <c:pt idx="690">
                  <c:v>42155.6967939815</c:v>
                </c:pt>
                <c:pt idx="691">
                  <c:v>42155.9202199074</c:v>
                </c:pt>
                <c:pt idx="692">
                  <c:v>42156.5103935185</c:v>
                </c:pt>
                <c:pt idx="693">
                  <c:v>42157.4701851852</c:v>
                </c:pt>
                <c:pt idx="694">
                  <c:v>42157.5910648148</c:v>
                </c:pt>
                <c:pt idx="695">
                  <c:v>42157.5980902778</c:v>
                </c:pt>
                <c:pt idx="696">
                  <c:v>42157.6525115741</c:v>
                </c:pt>
                <c:pt idx="697">
                  <c:v>42158.0656944444</c:v>
                </c:pt>
                <c:pt idx="698">
                  <c:v>42159.2244328704</c:v>
                </c:pt>
                <c:pt idx="699">
                  <c:v>42160.5830439815</c:v>
                </c:pt>
                <c:pt idx="700">
                  <c:v>42160.6518171296</c:v>
                </c:pt>
                <c:pt idx="701">
                  <c:v>42162.7295486111</c:v>
                </c:pt>
                <c:pt idx="702">
                  <c:v>42163.2983333333</c:v>
                </c:pt>
                <c:pt idx="703">
                  <c:v>42164.2997222222</c:v>
                </c:pt>
                <c:pt idx="704">
                  <c:v>42165.0375810185</c:v>
                </c:pt>
                <c:pt idx="705">
                  <c:v>42165.4626273148</c:v>
                </c:pt>
                <c:pt idx="706">
                  <c:v>42165.993125</c:v>
                </c:pt>
                <c:pt idx="707">
                  <c:v>42166.2197337963</c:v>
                </c:pt>
                <c:pt idx="708">
                  <c:v>42167.0232060185</c:v>
                </c:pt>
                <c:pt idx="709">
                  <c:v>42167.4341666667</c:v>
                </c:pt>
                <c:pt idx="710">
                  <c:v>42167.5331597222</c:v>
                </c:pt>
                <c:pt idx="711">
                  <c:v>42167.5347916667</c:v>
                </c:pt>
                <c:pt idx="712">
                  <c:v>42168.3164814815</c:v>
                </c:pt>
                <c:pt idx="713">
                  <c:v>42169.8143402778</c:v>
                </c:pt>
                <c:pt idx="714">
                  <c:v>42169.9585069444</c:v>
                </c:pt>
                <c:pt idx="715">
                  <c:v>42170.4470138889</c:v>
                </c:pt>
                <c:pt idx="716">
                  <c:v>42170.8464467593</c:v>
                </c:pt>
                <c:pt idx="717">
                  <c:v>42170.9102314815</c:v>
                </c:pt>
                <c:pt idx="718">
                  <c:v>42171.0348611111</c:v>
                </c:pt>
                <c:pt idx="719">
                  <c:v>42171.3174421296</c:v>
                </c:pt>
                <c:pt idx="720">
                  <c:v>42171.3835300926</c:v>
                </c:pt>
                <c:pt idx="721">
                  <c:v>42171.7254166667</c:v>
                </c:pt>
                <c:pt idx="722">
                  <c:v>42171.7439699074</c:v>
                </c:pt>
                <c:pt idx="723">
                  <c:v>42171.7586111111</c:v>
                </c:pt>
                <c:pt idx="724">
                  <c:v>42171.7634143519</c:v>
                </c:pt>
                <c:pt idx="725">
                  <c:v>42171.8248842593</c:v>
                </c:pt>
                <c:pt idx="726">
                  <c:v>42172.4395717593</c:v>
                </c:pt>
                <c:pt idx="727">
                  <c:v>42172.6135069444</c:v>
                </c:pt>
                <c:pt idx="728">
                  <c:v>42172.686099537</c:v>
                </c:pt>
                <c:pt idx="729">
                  <c:v>42172.7576388889</c:v>
                </c:pt>
                <c:pt idx="730">
                  <c:v>42173.4668634259</c:v>
                </c:pt>
                <c:pt idx="731">
                  <c:v>42173.6708217593</c:v>
                </c:pt>
                <c:pt idx="732">
                  <c:v>42173.8032175926</c:v>
                </c:pt>
                <c:pt idx="733">
                  <c:v>42173.9701273148</c:v>
                </c:pt>
                <c:pt idx="734">
                  <c:v>42174.7808217593</c:v>
                </c:pt>
                <c:pt idx="735">
                  <c:v>42176.4190393519</c:v>
                </c:pt>
                <c:pt idx="736">
                  <c:v>42177.7617824074</c:v>
                </c:pt>
                <c:pt idx="737">
                  <c:v>42177.7919097222</c:v>
                </c:pt>
                <c:pt idx="738">
                  <c:v>42177.9642013889</c:v>
                </c:pt>
                <c:pt idx="739">
                  <c:v>42178.8158912037</c:v>
                </c:pt>
                <c:pt idx="740">
                  <c:v>42179.3449884259</c:v>
                </c:pt>
                <c:pt idx="741">
                  <c:v>42179.8546296296</c:v>
                </c:pt>
                <c:pt idx="742">
                  <c:v>42179.8984722222</c:v>
                </c:pt>
                <c:pt idx="743">
                  <c:v>42180.145787037</c:v>
                </c:pt>
                <c:pt idx="744">
                  <c:v>42182.0624768518</c:v>
                </c:pt>
                <c:pt idx="745">
                  <c:v>42182.1082523148</c:v>
                </c:pt>
                <c:pt idx="746">
                  <c:v>42183.2310069444</c:v>
                </c:pt>
                <c:pt idx="747">
                  <c:v>42184.209537037</c:v>
                </c:pt>
                <c:pt idx="748">
                  <c:v>42184.5728819444</c:v>
                </c:pt>
                <c:pt idx="749">
                  <c:v>42185.2672453704</c:v>
                </c:pt>
                <c:pt idx="750">
                  <c:v>42185.521087963</c:v>
                </c:pt>
                <c:pt idx="751">
                  <c:v>42185.5561574074</c:v>
                </c:pt>
                <c:pt idx="752">
                  <c:v>42186.0111689815</c:v>
                </c:pt>
                <c:pt idx="753">
                  <c:v>42186.8558796296</c:v>
                </c:pt>
                <c:pt idx="754">
                  <c:v>42188.4675</c:v>
                </c:pt>
                <c:pt idx="755">
                  <c:v>42188.8329398148</c:v>
                </c:pt>
                <c:pt idx="756">
                  <c:v>42191.3635069444</c:v>
                </c:pt>
                <c:pt idx="757">
                  <c:v>42192.5919444444</c:v>
                </c:pt>
                <c:pt idx="758">
                  <c:v>42192.6470717593</c:v>
                </c:pt>
                <c:pt idx="759">
                  <c:v>42192.9056944444</c:v>
                </c:pt>
                <c:pt idx="760">
                  <c:v>42192.9339583333</c:v>
                </c:pt>
                <c:pt idx="761">
                  <c:v>42193.4822916667</c:v>
                </c:pt>
                <c:pt idx="762">
                  <c:v>42193.723912037</c:v>
                </c:pt>
                <c:pt idx="763">
                  <c:v>42193.7714814815</c:v>
                </c:pt>
                <c:pt idx="764">
                  <c:v>42193.8135300926</c:v>
                </c:pt>
                <c:pt idx="765">
                  <c:v>42194.0961574074</c:v>
                </c:pt>
                <c:pt idx="766">
                  <c:v>42195.7497453704</c:v>
                </c:pt>
                <c:pt idx="767">
                  <c:v>42196.0287037037</c:v>
                </c:pt>
                <c:pt idx="768">
                  <c:v>42196.166875</c:v>
                </c:pt>
                <c:pt idx="769">
                  <c:v>42199.648912037</c:v>
                </c:pt>
                <c:pt idx="770">
                  <c:v>42200.6258333333</c:v>
                </c:pt>
                <c:pt idx="771">
                  <c:v>42201.4362268519</c:v>
                </c:pt>
                <c:pt idx="772">
                  <c:v>42201.6750115741</c:v>
                </c:pt>
                <c:pt idx="773">
                  <c:v>42203.4321296296</c:v>
                </c:pt>
                <c:pt idx="774">
                  <c:v>42203.6777662037</c:v>
                </c:pt>
                <c:pt idx="775">
                  <c:v>42203.6803009259</c:v>
                </c:pt>
                <c:pt idx="776">
                  <c:v>42205.1710185185</c:v>
                </c:pt>
                <c:pt idx="777">
                  <c:v>42205.7108796296</c:v>
                </c:pt>
                <c:pt idx="778">
                  <c:v>42206.8353703704</c:v>
                </c:pt>
                <c:pt idx="779">
                  <c:v>42207.2599189815</c:v>
                </c:pt>
                <c:pt idx="780">
                  <c:v>42207.795787037</c:v>
                </c:pt>
                <c:pt idx="781">
                  <c:v>42208.8464699074</c:v>
                </c:pt>
                <c:pt idx="782">
                  <c:v>42209.6728819444</c:v>
                </c:pt>
                <c:pt idx="783">
                  <c:v>42210.4397685185</c:v>
                </c:pt>
                <c:pt idx="784">
                  <c:v>42213.505474537</c:v>
                </c:pt>
                <c:pt idx="785">
                  <c:v>42213.6629050926</c:v>
                </c:pt>
                <c:pt idx="786">
                  <c:v>42214.6956712963</c:v>
                </c:pt>
                <c:pt idx="787">
                  <c:v>42217.6701041667</c:v>
                </c:pt>
                <c:pt idx="788">
                  <c:v>42219.0197337963</c:v>
                </c:pt>
                <c:pt idx="789">
                  <c:v>42219.1803935185</c:v>
                </c:pt>
                <c:pt idx="790">
                  <c:v>42219.6651736111</c:v>
                </c:pt>
                <c:pt idx="791">
                  <c:v>42219.9158564815</c:v>
                </c:pt>
                <c:pt idx="792">
                  <c:v>42220.7948726852</c:v>
                </c:pt>
                <c:pt idx="793">
                  <c:v>42221.6567824074</c:v>
                </c:pt>
                <c:pt idx="794">
                  <c:v>42222.7300347222</c:v>
                </c:pt>
                <c:pt idx="795">
                  <c:v>42223.3943634259</c:v>
                </c:pt>
                <c:pt idx="796">
                  <c:v>42224.7569097222</c:v>
                </c:pt>
                <c:pt idx="797">
                  <c:v>42225.5138888889</c:v>
                </c:pt>
                <c:pt idx="798">
                  <c:v>42225.5596759259</c:v>
                </c:pt>
                <c:pt idx="799">
                  <c:v>42226.6518865741</c:v>
                </c:pt>
                <c:pt idx="800">
                  <c:v>42226.6947800926</c:v>
                </c:pt>
                <c:pt idx="801">
                  <c:v>42226.9384143519</c:v>
                </c:pt>
                <c:pt idx="802">
                  <c:v>42227.824212963</c:v>
                </c:pt>
                <c:pt idx="803">
                  <c:v>42228.0446643519</c:v>
                </c:pt>
                <c:pt idx="804">
                  <c:v>42228.1517013889</c:v>
                </c:pt>
                <c:pt idx="805">
                  <c:v>42230.0811689815</c:v>
                </c:pt>
                <c:pt idx="806">
                  <c:v>42230.4722222222</c:v>
                </c:pt>
                <c:pt idx="807">
                  <c:v>42230.6627314815</c:v>
                </c:pt>
                <c:pt idx="808">
                  <c:v>42232.7025462963</c:v>
                </c:pt>
                <c:pt idx="809">
                  <c:v>42233.3623148148</c:v>
                </c:pt>
                <c:pt idx="810">
                  <c:v>42233.6717476852</c:v>
                </c:pt>
                <c:pt idx="811">
                  <c:v>42233.7385648148</c:v>
                </c:pt>
                <c:pt idx="812">
                  <c:v>42233.747349537</c:v>
                </c:pt>
                <c:pt idx="813">
                  <c:v>42233.7638310185</c:v>
                </c:pt>
                <c:pt idx="814">
                  <c:v>42234.7898842593</c:v>
                </c:pt>
                <c:pt idx="815">
                  <c:v>42235.1174768519</c:v>
                </c:pt>
                <c:pt idx="816">
                  <c:v>42236.2760532407</c:v>
                </c:pt>
                <c:pt idx="817">
                  <c:v>42236.6232523148</c:v>
                </c:pt>
                <c:pt idx="818">
                  <c:v>42237.1816087963</c:v>
                </c:pt>
                <c:pt idx="819">
                  <c:v>42238.1328240741</c:v>
                </c:pt>
                <c:pt idx="820">
                  <c:v>42239.957962963</c:v>
                </c:pt>
                <c:pt idx="821">
                  <c:v>42241.4291203704</c:v>
                </c:pt>
                <c:pt idx="822">
                  <c:v>42242.9886805556</c:v>
                </c:pt>
                <c:pt idx="823">
                  <c:v>42243.6252662037</c:v>
                </c:pt>
                <c:pt idx="824">
                  <c:v>42243.7903935185</c:v>
                </c:pt>
                <c:pt idx="825">
                  <c:v>42245.2343402778</c:v>
                </c:pt>
                <c:pt idx="826">
                  <c:v>42245.2746990741</c:v>
                </c:pt>
                <c:pt idx="827">
                  <c:v>42246.8837847222</c:v>
                </c:pt>
                <c:pt idx="828">
                  <c:v>42248.535787037</c:v>
                </c:pt>
                <c:pt idx="829">
                  <c:v>42248.6270138889</c:v>
                </c:pt>
                <c:pt idx="830">
                  <c:v>42248.640162037</c:v>
                </c:pt>
                <c:pt idx="831">
                  <c:v>42248.6977546296</c:v>
                </c:pt>
                <c:pt idx="832">
                  <c:v>42250.5982175926</c:v>
                </c:pt>
                <c:pt idx="833">
                  <c:v>42252.4743518519</c:v>
                </c:pt>
                <c:pt idx="834">
                  <c:v>42253.6331597222</c:v>
                </c:pt>
                <c:pt idx="835">
                  <c:v>42253.6880439815</c:v>
                </c:pt>
                <c:pt idx="836">
                  <c:v>42253.9285300926</c:v>
                </c:pt>
                <c:pt idx="837">
                  <c:v>42254.2646875</c:v>
                </c:pt>
                <c:pt idx="838">
                  <c:v>42255.3332523148</c:v>
                </c:pt>
                <c:pt idx="839">
                  <c:v>42255.6193518519</c:v>
                </c:pt>
                <c:pt idx="840">
                  <c:v>42255.6960069444</c:v>
                </c:pt>
                <c:pt idx="841">
                  <c:v>42255.7919097222</c:v>
                </c:pt>
                <c:pt idx="842">
                  <c:v>42256.764212963</c:v>
                </c:pt>
                <c:pt idx="843">
                  <c:v>42257.5908333333</c:v>
                </c:pt>
                <c:pt idx="844">
                  <c:v>42258.6465046296</c:v>
                </c:pt>
                <c:pt idx="845">
                  <c:v>42261.6329166667</c:v>
                </c:pt>
                <c:pt idx="846">
                  <c:v>42261.9173958333</c:v>
                </c:pt>
                <c:pt idx="847">
                  <c:v>42262.0967824074</c:v>
                </c:pt>
                <c:pt idx="848">
                  <c:v>42263.6915740741</c:v>
                </c:pt>
                <c:pt idx="849">
                  <c:v>42264.2917824074</c:v>
                </c:pt>
                <c:pt idx="850">
                  <c:v>42265.0228240741</c:v>
                </c:pt>
                <c:pt idx="851">
                  <c:v>42265.6831828704</c:v>
                </c:pt>
                <c:pt idx="852">
                  <c:v>42265.8170023148</c:v>
                </c:pt>
                <c:pt idx="853">
                  <c:v>42268.009224537</c:v>
                </c:pt>
                <c:pt idx="854">
                  <c:v>42268.1276967593</c:v>
                </c:pt>
                <c:pt idx="855">
                  <c:v>42269.1262268518</c:v>
                </c:pt>
                <c:pt idx="856">
                  <c:v>42270.5821412037</c:v>
                </c:pt>
                <c:pt idx="857">
                  <c:v>42270.7269212963</c:v>
                </c:pt>
                <c:pt idx="858">
                  <c:v>42270.8109953704</c:v>
                </c:pt>
                <c:pt idx="859">
                  <c:v>42272.5305092593</c:v>
                </c:pt>
                <c:pt idx="860">
                  <c:v>42275.7316666667</c:v>
                </c:pt>
                <c:pt idx="861">
                  <c:v>42277.5834722222</c:v>
                </c:pt>
                <c:pt idx="862">
                  <c:v>42278.0890393518</c:v>
                </c:pt>
                <c:pt idx="863">
                  <c:v>42278.4536689815</c:v>
                </c:pt>
                <c:pt idx="864">
                  <c:v>42278.6297106482</c:v>
                </c:pt>
                <c:pt idx="865">
                  <c:v>42278.6649652778</c:v>
                </c:pt>
                <c:pt idx="866">
                  <c:v>42279.7785648148</c:v>
                </c:pt>
                <c:pt idx="867">
                  <c:v>42282.6555439815</c:v>
                </c:pt>
                <c:pt idx="868">
                  <c:v>42282.7684143519</c:v>
                </c:pt>
                <c:pt idx="869">
                  <c:v>42282.7702314815</c:v>
                </c:pt>
                <c:pt idx="870">
                  <c:v>42283.5529513889</c:v>
                </c:pt>
                <c:pt idx="871">
                  <c:v>42283.8643518519</c:v>
                </c:pt>
                <c:pt idx="872">
                  <c:v>42284.5001041667</c:v>
                </c:pt>
                <c:pt idx="873">
                  <c:v>42284.5160648148</c:v>
                </c:pt>
                <c:pt idx="874">
                  <c:v>42284.6969444444</c:v>
                </c:pt>
                <c:pt idx="875">
                  <c:v>42285.1439699074</c:v>
                </c:pt>
                <c:pt idx="876">
                  <c:v>42286.7497800926</c:v>
                </c:pt>
                <c:pt idx="877">
                  <c:v>42289.7611921296</c:v>
                </c:pt>
                <c:pt idx="878">
                  <c:v>42289.9404976852</c:v>
                </c:pt>
                <c:pt idx="879">
                  <c:v>42290.6185532407</c:v>
                </c:pt>
                <c:pt idx="880">
                  <c:v>42291.7395486111</c:v>
                </c:pt>
                <c:pt idx="881">
                  <c:v>42291.833287037</c:v>
                </c:pt>
                <c:pt idx="882">
                  <c:v>42292.0875925926</c:v>
                </c:pt>
                <c:pt idx="883">
                  <c:v>42292.7010532407</c:v>
                </c:pt>
                <c:pt idx="884">
                  <c:v>42293.809212963</c:v>
                </c:pt>
                <c:pt idx="885">
                  <c:v>42293.8535416667</c:v>
                </c:pt>
                <c:pt idx="886">
                  <c:v>42293.9229861111</c:v>
                </c:pt>
                <c:pt idx="887">
                  <c:v>42294.4296412037</c:v>
                </c:pt>
                <c:pt idx="888">
                  <c:v>42294.808125</c:v>
                </c:pt>
                <c:pt idx="889">
                  <c:v>42295.8918287037</c:v>
                </c:pt>
                <c:pt idx="890">
                  <c:v>42296.1541319444</c:v>
                </c:pt>
                <c:pt idx="891">
                  <c:v>42297.6910069444</c:v>
                </c:pt>
                <c:pt idx="892">
                  <c:v>42297.7487384259</c:v>
                </c:pt>
                <c:pt idx="893">
                  <c:v>42297.8162847222</c:v>
                </c:pt>
                <c:pt idx="894">
                  <c:v>42297.8231134259</c:v>
                </c:pt>
                <c:pt idx="895">
                  <c:v>42299.130162037</c:v>
                </c:pt>
                <c:pt idx="896">
                  <c:v>42302.7015162037</c:v>
                </c:pt>
                <c:pt idx="897">
                  <c:v>42303.672662037</c:v>
                </c:pt>
                <c:pt idx="898">
                  <c:v>42304.9409606481</c:v>
                </c:pt>
                <c:pt idx="899">
                  <c:v>42305.6709143519</c:v>
                </c:pt>
                <c:pt idx="900">
                  <c:v>42306.8488541667</c:v>
                </c:pt>
                <c:pt idx="901">
                  <c:v>42307.1892708333</c:v>
                </c:pt>
                <c:pt idx="902">
                  <c:v>42307.5393981481</c:v>
                </c:pt>
                <c:pt idx="903">
                  <c:v>42307.9083796296</c:v>
                </c:pt>
                <c:pt idx="904">
                  <c:v>42308.2112152778</c:v>
                </c:pt>
                <c:pt idx="905">
                  <c:v>42309.1913078704</c:v>
                </c:pt>
                <c:pt idx="906">
                  <c:v>42309.7566203704</c:v>
                </c:pt>
                <c:pt idx="907">
                  <c:v>42310.9685185185</c:v>
                </c:pt>
                <c:pt idx="908">
                  <c:v>42311.6214583333</c:v>
                </c:pt>
                <c:pt idx="909">
                  <c:v>42311.7119791667</c:v>
                </c:pt>
                <c:pt idx="910">
                  <c:v>42311.7503240741</c:v>
                </c:pt>
                <c:pt idx="911">
                  <c:v>42312.792662037</c:v>
                </c:pt>
                <c:pt idx="912">
                  <c:v>42312.8745949074</c:v>
                </c:pt>
                <c:pt idx="913">
                  <c:v>42313.703900463</c:v>
                </c:pt>
                <c:pt idx="914">
                  <c:v>42317.8263773148</c:v>
                </c:pt>
                <c:pt idx="915">
                  <c:v>42318.5937037037</c:v>
                </c:pt>
                <c:pt idx="916">
                  <c:v>42318.7020949074</c:v>
                </c:pt>
                <c:pt idx="917">
                  <c:v>42321.1017592593</c:v>
                </c:pt>
                <c:pt idx="918">
                  <c:v>42322.0251157407</c:v>
                </c:pt>
                <c:pt idx="919">
                  <c:v>42322.65375</c:v>
                </c:pt>
                <c:pt idx="920">
                  <c:v>42323.5622222222</c:v>
                </c:pt>
                <c:pt idx="921">
                  <c:v>42323.7093055556</c:v>
                </c:pt>
                <c:pt idx="922">
                  <c:v>42325.9207175926</c:v>
                </c:pt>
                <c:pt idx="923">
                  <c:v>42328.7271412037</c:v>
                </c:pt>
                <c:pt idx="924">
                  <c:v>42329.8381597222</c:v>
                </c:pt>
                <c:pt idx="925">
                  <c:v>42333.6958217593</c:v>
                </c:pt>
                <c:pt idx="926">
                  <c:v>42334.4689351852</c:v>
                </c:pt>
                <c:pt idx="927">
                  <c:v>42334.8039236111</c:v>
                </c:pt>
                <c:pt idx="928">
                  <c:v>42337.0203935185</c:v>
                </c:pt>
                <c:pt idx="929">
                  <c:v>42337.7925115741</c:v>
                </c:pt>
                <c:pt idx="930">
                  <c:v>42338.963912037</c:v>
                </c:pt>
                <c:pt idx="931">
                  <c:v>42341.1806365741</c:v>
                </c:pt>
                <c:pt idx="932">
                  <c:v>42341.5743055556</c:v>
                </c:pt>
                <c:pt idx="933">
                  <c:v>42341.8183796296</c:v>
                </c:pt>
                <c:pt idx="934">
                  <c:v>42342.8455555556</c:v>
                </c:pt>
                <c:pt idx="935">
                  <c:v>42344.8245023148</c:v>
                </c:pt>
                <c:pt idx="936">
                  <c:v>42346.2068518518</c:v>
                </c:pt>
                <c:pt idx="937">
                  <c:v>42353.7617592593</c:v>
                </c:pt>
                <c:pt idx="938">
                  <c:v>42354.1316435185</c:v>
                </c:pt>
                <c:pt idx="939">
                  <c:v>42358.5731828704</c:v>
                </c:pt>
                <c:pt idx="940">
                  <c:v>42358.6848726852</c:v>
                </c:pt>
                <c:pt idx="941">
                  <c:v>42359.7252430556</c:v>
                </c:pt>
                <c:pt idx="942">
                  <c:v>42359.7922337963</c:v>
                </c:pt>
                <c:pt idx="943">
                  <c:v>42359.8686111111</c:v>
                </c:pt>
                <c:pt idx="944">
                  <c:v>42360.212025463</c:v>
                </c:pt>
                <c:pt idx="945">
                  <c:v>42360.8878356481</c:v>
                </c:pt>
                <c:pt idx="946">
                  <c:v>42362.3651851852</c:v>
                </c:pt>
                <c:pt idx="947">
                  <c:v>42370.0077662037</c:v>
                </c:pt>
                <c:pt idx="948">
                  <c:v>42370.9032060185</c:v>
                </c:pt>
                <c:pt idx="949">
                  <c:v>42372.6241666667</c:v>
                </c:pt>
                <c:pt idx="950">
                  <c:v>42372.6930555556</c:v>
                </c:pt>
                <c:pt idx="951">
                  <c:v>42373.2522800926</c:v>
                </c:pt>
                <c:pt idx="952">
                  <c:v>42373.9834490741</c:v>
                </c:pt>
                <c:pt idx="953">
                  <c:v>42374.6515046296</c:v>
                </c:pt>
                <c:pt idx="954">
                  <c:v>42374.6550810185</c:v>
                </c:pt>
                <c:pt idx="955">
                  <c:v>42374.9112268519</c:v>
                </c:pt>
                <c:pt idx="956">
                  <c:v>42375.1149884259</c:v>
                </c:pt>
                <c:pt idx="957">
                  <c:v>42378.4783449074</c:v>
                </c:pt>
                <c:pt idx="958">
                  <c:v>42379.7441898148</c:v>
                </c:pt>
                <c:pt idx="959">
                  <c:v>42380.5811805556</c:v>
                </c:pt>
                <c:pt idx="960">
                  <c:v>42380.8848726852</c:v>
                </c:pt>
                <c:pt idx="961">
                  <c:v>42381.4789814815</c:v>
                </c:pt>
                <c:pt idx="962">
                  <c:v>42381.6718402778</c:v>
                </c:pt>
                <c:pt idx="963">
                  <c:v>42381.6868402778</c:v>
                </c:pt>
                <c:pt idx="964">
                  <c:v>42382.1897106481</c:v>
                </c:pt>
                <c:pt idx="965">
                  <c:v>42382.2444097222</c:v>
                </c:pt>
                <c:pt idx="966">
                  <c:v>42383.793125</c:v>
                </c:pt>
                <c:pt idx="967">
                  <c:v>42387.3984722222</c:v>
                </c:pt>
                <c:pt idx="968">
                  <c:v>42387.7268287037</c:v>
                </c:pt>
                <c:pt idx="969">
                  <c:v>42390.002650463</c:v>
                </c:pt>
                <c:pt idx="970">
                  <c:v>42390.8387384259</c:v>
                </c:pt>
                <c:pt idx="971">
                  <c:v>42391.7729976852</c:v>
                </c:pt>
                <c:pt idx="972">
                  <c:v>42395.7064351852</c:v>
                </c:pt>
                <c:pt idx="973">
                  <c:v>42398.8492592593</c:v>
                </c:pt>
                <c:pt idx="974">
                  <c:v>42399.7074074074</c:v>
                </c:pt>
                <c:pt idx="975">
                  <c:v>42400.704537037</c:v>
                </c:pt>
                <c:pt idx="976">
                  <c:v>42400.9465972222</c:v>
                </c:pt>
                <c:pt idx="977">
                  <c:v>42401.6109837963</c:v>
                </c:pt>
                <c:pt idx="978">
                  <c:v>42401.6723726852</c:v>
                </c:pt>
                <c:pt idx="979">
                  <c:v>42401.8065625</c:v>
                </c:pt>
                <c:pt idx="980">
                  <c:v>42401.9452199074</c:v>
                </c:pt>
                <c:pt idx="981">
                  <c:v>42402.8890277778</c:v>
                </c:pt>
                <c:pt idx="982">
                  <c:v>42402.9470023148</c:v>
                </c:pt>
                <c:pt idx="983">
                  <c:v>42403.0355671296</c:v>
                </c:pt>
                <c:pt idx="984">
                  <c:v>42403.9718518518</c:v>
                </c:pt>
                <c:pt idx="985">
                  <c:v>42403.9982175926</c:v>
                </c:pt>
                <c:pt idx="986">
                  <c:v>42405.0903009259</c:v>
                </c:pt>
                <c:pt idx="987">
                  <c:v>42408.9995717593</c:v>
                </c:pt>
                <c:pt idx="988">
                  <c:v>42409.2417476852</c:v>
                </c:pt>
                <c:pt idx="989">
                  <c:v>42409.5712847222</c:v>
                </c:pt>
                <c:pt idx="990">
                  <c:v>42410.0171990741</c:v>
                </c:pt>
                <c:pt idx="991">
                  <c:v>42410.9310532407</c:v>
                </c:pt>
                <c:pt idx="992">
                  <c:v>42411.9422916667</c:v>
                </c:pt>
                <c:pt idx="993">
                  <c:v>42414.2358796296</c:v>
                </c:pt>
                <c:pt idx="994">
                  <c:v>42415.1685648148</c:v>
                </c:pt>
                <c:pt idx="995">
                  <c:v>42415.3980324074</c:v>
                </c:pt>
                <c:pt idx="996">
                  <c:v>42415.8834259259</c:v>
                </c:pt>
                <c:pt idx="997">
                  <c:v>42416.6916550926</c:v>
                </c:pt>
                <c:pt idx="998">
                  <c:v>42417.5855324074</c:v>
                </c:pt>
                <c:pt idx="999">
                  <c:v>42417.6758796296</c:v>
                </c:pt>
                <c:pt idx="1000">
                  <c:v>42418.0311805556</c:v>
                </c:pt>
                <c:pt idx="1001">
                  <c:v>42418.4259837963</c:v>
                </c:pt>
                <c:pt idx="1002">
                  <c:v>42419.2461689815</c:v>
                </c:pt>
                <c:pt idx="1003">
                  <c:v>42419.9194212963</c:v>
                </c:pt>
                <c:pt idx="1004">
                  <c:v>42420.0190972222</c:v>
                </c:pt>
                <c:pt idx="1005">
                  <c:v>42420.1402777778</c:v>
                </c:pt>
                <c:pt idx="1006">
                  <c:v>42421.1414699074</c:v>
                </c:pt>
                <c:pt idx="1007">
                  <c:v>42422.9774189815</c:v>
                </c:pt>
                <c:pt idx="1008">
                  <c:v>42423.0506134259</c:v>
                </c:pt>
                <c:pt idx="1009">
                  <c:v>42425.7306712963</c:v>
                </c:pt>
                <c:pt idx="1010">
                  <c:v>42425.7354166667</c:v>
                </c:pt>
                <c:pt idx="1011">
                  <c:v>42426.9499884259</c:v>
                </c:pt>
                <c:pt idx="1012">
                  <c:v>42427.0180787037</c:v>
                </c:pt>
                <c:pt idx="1013">
                  <c:v>42429.991724537</c:v>
                </c:pt>
                <c:pt idx="1014">
                  <c:v>42430.0407986111</c:v>
                </c:pt>
                <c:pt idx="1015">
                  <c:v>42430.7622222222</c:v>
                </c:pt>
                <c:pt idx="1016">
                  <c:v>42430.8393981481</c:v>
                </c:pt>
                <c:pt idx="1017">
                  <c:v>42431.1025347222</c:v>
                </c:pt>
                <c:pt idx="1018">
                  <c:v>42431.3020023148</c:v>
                </c:pt>
                <c:pt idx="1019">
                  <c:v>42431.5000694444</c:v>
                </c:pt>
                <c:pt idx="1020">
                  <c:v>42432.701724537</c:v>
                </c:pt>
                <c:pt idx="1021">
                  <c:v>42433.33875</c:v>
                </c:pt>
                <c:pt idx="1022">
                  <c:v>42433.6505902778</c:v>
                </c:pt>
                <c:pt idx="1023">
                  <c:v>42433.7618865741</c:v>
                </c:pt>
                <c:pt idx="1024">
                  <c:v>42433.8257175926</c:v>
                </c:pt>
                <c:pt idx="1025">
                  <c:v>42435.9420833333</c:v>
                </c:pt>
                <c:pt idx="1026">
                  <c:v>42436.5091087963</c:v>
                </c:pt>
                <c:pt idx="1027">
                  <c:v>42437.0944907407</c:v>
                </c:pt>
                <c:pt idx="1028">
                  <c:v>42437.3986805556</c:v>
                </c:pt>
                <c:pt idx="1029">
                  <c:v>42437.6453472222</c:v>
                </c:pt>
                <c:pt idx="1030">
                  <c:v>42438.7791319444</c:v>
                </c:pt>
                <c:pt idx="1031">
                  <c:v>42439.7023148148</c:v>
                </c:pt>
                <c:pt idx="1032">
                  <c:v>42440.4165046296</c:v>
                </c:pt>
                <c:pt idx="1033">
                  <c:v>42442.6233449074</c:v>
                </c:pt>
                <c:pt idx="1034">
                  <c:v>42443.8023611111</c:v>
                </c:pt>
                <c:pt idx="1035">
                  <c:v>42443.9890509259</c:v>
                </c:pt>
                <c:pt idx="1036">
                  <c:v>42444.8777430555</c:v>
                </c:pt>
                <c:pt idx="1037">
                  <c:v>42445.1943055556</c:v>
                </c:pt>
                <c:pt idx="1038">
                  <c:v>42445.5981365741</c:v>
                </c:pt>
                <c:pt idx="1039">
                  <c:v>42445.8669791667</c:v>
                </c:pt>
                <c:pt idx="1040">
                  <c:v>42446.0606944444</c:v>
                </c:pt>
                <c:pt idx="1041">
                  <c:v>42446.8455439815</c:v>
                </c:pt>
                <c:pt idx="1042">
                  <c:v>42446.9438310185</c:v>
                </c:pt>
                <c:pt idx="1043">
                  <c:v>42447.8635532407</c:v>
                </c:pt>
                <c:pt idx="1044">
                  <c:v>42447.8944328704</c:v>
                </c:pt>
                <c:pt idx="1045">
                  <c:v>42447.8966666667</c:v>
                </c:pt>
                <c:pt idx="1046">
                  <c:v>42448.8215856481</c:v>
                </c:pt>
                <c:pt idx="1047">
                  <c:v>42450.8828240741</c:v>
                </c:pt>
                <c:pt idx="1048">
                  <c:v>42451.0958564815</c:v>
                </c:pt>
                <c:pt idx="1049">
                  <c:v>42451.4968171296</c:v>
                </c:pt>
                <c:pt idx="1050">
                  <c:v>42452.8156597222</c:v>
                </c:pt>
                <c:pt idx="1051">
                  <c:v>42452.8769097222</c:v>
                </c:pt>
                <c:pt idx="1052">
                  <c:v>42452.9164814815</c:v>
                </c:pt>
                <c:pt idx="1053">
                  <c:v>42453.4282407407</c:v>
                </c:pt>
                <c:pt idx="1054">
                  <c:v>42453.8063078704</c:v>
                </c:pt>
                <c:pt idx="1055">
                  <c:v>42457.932025463</c:v>
                </c:pt>
                <c:pt idx="1056">
                  <c:v>42458.1271759259</c:v>
                </c:pt>
                <c:pt idx="1057">
                  <c:v>42458.641724537</c:v>
                </c:pt>
                <c:pt idx="1058">
                  <c:v>42458.6809259259</c:v>
                </c:pt>
                <c:pt idx="1059">
                  <c:v>42459.1586111111</c:v>
                </c:pt>
                <c:pt idx="1060">
                  <c:v>42460.3206134259</c:v>
                </c:pt>
                <c:pt idx="1061">
                  <c:v>42460.3353125</c:v>
                </c:pt>
                <c:pt idx="1062">
                  <c:v>42460.3743055556</c:v>
                </c:pt>
                <c:pt idx="1063">
                  <c:v>42460.7335300926</c:v>
                </c:pt>
                <c:pt idx="1064">
                  <c:v>42460.7417476852</c:v>
                </c:pt>
                <c:pt idx="1065">
                  <c:v>42460.9422222222</c:v>
                </c:pt>
                <c:pt idx="1066">
                  <c:v>42461.5962731481</c:v>
                </c:pt>
                <c:pt idx="1067">
                  <c:v>42461.6897453704</c:v>
                </c:pt>
                <c:pt idx="1068">
                  <c:v>42461.7471990741</c:v>
                </c:pt>
                <c:pt idx="1069">
                  <c:v>42462.1408680556</c:v>
                </c:pt>
                <c:pt idx="1070">
                  <c:v>42462.8934953704</c:v>
                </c:pt>
                <c:pt idx="1071">
                  <c:v>42463.8138541667</c:v>
                </c:pt>
                <c:pt idx="1072">
                  <c:v>42464.958912037</c:v>
                </c:pt>
                <c:pt idx="1073">
                  <c:v>42465.1283912037</c:v>
                </c:pt>
                <c:pt idx="1074">
                  <c:v>42465.1685185185</c:v>
                </c:pt>
                <c:pt idx="1075">
                  <c:v>42465.4914351852</c:v>
                </c:pt>
                <c:pt idx="1076">
                  <c:v>42465.5965856481</c:v>
                </c:pt>
                <c:pt idx="1077">
                  <c:v>42466.3037152778</c:v>
                </c:pt>
                <c:pt idx="1078">
                  <c:v>42466.5587962963</c:v>
                </c:pt>
                <c:pt idx="1079">
                  <c:v>42466.6083101852</c:v>
                </c:pt>
                <c:pt idx="1080">
                  <c:v>42467.1441666667</c:v>
                </c:pt>
                <c:pt idx="1081">
                  <c:v>42467.5485416667</c:v>
                </c:pt>
                <c:pt idx="1082">
                  <c:v>42468.3746064815</c:v>
                </c:pt>
                <c:pt idx="1083">
                  <c:v>42469.6841435185</c:v>
                </c:pt>
                <c:pt idx="1084">
                  <c:v>42469.9512847222</c:v>
                </c:pt>
                <c:pt idx="1085">
                  <c:v>42473.007037037</c:v>
                </c:pt>
                <c:pt idx="1086">
                  <c:v>42473.7947106481</c:v>
                </c:pt>
                <c:pt idx="1087">
                  <c:v>42475.0571643518</c:v>
                </c:pt>
                <c:pt idx="1088">
                  <c:v>42475.8480671296</c:v>
                </c:pt>
                <c:pt idx="1089">
                  <c:v>42477.7297800926</c:v>
                </c:pt>
                <c:pt idx="1090">
                  <c:v>42479.039212963</c:v>
                </c:pt>
                <c:pt idx="1091">
                  <c:v>42479.4322916667</c:v>
                </c:pt>
                <c:pt idx="1092">
                  <c:v>42479.4658333333</c:v>
                </c:pt>
                <c:pt idx="1093">
                  <c:v>42480.0787152778</c:v>
                </c:pt>
                <c:pt idx="1094">
                  <c:v>42480.4798611111</c:v>
                </c:pt>
                <c:pt idx="1095">
                  <c:v>42480.8006481481</c:v>
                </c:pt>
                <c:pt idx="1096">
                  <c:v>42482.4347800926</c:v>
                </c:pt>
                <c:pt idx="1097">
                  <c:v>42483.0156944444</c:v>
                </c:pt>
                <c:pt idx="1098">
                  <c:v>42483.6752083333</c:v>
                </c:pt>
                <c:pt idx="1099">
                  <c:v>42484.5515509259</c:v>
                </c:pt>
                <c:pt idx="1100">
                  <c:v>42487.0379050926</c:v>
                </c:pt>
                <c:pt idx="1101">
                  <c:v>42487.6270023148</c:v>
                </c:pt>
                <c:pt idx="1102">
                  <c:v>42489.619525463</c:v>
                </c:pt>
                <c:pt idx="1103">
                  <c:v>42490.1338773148</c:v>
                </c:pt>
                <c:pt idx="1104">
                  <c:v>42491.9228819444</c:v>
                </c:pt>
                <c:pt idx="1105">
                  <c:v>42492.7172337963</c:v>
                </c:pt>
                <c:pt idx="1106">
                  <c:v>42492.7378472222</c:v>
                </c:pt>
                <c:pt idx="1107">
                  <c:v>42492.9850578704</c:v>
                </c:pt>
                <c:pt idx="1108">
                  <c:v>42493.2192361111</c:v>
                </c:pt>
                <c:pt idx="1109">
                  <c:v>42493.5468518518</c:v>
                </c:pt>
                <c:pt idx="1110">
                  <c:v>42493.5970138889</c:v>
                </c:pt>
                <c:pt idx="1111">
                  <c:v>42493.8570833333</c:v>
                </c:pt>
                <c:pt idx="1112">
                  <c:v>42494.4716666667</c:v>
                </c:pt>
                <c:pt idx="1113">
                  <c:v>42494.5634490741</c:v>
                </c:pt>
                <c:pt idx="1114">
                  <c:v>42494.6836342593</c:v>
                </c:pt>
                <c:pt idx="1115">
                  <c:v>42495.4342361111</c:v>
                </c:pt>
                <c:pt idx="1116">
                  <c:v>42495.7221875</c:v>
                </c:pt>
                <c:pt idx="1117">
                  <c:v>42495.9566319444</c:v>
                </c:pt>
                <c:pt idx="1118">
                  <c:v>42495.9928009259</c:v>
                </c:pt>
                <c:pt idx="1119">
                  <c:v>42496.4470717593</c:v>
                </c:pt>
                <c:pt idx="1120">
                  <c:v>42497.070775463</c:v>
                </c:pt>
                <c:pt idx="1121">
                  <c:v>42497.2757060185</c:v>
                </c:pt>
                <c:pt idx="1122">
                  <c:v>42498.0083912037</c:v>
                </c:pt>
                <c:pt idx="1123">
                  <c:v>42499.0396296296</c:v>
                </c:pt>
                <c:pt idx="1124">
                  <c:v>42499.629849537</c:v>
                </c:pt>
                <c:pt idx="1125">
                  <c:v>42499.7317013889</c:v>
                </c:pt>
                <c:pt idx="1126">
                  <c:v>42499.842962963</c:v>
                </c:pt>
                <c:pt idx="1127">
                  <c:v>42500.0415509259</c:v>
                </c:pt>
                <c:pt idx="1128">
                  <c:v>42503.5399768519</c:v>
                </c:pt>
                <c:pt idx="1129">
                  <c:v>42503.5594675926</c:v>
                </c:pt>
                <c:pt idx="1130">
                  <c:v>42503.7408680556</c:v>
                </c:pt>
                <c:pt idx="1131">
                  <c:v>42505.7380324074</c:v>
                </c:pt>
                <c:pt idx="1132">
                  <c:v>42505.7744791667</c:v>
                </c:pt>
                <c:pt idx="1133">
                  <c:v>42506.709375</c:v>
                </c:pt>
                <c:pt idx="1134">
                  <c:v>42506.7604050926</c:v>
                </c:pt>
                <c:pt idx="1135">
                  <c:v>42507.2646990741</c:v>
                </c:pt>
                <c:pt idx="1136">
                  <c:v>42508.1799652778</c:v>
                </c:pt>
                <c:pt idx="1137">
                  <c:v>42509.374537037</c:v>
                </c:pt>
                <c:pt idx="1138">
                  <c:v>42509.8141087963</c:v>
                </c:pt>
                <c:pt idx="1139">
                  <c:v>42510.7988541667</c:v>
                </c:pt>
                <c:pt idx="1140">
                  <c:v>42510.938900463</c:v>
                </c:pt>
                <c:pt idx="1141">
                  <c:v>42511.3620486111</c:v>
                </c:pt>
                <c:pt idx="1142">
                  <c:v>42511.6981018519</c:v>
                </c:pt>
                <c:pt idx="1143">
                  <c:v>42511.7419444444</c:v>
                </c:pt>
                <c:pt idx="1144">
                  <c:v>42512.5832175926</c:v>
                </c:pt>
                <c:pt idx="1145">
                  <c:v>42512.6267476852</c:v>
                </c:pt>
                <c:pt idx="1146">
                  <c:v>42512.6982175926</c:v>
                </c:pt>
                <c:pt idx="1147">
                  <c:v>42513.0457986111</c:v>
                </c:pt>
                <c:pt idx="1148">
                  <c:v>42513.110787037</c:v>
                </c:pt>
                <c:pt idx="1149">
                  <c:v>42513.9763194444</c:v>
                </c:pt>
                <c:pt idx="1150">
                  <c:v>42515.0782175926</c:v>
                </c:pt>
                <c:pt idx="1151">
                  <c:v>42517.0033680556</c:v>
                </c:pt>
                <c:pt idx="1152">
                  <c:v>42521.0103703704</c:v>
                </c:pt>
                <c:pt idx="1153">
                  <c:v>42521.2915046296</c:v>
                </c:pt>
                <c:pt idx="1154">
                  <c:v>42521.6543287037</c:v>
                </c:pt>
                <c:pt idx="1155">
                  <c:v>42522.3478125</c:v>
                </c:pt>
                <c:pt idx="1156">
                  <c:v>42523.0252314815</c:v>
                </c:pt>
                <c:pt idx="1157">
                  <c:v>42523.2487152778</c:v>
                </c:pt>
                <c:pt idx="1158">
                  <c:v>42523.739212963</c:v>
                </c:pt>
                <c:pt idx="1159">
                  <c:v>42524.5380092593</c:v>
                </c:pt>
                <c:pt idx="1160">
                  <c:v>42524.7826388889</c:v>
                </c:pt>
                <c:pt idx="1161">
                  <c:v>42527.009537037</c:v>
                </c:pt>
                <c:pt idx="1162">
                  <c:v>42528.5426273148</c:v>
                </c:pt>
                <c:pt idx="1163">
                  <c:v>42529.0220138889</c:v>
                </c:pt>
                <c:pt idx="1164">
                  <c:v>42530.9930324074</c:v>
                </c:pt>
                <c:pt idx="1165">
                  <c:v>42531.1952777778</c:v>
                </c:pt>
                <c:pt idx="1166">
                  <c:v>42531.2284375</c:v>
                </c:pt>
                <c:pt idx="1167">
                  <c:v>42531.9806944444</c:v>
                </c:pt>
                <c:pt idx="1168">
                  <c:v>42532.0525231481</c:v>
                </c:pt>
                <c:pt idx="1169">
                  <c:v>42534.6314814815</c:v>
                </c:pt>
                <c:pt idx="1170">
                  <c:v>42534.6495717593</c:v>
                </c:pt>
                <c:pt idx="1171">
                  <c:v>42534.866875</c:v>
                </c:pt>
                <c:pt idx="1172">
                  <c:v>42534.895625</c:v>
                </c:pt>
                <c:pt idx="1173">
                  <c:v>42534.9333217593</c:v>
                </c:pt>
                <c:pt idx="1174">
                  <c:v>42535.049849537</c:v>
                </c:pt>
                <c:pt idx="1175">
                  <c:v>42535.9786574074</c:v>
                </c:pt>
                <c:pt idx="1176">
                  <c:v>42536.8156481481</c:v>
                </c:pt>
                <c:pt idx="1177">
                  <c:v>42538.7358333333</c:v>
                </c:pt>
                <c:pt idx="1178">
                  <c:v>42538.7428935185</c:v>
                </c:pt>
                <c:pt idx="1179">
                  <c:v>42538.7554282407</c:v>
                </c:pt>
                <c:pt idx="1180">
                  <c:v>42538.9683101852</c:v>
                </c:pt>
                <c:pt idx="1181">
                  <c:v>42540.5935300926</c:v>
                </c:pt>
                <c:pt idx="1182">
                  <c:v>42541.5015162037</c:v>
                </c:pt>
                <c:pt idx="1183">
                  <c:v>42543.7885648148</c:v>
                </c:pt>
                <c:pt idx="1184">
                  <c:v>42544.8143287037</c:v>
                </c:pt>
                <c:pt idx="1185">
                  <c:v>42545.4783333333</c:v>
                </c:pt>
                <c:pt idx="1186">
                  <c:v>42545.7741898148</c:v>
                </c:pt>
                <c:pt idx="1187">
                  <c:v>42546.8622337963</c:v>
                </c:pt>
                <c:pt idx="1188">
                  <c:v>42548.4498611111</c:v>
                </c:pt>
                <c:pt idx="1189">
                  <c:v>42548.6385300926</c:v>
                </c:pt>
                <c:pt idx="1190">
                  <c:v>42549.6657175926</c:v>
                </c:pt>
                <c:pt idx="1191">
                  <c:v>42550.0484490741</c:v>
                </c:pt>
                <c:pt idx="1192">
                  <c:v>42550.7018865741</c:v>
                </c:pt>
                <c:pt idx="1193">
                  <c:v>42551.1023148148</c:v>
                </c:pt>
                <c:pt idx="1194">
                  <c:v>42552.0483564815</c:v>
                </c:pt>
                <c:pt idx="1195">
                  <c:v>42553.5834259259</c:v>
                </c:pt>
                <c:pt idx="1196">
                  <c:v>42553.9265277778</c:v>
                </c:pt>
                <c:pt idx="1197">
                  <c:v>42555.3404861111</c:v>
                </c:pt>
                <c:pt idx="1198">
                  <c:v>42555.6719444444</c:v>
                </c:pt>
                <c:pt idx="1199">
                  <c:v>42556.5044907407</c:v>
                </c:pt>
                <c:pt idx="1200">
                  <c:v>42556.8730208333</c:v>
                </c:pt>
                <c:pt idx="1201">
                  <c:v>42558.1894328704</c:v>
                </c:pt>
                <c:pt idx="1202">
                  <c:v>42559.4312037037</c:v>
                </c:pt>
                <c:pt idx="1203">
                  <c:v>42559.4740046296</c:v>
                </c:pt>
                <c:pt idx="1204">
                  <c:v>42559.776724537</c:v>
                </c:pt>
                <c:pt idx="1205">
                  <c:v>42561.1546643519</c:v>
                </c:pt>
                <c:pt idx="1206">
                  <c:v>42561.7838773148</c:v>
                </c:pt>
                <c:pt idx="1207">
                  <c:v>42564.9538078704</c:v>
                </c:pt>
                <c:pt idx="1208">
                  <c:v>42566.4412037037</c:v>
                </c:pt>
                <c:pt idx="1209">
                  <c:v>42566.6048263889</c:v>
                </c:pt>
                <c:pt idx="1210">
                  <c:v>42566.9484143518</c:v>
                </c:pt>
                <c:pt idx="1211">
                  <c:v>42567.2641782407</c:v>
                </c:pt>
                <c:pt idx="1212">
                  <c:v>42567.5311574074</c:v>
                </c:pt>
                <c:pt idx="1213">
                  <c:v>42567.8400694444</c:v>
                </c:pt>
                <c:pt idx="1214">
                  <c:v>42570.1102430556</c:v>
                </c:pt>
                <c:pt idx="1215">
                  <c:v>42570.8503819444</c:v>
                </c:pt>
                <c:pt idx="1216">
                  <c:v>42571.4206018519</c:v>
                </c:pt>
                <c:pt idx="1217">
                  <c:v>42571.6261921296</c:v>
                </c:pt>
                <c:pt idx="1218">
                  <c:v>42572.6168171296</c:v>
                </c:pt>
                <c:pt idx="1219">
                  <c:v>42575.1300578704</c:v>
                </c:pt>
                <c:pt idx="1220">
                  <c:v>42576.2787152778</c:v>
                </c:pt>
                <c:pt idx="1221">
                  <c:v>42576.6975694444</c:v>
                </c:pt>
                <c:pt idx="1222">
                  <c:v>42581.3975462963</c:v>
                </c:pt>
                <c:pt idx="1223">
                  <c:v>42584.8468287037</c:v>
                </c:pt>
                <c:pt idx="1224">
                  <c:v>42585.5238425926</c:v>
                </c:pt>
                <c:pt idx="1225">
                  <c:v>42590.4726851852</c:v>
                </c:pt>
                <c:pt idx="1226">
                  <c:v>42590.6771527778</c:v>
                </c:pt>
                <c:pt idx="1227">
                  <c:v>42590.9042592593</c:v>
                </c:pt>
                <c:pt idx="1228">
                  <c:v>42591.8999884259</c:v>
                </c:pt>
                <c:pt idx="1229">
                  <c:v>42592.0669212963</c:v>
                </c:pt>
                <c:pt idx="1230">
                  <c:v>42593.8654050926</c:v>
                </c:pt>
                <c:pt idx="1231">
                  <c:v>42596.6446990741</c:v>
                </c:pt>
                <c:pt idx="1232">
                  <c:v>42597.8824884259</c:v>
                </c:pt>
                <c:pt idx="1233">
                  <c:v>42598.7491550926</c:v>
                </c:pt>
                <c:pt idx="1234">
                  <c:v>42600.7560416667</c:v>
                </c:pt>
                <c:pt idx="1235">
                  <c:v>42601.8271412037</c:v>
                </c:pt>
                <c:pt idx="1236">
                  <c:v>42601.8546990741</c:v>
                </c:pt>
                <c:pt idx="1237">
                  <c:v>42602.576712963</c:v>
                </c:pt>
                <c:pt idx="1238">
                  <c:v>42605.7653819444</c:v>
                </c:pt>
                <c:pt idx="1239">
                  <c:v>42606.0568634259</c:v>
                </c:pt>
                <c:pt idx="1240">
                  <c:v>42608.3658333333</c:v>
                </c:pt>
                <c:pt idx="1241">
                  <c:v>42609.4424652778</c:v>
                </c:pt>
                <c:pt idx="1242">
                  <c:v>42611.2610648148</c:v>
                </c:pt>
                <c:pt idx="1243">
                  <c:v>42611.801412037</c:v>
                </c:pt>
                <c:pt idx="1244">
                  <c:v>42612.1497800926</c:v>
                </c:pt>
                <c:pt idx="1245">
                  <c:v>42612.9188078704</c:v>
                </c:pt>
                <c:pt idx="1246">
                  <c:v>42613.8412615741</c:v>
                </c:pt>
                <c:pt idx="1247">
                  <c:v>42614.2687962963</c:v>
                </c:pt>
                <c:pt idx="1248">
                  <c:v>42614.7609375</c:v>
                </c:pt>
                <c:pt idx="1249">
                  <c:v>42615.1219212963</c:v>
                </c:pt>
                <c:pt idx="1250">
                  <c:v>42615.1428703704</c:v>
                </c:pt>
                <c:pt idx="1251">
                  <c:v>42615.3468171296</c:v>
                </c:pt>
                <c:pt idx="1252">
                  <c:v>42618.8270138889</c:v>
                </c:pt>
                <c:pt idx="1253">
                  <c:v>42619.8024884259</c:v>
                </c:pt>
                <c:pt idx="1254">
                  <c:v>42619.9356944444</c:v>
                </c:pt>
                <c:pt idx="1255">
                  <c:v>42620.9109722222</c:v>
                </c:pt>
                <c:pt idx="1256">
                  <c:v>42621.3893402778</c:v>
                </c:pt>
                <c:pt idx="1257">
                  <c:v>42622.436412037</c:v>
                </c:pt>
                <c:pt idx="1258">
                  <c:v>42622.7674768518</c:v>
                </c:pt>
                <c:pt idx="1259">
                  <c:v>42626.7503125</c:v>
                </c:pt>
                <c:pt idx="1260">
                  <c:v>42627.3073032407</c:v>
                </c:pt>
                <c:pt idx="1261">
                  <c:v>42627.4540972222</c:v>
                </c:pt>
                <c:pt idx="1262">
                  <c:v>42627.9551041667</c:v>
                </c:pt>
                <c:pt idx="1263">
                  <c:v>42628.6502083333</c:v>
                </c:pt>
                <c:pt idx="1264">
                  <c:v>42628.6902662037</c:v>
                </c:pt>
                <c:pt idx="1265">
                  <c:v>42628.8491203704</c:v>
                </c:pt>
                <c:pt idx="1266">
                  <c:v>42629.5034837963</c:v>
                </c:pt>
                <c:pt idx="1267">
                  <c:v>42629.6550462963</c:v>
                </c:pt>
                <c:pt idx="1268">
                  <c:v>42630.9228935185</c:v>
                </c:pt>
                <c:pt idx="1269">
                  <c:v>42632.3483101852</c:v>
                </c:pt>
                <c:pt idx="1270">
                  <c:v>42633.1168518519</c:v>
                </c:pt>
                <c:pt idx="1271">
                  <c:v>42640.2781712963</c:v>
                </c:pt>
                <c:pt idx="1272">
                  <c:v>42643.6328587963</c:v>
                </c:pt>
                <c:pt idx="1273">
                  <c:v>42644.5353587963</c:v>
                </c:pt>
                <c:pt idx="1274">
                  <c:v>42646.0928125</c:v>
                </c:pt>
                <c:pt idx="1275">
                  <c:v>42648.5461111111</c:v>
                </c:pt>
                <c:pt idx="1276">
                  <c:v>42649.5492361111</c:v>
                </c:pt>
                <c:pt idx="1277">
                  <c:v>42649.5621180556</c:v>
                </c:pt>
                <c:pt idx="1278">
                  <c:v>42649.6234606481</c:v>
                </c:pt>
                <c:pt idx="1279">
                  <c:v>42654.9737037037</c:v>
                </c:pt>
                <c:pt idx="1280">
                  <c:v>42655.4658912037</c:v>
                </c:pt>
                <c:pt idx="1281">
                  <c:v>42656.0051736111</c:v>
                </c:pt>
                <c:pt idx="1282">
                  <c:v>42657.3872685185</c:v>
                </c:pt>
                <c:pt idx="1283">
                  <c:v>42658.6905324074</c:v>
                </c:pt>
                <c:pt idx="1284">
                  <c:v>42660.6188541667</c:v>
                </c:pt>
                <c:pt idx="1285">
                  <c:v>42661.1322453704</c:v>
                </c:pt>
                <c:pt idx="1286">
                  <c:v>42661.4420601852</c:v>
                </c:pt>
                <c:pt idx="1287">
                  <c:v>42662.0215393519</c:v>
                </c:pt>
                <c:pt idx="1288">
                  <c:v>42663.4680787037</c:v>
                </c:pt>
                <c:pt idx="1289">
                  <c:v>42664.8095601852</c:v>
                </c:pt>
                <c:pt idx="1290">
                  <c:v>42665.1503472222</c:v>
                </c:pt>
                <c:pt idx="1291">
                  <c:v>42665.4517361111</c:v>
                </c:pt>
                <c:pt idx="1292">
                  <c:v>42665.9703472222</c:v>
                </c:pt>
                <c:pt idx="1293">
                  <c:v>42666.6669328704</c:v>
                </c:pt>
                <c:pt idx="1294">
                  <c:v>42672.9551388889</c:v>
                </c:pt>
                <c:pt idx="1295">
                  <c:v>42675.0579976852</c:v>
                </c:pt>
                <c:pt idx="1296">
                  <c:v>42675.262962963</c:v>
                </c:pt>
                <c:pt idx="1297">
                  <c:v>42675.6942361111</c:v>
                </c:pt>
                <c:pt idx="1298">
                  <c:v>42675.8324652778</c:v>
                </c:pt>
                <c:pt idx="1299">
                  <c:v>42676.065150463</c:v>
                </c:pt>
                <c:pt idx="1300">
                  <c:v>42678.9320833333</c:v>
                </c:pt>
                <c:pt idx="1301">
                  <c:v>42679.9584722222</c:v>
                </c:pt>
                <c:pt idx="1302">
                  <c:v>42681.3515740741</c:v>
                </c:pt>
                <c:pt idx="1303">
                  <c:v>42682.6169675926</c:v>
                </c:pt>
                <c:pt idx="1304">
                  <c:v>42682.6776851852</c:v>
                </c:pt>
                <c:pt idx="1305">
                  <c:v>42683.1513310185</c:v>
                </c:pt>
                <c:pt idx="1306">
                  <c:v>42685.9740046296</c:v>
                </c:pt>
                <c:pt idx="1307">
                  <c:v>42689.0295833333</c:v>
                </c:pt>
                <c:pt idx="1308">
                  <c:v>42689.2149884259</c:v>
                </c:pt>
                <c:pt idx="1309">
                  <c:v>42690.0414351852</c:v>
                </c:pt>
                <c:pt idx="1310">
                  <c:v>42690.3343171296</c:v>
                </c:pt>
                <c:pt idx="1311">
                  <c:v>42690.7334375</c:v>
                </c:pt>
                <c:pt idx="1312">
                  <c:v>42693.0318287037</c:v>
                </c:pt>
                <c:pt idx="1313">
                  <c:v>42693.7426041667</c:v>
                </c:pt>
                <c:pt idx="1314">
                  <c:v>42694.1101851852</c:v>
                </c:pt>
                <c:pt idx="1315">
                  <c:v>42695.7105787037</c:v>
                </c:pt>
                <c:pt idx="1316">
                  <c:v>42696.6244444444</c:v>
                </c:pt>
                <c:pt idx="1317">
                  <c:v>42697.0105208333</c:v>
                </c:pt>
                <c:pt idx="1318">
                  <c:v>42697.0826736111</c:v>
                </c:pt>
                <c:pt idx="1319">
                  <c:v>42697.8508449074</c:v>
                </c:pt>
                <c:pt idx="1320">
                  <c:v>42700.8047569444</c:v>
                </c:pt>
                <c:pt idx="1321">
                  <c:v>42701.1663657407</c:v>
                </c:pt>
                <c:pt idx="1322">
                  <c:v>42701.9088078704</c:v>
                </c:pt>
                <c:pt idx="1323">
                  <c:v>42702.9170486111</c:v>
                </c:pt>
                <c:pt idx="1324">
                  <c:v>42709.1347800926</c:v>
                </c:pt>
                <c:pt idx="1325">
                  <c:v>42709.5460648148</c:v>
                </c:pt>
                <c:pt idx="1326">
                  <c:v>42711.5451967593</c:v>
                </c:pt>
                <c:pt idx="1327">
                  <c:v>42712.2347453704</c:v>
                </c:pt>
                <c:pt idx="1328">
                  <c:v>42718.963599537</c:v>
                </c:pt>
                <c:pt idx="1329">
                  <c:v>42722.8447453704</c:v>
                </c:pt>
                <c:pt idx="1330">
                  <c:v>42722.8823611111</c:v>
                </c:pt>
                <c:pt idx="1331">
                  <c:v>42724.6651736111</c:v>
                </c:pt>
                <c:pt idx="1332">
                  <c:v>42725.0311805556</c:v>
                </c:pt>
                <c:pt idx="1333">
                  <c:v>42726.9200810185</c:v>
                </c:pt>
                <c:pt idx="1334">
                  <c:v>42730.9037268519</c:v>
                </c:pt>
                <c:pt idx="1335">
                  <c:v>42732.7875231481</c:v>
                </c:pt>
                <c:pt idx="1336">
                  <c:v>42733.5013657407</c:v>
                </c:pt>
                <c:pt idx="1337">
                  <c:v>42734.7894444444</c:v>
                </c:pt>
                <c:pt idx="1338">
                  <c:v>42737.9101388889</c:v>
                </c:pt>
                <c:pt idx="1339">
                  <c:v>42740.8371527778</c:v>
                </c:pt>
                <c:pt idx="1340">
                  <c:v>42744.4160300926</c:v>
                </c:pt>
                <c:pt idx="1341">
                  <c:v>42745.0314699074</c:v>
                </c:pt>
                <c:pt idx="1342">
                  <c:v>42746.0571064815</c:v>
                </c:pt>
                <c:pt idx="1343">
                  <c:v>42746.2617824074</c:v>
                </c:pt>
                <c:pt idx="1344">
                  <c:v>42750.5303125</c:v>
                </c:pt>
                <c:pt idx="1345">
                  <c:v>42752.8271990741</c:v>
                </c:pt>
                <c:pt idx="1346">
                  <c:v>42753.205625</c:v>
                </c:pt>
                <c:pt idx="1347">
                  <c:v>42754.6938425926</c:v>
                </c:pt>
                <c:pt idx="1348">
                  <c:v>42756.0185069444</c:v>
                </c:pt>
                <c:pt idx="1349">
                  <c:v>42756.690162037</c:v>
                </c:pt>
                <c:pt idx="1350">
                  <c:v>42758.3680787037</c:v>
                </c:pt>
                <c:pt idx="1351">
                  <c:v>42758.5596296296</c:v>
                </c:pt>
                <c:pt idx="1352">
                  <c:v>42762.0409027778</c:v>
                </c:pt>
                <c:pt idx="1353">
                  <c:v>42762.5458101852</c:v>
                </c:pt>
                <c:pt idx="1354">
                  <c:v>42762.9424305556</c:v>
                </c:pt>
                <c:pt idx="1355">
                  <c:v>42763.7806712963</c:v>
                </c:pt>
                <c:pt idx="1356">
                  <c:v>42766.8050347222</c:v>
                </c:pt>
                <c:pt idx="1357">
                  <c:v>42766.9569212963</c:v>
                </c:pt>
                <c:pt idx="1358">
                  <c:v>42767.0316782407</c:v>
                </c:pt>
                <c:pt idx="1359">
                  <c:v>42768.4253703704</c:v>
                </c:pt>
                <c:pt idx="1360">
                  <c:v>42768.9708449074</c:v>
                </c:pt>
                <c:pt idx="1361">
                  <c:v>42769.575</c:v>
                </c:pt>
                <c:pt idx="1362">
                  <c:v>42770.2905902778</c:v>
                </c:pt>
                <c:pt idx="1363">
                  <c:v>42772.8333796296</c:v>
                </c:pt>
                <c:pt idx="1364">
                  <c:v>42773.9161805556</c:v>
                </c:pt>
                <c:pt idx="1365">
                  <c:v>42775.5149421296</c:v>
                </c:pt>
                <c:pt idx="1366">
                  <c:v>42775.7337152778</c:v>
                </c:pt>
                <c:pt idx="1367">
                  <c:v>42775.964212963</c:v>
                </c:pt>
                <c:pt idx="1368">
                  <c:v>42779.6102893519</c:v>
                </c:pt>
                <c:pt idx="1369">
                  <c:v>42780.7402777778</c:v>
                </c:pt>
                <c:pt idx="1370">
                  <c:v>42780.8257060185</c:v>
                </c:pt>
                <c:pt idx="1371">
                  <c:v>42783.4593981481</c:v>
                </c:pt>
                <c:pt idx="1372">
                  <c:v>42783.5131828704</c:v>
                </c:pt>
                <c:pt idx="1373">
                  <c:v>42785.2703703704</c:v>
                </c:pt>
                <c:pt idx="1374">
                  <c:v>42786.3502314815</c:v>
                </c:pt>
                <c:pt idx="1375">
                  <c:v>42787.8624305556</c:v>
                </c:pt>
                <c:pt idx="1376">
                  <c:v>42788.5652083333</c:v>
                </c:pt>
                <c:pt idx="1377">
                  <c:v>42789.4624305556</c:v>
                </c:pt>
                <c:pt idx="1378">
                  <c:v>42790.5833680556</c:v>
                </c:pt>
                <c:pt idx="1379">
                  <c:v>42796.538275463</c:v>
                </c:pt>
                <c:pt idx="1380">
                  <c:v>42796.6824768519</c:v>
                </c:pt>
                <c:pt idx="1381">
                  <c:v>42800.7201273148</c:v>
                </c:pt>
                <c:pt idx="1382">
                  <c:v>42800.7533333333</c:v>
                </c:pt>
                <c:pt idx="1383">
                  <c:v>42800.8018171296</c:v>
                </c:pt>
                <c:pt idx="1384">
                  <c:v>42801.7746990741</c:v>
                </c:pt>
                <c:pt idx="1385">
                  <c:v>42802.7187847222</c:v>
                </c:pt>
                <c:pt idx="1386">
                  <c:v>42803.579224537</c:v>
                </c:pt>
                <c:pt idx="1387">
                  <c:v>42803.8428125</c:v>
                </c:pt>
                <c:pt idx="1388">
                  <c:v>42807.1518634259</c:v>
                </c:pt>
                <c:pt idx="1389">
                  <c:v>42807.8850578704</c:v>
                </c:pt>
                <c:pt idx="1390">
                  <c:v>42808.358287037</c:v>
                </c:pt>
                <c:pt idx="1391">
                  <c:v>42808.6402314815</c:v>
                </c:pt>
                <c:pt idx="1392">
                  <c:v>42809.6459143519</c:v>
                </c:pt>
              </c:strCache>
            </c:strRef>
          </c:cat>
          <c:val>
            <c:numRef>
              <c:f>'Outcomes Based on Launch Date'!$B$6:$B$1399</c:f>
              <c:numCache>
                <c:formatCode>General</c:formatCode>
                <c:ptCount val="1393"/>
                <c:pt idx="99">
                  <c:v>1</c:v>
                </c:pt>
                <c:pt idx="139">
                  <c:v>1</c:v>
                </c:pt>
                <c:pt idx="206">
                  <c:v>1</c:v>
                </c:pt>
                <c:pt idx="222">
                  <c:v>1</c:v>
                </c:pt>
                <c:pt idx="240">
                  <c:v>1</c:v>
                </c:pt>
                <c:pt idx="241">
                  <c:v>1</c:v>
                </c:pt>
                <c:pt idx="255">
                  <c:v>1</c:v>
                </c:pt>
                <c:pt idx="372">
                  <c:v>1</c:v>
                </c:pt>
                <c:pt idx="398">
                  <c:v>1</c:v>
                </c:pt>
                <c:pt idx="424">
                  <c:v>1</c:v>
                </c:pt>
                <c:pt idx="430">
                  <c:v>1</c:v>
                </c:pt>
                <c:pt idx="467">
                  <c:v>1</c:v>
                </c:pt>
                <c:pt idx="473">
                  <c:v>1</c:v>
                </c:pt>
                <c:pt idx="496">
                  <c:v>1</c:v>
                </c:pt>
                <c:pt idx="544">
                  <c:v>1</c:v>
                </c:pt>
                <c:pt idx="561">
                  <c:v>1</c:v>
                </c:pt>
                <c:pt idx="662">
                  <c:v>1</c:v>
                </c:pt>
                <c:pt idx="687">
                  <c:v>1</c:v>
                </c:pt>
                <c:pt idx="743">
                  <c:v>1</c:v>
                </c:pt>
                <c:pt idx="840">
                  <c:v>1</c:v>
                </c:pt>
                <c:pt idx="841">
                  <c:v>1</c:v>
                </c:pt>
                <c:pt idx="936">
                  <c:v>1</c:v>
                </c:pt>
                <c:pt idx="949">
                  <c:v>1</c:v>
                </c:pt>
                <c:pt idx="952">
                  <c:v>1</c:v>
                </c:pt>
                <c:pt idx="1012">
                  <c:v>1</c:v>
                </c:pt>
                <c:pt idx="1030">
                  <c:v>1</c:v>
                </c:pt>
                <c:pt idx="1072">
                  <c:v>1</c:v>
                </c:pt>
                <c:pt idx="1084">
                  <c:v>1</c:v>
                </c:pt>
                <c:pt idx="1122">
                  <c:v>1</c:v>
                </c:pt>
                <c:pt idx="1164">
                  <c:v>1</c:v>
                </c:pt>
                <c:pt idx="1251">
                  <c:v>1</c:v>
                </c:pt>
                <c:pt idx="1264">
                  <c:v>1</c:v>
                </c:pt>
                <c:pt idx="1300">
                  <c:v>1</c:v>
                </c:pt>
                <c:pt idx="1304">
                  <c:v>1</c:v>
                </c:pt>
                <c:pt idx="1348">
                  <c:v>1</c:v>
                </c:pt>
                <c:pt idx="1355">
                  <c:v>1</c:v>
                </c:pt>
                <c:pt idx="137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E4-9F4F-8BD6-C8415957E76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Date'!$A$6:$A$1399</c:f>
              <c:strCache>
                <c:ptCount val="1393"/>
                <c:pt idx="0">
                  <c:v>40378.8932060185</c:v>
                </c:pt>
                <c:pt idx="1">
                  <c:v>40478.2639236111</c:v>
                </c:pt>
                <c:pt idx="2">
                  <c:v>40531.8868865741</c:v>
                </c:pt>
                <c:pt idx="3">
                  <c:v>40633.1543634259</c:v>
                </c:pt>
                <c:pt idx="4">
                  <c:v>40644.1592592593</c:v>
                </c:pt>
                <c:pt idx="5">
                  <c:v>40883.9493171296</c:v>
                </c:pt>
                <c:pt idx="6">
                  <c:v>40884.0666782407</c:v>
                </c:pt>
                <c:pt idx="7">
                  <c:v>40923.7299537037</c:v>
                </c:pt>
                <c:pt idx="8">
                  <c:v>40970.8756712963</c:v>
                </c:pt>
                <c:pt idx="9">
                  <c:v>41013.9365625</c:v>
                </c:pt>
                <c:pt idx="10">
                  <c:v>41026.9530555556</c:v>
                </c:pt>
                <c:pt idx="11">
                  <c:v>41158.9939236111</c:v>
                </c:pt>
                <c:pt idx="12">
                  <c:v>41226.0173611111</c:v>
                </c:pt>
                <c:pt idx="13">
                  <c:v>41233.4991319444</c:v>
                </c:pt>
                <c:pt idx="14">
                  <c:v>41239.83625</c:v>
                </c:pt>
                <c:pt idx="15">
                  <c:v>41368.5602893519</c:v>
                </c:pt>
                <c:pt idx="16">
                  <c:v>41375.7022106481</c:v>
                </c:pt>
                <c:pt idx="17">
                  <c:v>41391.7829050926</c:v>
                </c:pt>
                <c:pt idx="18">
                  <c:v>41432.062037037</c:v>
                </c:pt>
                <c:pt idx="19">
                  <c:v>41447.8397222222</c:v>
                </c:pt>
                <c:pt idx="20">
                  <c:v>41466.7852314815</c:v>
                </c:pt>
                <c:pt idx="21">
                  <c:v>41477.9309143518</c:v>
                </c:pt>
                <c:pt idx="22">
                  <c:v>41491.7947800926</c:v>
                </c:pt>
                <c:pt idx="23">
                  <c:v>41550.8676736111</c:v>
                </c:pt>
                <c:pt idx="24">
                  <c:v>41591.737974537</c:v>
                </c:pt>
                <c:pt idx="25">
                  <c:v>41610.7944212963</c:v>
                </c:pt>
                <c:pt idx="26">
                  <c:v>41730.2767476852</c:v>
                </c:pt>
                <c:pt idx="27">
                  <c:v>41739.5253009259</c:v>
                </c:pt>
                <c:pt idx="28">
                  <c:v>41740.4936574074</c:v>
                </c:pt>
                <c:pt idx="29">
                  <c:v>41745.8913194444</c:v>
                </c:pt>
                <c:pt idx="30">
                  <c:v>41746.1894097222</c:v>
                </c:pt>
                <c:pt idx="31">
                  <c:v>41747.4715046296</c:v>
                </c:pt>
                <c:pt idx="32">
                  <c:v>41747.8698611111</c:v>
                </c:pt>
                <c:pt idx="33">
                  <c:v>41752.8345717593</c:v>
                </c:pt>
                <c:pt idx="34">
                  <c:v>41753.5158564815</c:v>
                </c:pt>
                <c:pt idx="35">
                  <c:v>41753.593275463</c:v>
                </c:pt>
                <c:pt idx="36">
                  <c:v>41753.635775463</c:v>
                </c:pt>
                <c:pt idx="37">
                  <c:v>41754.5643287037</c:v>
                </c:pt>
                <c:pt idx="38">
                  <c:v>41755.476724537</c:v>
                </c:pt>
                <c:pt idx="39">
                  <c:v>41758.8335648148</c:v>
                </c:pt>
                <c:pt idx="40">
                  <c:v>41758.8396759259</c:v>
                </c:pt>
                <c:pt idx="41">
                  <c:v>41759.1396296296</c:v>
                </c:pt>
                <c:pt idx="42">
                  <c:v>41760.9090393518</c:v>
                </c:pt>
                <c:pt idx="43">
                  <c:v>41760.9357060185</c:v>
                </c:pt>
                <c:pt idx="44">
                  <c:v>41761.5094097222</c:v>
                </c:pt>
                <c:pt idx="45">
                  <c:v>41761.810150463</c:v>
                </c:pt>
                <c:pt idx="46">
                  <c:v>41764.4466319444</c:v>
                </c:pt>
                <c:pt idx="47">
                  <c:v>41765.6107986111</c:v>
                </c:pt>
                <c:pt idx="48">
                  <c:v>41765.9246527778</c:v>
                </c:pt>
                <c:pt idx="49">
                  <c:v>41765.9386574074</c:v>
                </c:pt>
                <c:pt idx="50">
                  <c:v>41766.0725</c:v>
                </c:pt>
                <c:pt idx="51">
                  <c:v>41766.6172916667</c:v>
                </c:pt>
                <c:pt idx="52">
                  <c:v>41766.692037037</c:v>
                </c:pt>
                <c:pt idx="53">
                  <c:v>41766.8057291667</c:v>
                </c:pt>
                <c:pt idx="54">
                  <c:v>41771.8147916667</c:v>
                </c:pt>
                <c:pt idx="55">
                  <c:v>41772.1059375</c:v>
                </c:pt>
                <c:pt idx="56">
                  <c:v>41772.6853935185</c:v>
                </c:pt>
                <c:pt idx="57">
                  <c:v>41772.7278935185</c:v>
                </c:pt>
                <c:pt idx="58">
                  <c:v>41774.6512037037</c:v>
                </c:pt>
                <c:pt idx="59">
                  <c:v>41775.6361574074</c:v>
                </c:pt>
                <c:pt idx="60">
                  <c:v>41775.7537615741</c:v>
                </c:pt>
                <c:pt idx="61">
                  <c:v>41775.8585648148</c:v>
                </c:pt>
                <c:pt idx="62">
                  <c:v>41776.0631365741</c:v>
                </c:pt>
                <c:pt idx="63">
                  <c:v>41778.1936226852</c:v>
                </c:pt>
                <c:pt idx="64">
                  <c:v>41778.5480555556</c:v>
                </c:pt>
                <c:pt idx="65">
                  <c:v>41778.6372453704</c:v>
                </c:pt>
                <c:pt idx="66">
                  <c:v>41779.0459375</c:v>
                </c:pt>
                <c:pt idx="67">
                  <c:v>41779.3100347222</c:v>
                </c:pt>
                <c:pt idx="68">
                  <c:v>41779.6485069444</c:v>
                </c:pt>
                <c:pt idx="69">
                  <c:v>41779.6578703704</c:v>
                </c:pt>
                <c:pt idx="70">
                  <c:v>41779.6950925926</c:v>
                </c:pt>
                <c:pt idx="71">
                  <c:v>41779.724224537</c:v>
                </c:pt>
                <c:pt idx="72">
                  <c:v>41780.4126041667</c:v>
                </c:pt>
                <c:pt idx="73">
                  <c:v>41780.5259375</c:v>
                </c:pt>
                <c:pt idx="74">
                  <c:v>41780.7128935185</c:v>
                </c:pt>
                <c:pt idx="75">
                  <c:v>41780.7452546296</c:v>
                </c:pt>
                <c:pt idx="76">
                  <c:v>41780.7857291667</c:v>
                </c:pt>
                <c:pt idx="77">
                  <c:v>41781.0451736111</c:v>
                </c:pt>
                <c:pt idx="78">
                  <c:v>41781.0962037037</c:v>
                </c:pt>
                <c:pt idx="79">
                  <c:v>41781.6667708333</c:v>
                </c:pt>
                <c:pt idx="80">
                  <c:v>41781.8550925926</c:v>
                </c:pt>
                <c:pt idx="81">
                  <c:v>41784.7896875</c:v>
                </c:pt>
                <c:pt idx="82">
                  <c:v>41784.9524884259</c:v>
                </c:pt>
                <c:pt idx="83">
                  <c:v>41785.7077083333</c:v>
                </c:pt>
                <c:pt idx="84">
                  <c:v>41785.7272916667</c:v>
                </c:pt>
                <c:pt idx="85">
                  <c:v>41786.7613541667</c:v>
                </c:pt>
                <c:pt idx="86">
                  <c:v>41786.9597453704</c:v>
                </c:pt>
                <c:pt idx="87">
                  <c:v>41787.2182291667</c:v>
                </c:pt>
                <c:pt idx="88">
                  <c:v>41787.6815277778</c:v>
                </c:pt>
                <c:pt idx="89">
                  <c:v>41788.1671875</c:v>
                </c:pt>
                <c:pt idx="90">
                  <c:v>41788.5870833333</c:v>
                </c:pt>
                <c:pt idx="91">
                  <c:v>41788.5899768519</c:v>
                </c:pt>
                <c:pt idx="92">
                  <c:v>41789.0803703704</c:v>
                </c:pt>
                <c:pt idx="93">
                  <c:v>41789.7269791667</c:v>
                </c:pt>
                <c:pt idx="94">
                  <c:v>41789.893599537</c:v>
                </c:pt>
                <c:pt idx="95">
                  <c:v>41791.4927777778</c:v>
                </c:pt>
                <c:pt idx="96">
                  <c:v>41791.9934143518</c:v>
                </c:pt>
                <c:pt idx="97">
                  <c:v>41792.5429861111</c:v>
                </c:pt>
                <c:pt idx="98">
                  <c:v>41792.6452777778</c:v>
                </c:pt>
                <c:pt idx="99">
                  <c:v>41793.1721990741</c:v>
                </c:pt>
                <c:pt idx="100">
                  <c:v>41793.191875</c:v>
                </c:pt>
                <c:pt idx="101">
                  <c:v>41793.6687615741</c:v>
                </c:pt>
                <c:pt idx="102">
                  <c:v>41793.7102314815</c:v>
                </c:pt>
                <c:pt idx="103">
                  <c:v>41793.8142592593</c:v>
                </c:pt>
                <c:pt idx="104">
                  <c:v>41794.8175231482</c:v>
                </c:pt>
                <c:pt idx="105">
                  <c:v>41795.5281018519</c:v>
                </c:pt>
                <c:pt idx="106">
                  <c:v>41795.5989236111</c:v>
                </c:pt>
                <c:pt idx="107">
                  <c:v>41796.4223263889</c:v>
                </c:pt>
                <c:pt idx="108">
                  <c:v>41796.7715972222</c:v>
                </c:pt>
                <c:pt idx="109">
                  <c:v>41798.9402777778</c:v>
                </c:pt>
                <c:pt idx="110">
                  <c:v>41799.2590393518</c:v>
                </c:pt>
                <c:pt idx="111">
                  <c:v>41799.6859027778</c:v>
                </c:pt>
                <c:pt idx="112">
                  <c:v>41800.3804282407</c:v>
                </c:pt>
                <c:pt idx="113">
                  <c:v>41800.5267013889</c:v>
                </c:pt>
                <c:pt idx="114">
                  <c:v>41801.7115509259</c:v>
                </c:pt>
                <c:pt idx="115">
                  <c:v>41802.5742824074</c:v>
                </c:pt>
                <c:pt idx="116">
                  <c:v>41802.6209027778</c:v>
                </c:pt>
                <c:pt idx="117">
                  <c:v>41803.4573263889</c:v>
                </c:pt>
                <c:pt idx="118">
                  <c:v>41804.9370833333</c:v>
                </c:pt>
                <c:pt idx="119">
                  <c:v>41806.3954282407</c:v>
                </c:pt>
                <c:pt idx="120">
                  <c:v>41806.6050347222</c:v>
                </c:pt>
                <c:pt idx="121">
                  <c:v>41806.6693171296</c:v>
                </c:pt>
                <c:pt idx="122">
                  <c:v>41807.6900810185</c:v>
                </c:pt>
                <c:pt idx="123">
                  <c:v>41808.1985185185</c:v>
                </c:pt>
                <c:pt idx="124">
                  <c:v>41808.6495833333</c:v>
                </c:pt>
                <c:pt idx="125">
                  <c:v>41808.6695717593</c:v>
                </c:pt>
                <c:pt idx="126">
                  <c:v>41808.8812152778</c:v>
                </c:pt>
                <c:pt idx="127">
                  <c:v>41808.9919444444</c:v>
                </c:pt>
                <c:pt idx="128">
                  <c:v>41809.1230092593</c:v>
                </c:pt>
                <c:pt idx="129">
                  <c:v>41809.3899305556</c:v>
                </c:pt>
                <c:pt idx="130">
                  <c:v>41809.8603009259</c:v>
                </c:pt>
                <c:pt idx="131">
                  <c:v>41810.1421990741</c:v>
                </c:pt>
                <c:pt idx="132">
                  <c:v>41811.5361805556</c:v>
                </c:pt>
                <c:pt idx="133">
                  <c:v>41811.555462963</c:v>
                </c:pt>
                <c:pt idx="134">
                  <c:v>41812.7744328704</c:v>
                </c:pt>
                <c:pt idx="135">
                  <c:v>41813.9387152778</c:v>
                </c:pt>
                <c:pt idx="136">
                  <c:v>41814.3678009259</c:v>
                </c:pt>
                <c:pt idx="137">
                  <c:v>41815.569212963</c:v>
                </c:pt>
                <c:pt idx="138">
                  <c:v>41815.7748263889</c:v>
                </c:pt>
                <c:pt idx="139">
                  <c:v>41815.8150462963</c:v>
                </c:pt>
                <c:pt idx="140">
                  <c:v>41816.9503703704</c:v>
                </c:pt>
                <c:pt idx="141">
                  <c:v>41817.5954282407</c:v>
                </c:pt>
                <c:pt idx="142">
                  <c:v>41820.6280902778</c:v>
                </c:pt>
                <c:pt idx="143">
                  <c:v>41820.6391898148</c:v>
                </c:pt>
                <c:pt idx="144">
                  <c:v>41820.776412037</c:v>
                </c:pt>
                <c:pt idx="145">
                  <c:v>41820.8708217593</c:v>
                </c:pt>
                <c:pt idx="146">
                  <c:v>41820.9456134259</c:v>
                </c:pt>
                <c:pt idx="147">
                  <c:v>41821.2056365741</c:v>
                </c:pt>
                <c:pt idx="148">
                  <c:v>41821.698599537</c:v>
                </c:pt>
                <c:pt idx="149">
                  <c:v>41822.4179398148</c:v>
                </c:pt>
                <c:pt idx="150">
                  <c:v>41822.5750347222</c:v>
                </c:pt>
                <c:pt idx="151">
                  <c:v>41822.9048842593</c:v>
                </c:pt>
                <c:pt idx="152">
                  <c:v>41825.0552314815</c:v>
                </c:pt>
                <c:pt idx="153">
                  <c:v>41826.6195486111</c:v>
                </c:pt>
                <c:pt idx="154">
                  <c:v>41826.8712384259</c:v>
                </c:pt>
                <c:pt idx="155">
                  <c:v>41827.6050578704</c:v>
                </c:pt>
                <c:pt idx="156">
                  <c:v>41827.6741435185</c:v>
                </c:pt>
                <c:pt idx="157">
                  <c:v>41827.9099421296</c:v>
                </c:pt>
                <c:pt idx="158">
                  <c:v>41828.2294907407</c:v>
                </c:pt>
                <c:pt idx="159">
                  <c:v>41828.6463194444</c:v>
                </c:pt>
                <c:pt idx="160">
                  <c:v>41828.7369212963</c:v>
                </c:pt>
                <c:pt idx="161">
                  <c:v>41828.9229050926</c:v>
                </c:pt>
                <c:pt idx="162">
                  <c:v>41829.3254976852</c:v>
                </c:pt>
                <c:pt idx="163">
                  <c:v>41829.5997916667</c:v>
                </c:pt>
                <c:pt idx="164">
                  <c:v>41829.7342592593</c:v>
                </c:pt>
                <c:pt idx="165">
                  <c:v>41829.7371527778</c:v>
                </c:pt>
                <c:pt idx="166">
                  <c:v>41829.7870833333</c:v>
                </c:pt>
                <c:pt idx="167">
                  <c:v>41829.7882523148</c:v>
                </c:pt>
                <c:pt idx="168">
                  <c:v>41829.7957291667</c:v>
                </c:pt>
                <c:pt idx="169">
                  <c:v>41829.9357175926</c:v>
                </c:pt>
                <c:pt idx="170">
                  <c:v>41829.9773263889</c:v>
                </c:pt>
                <c:pt idx="171">
                  <c:v>41830.2341666667</c:v>
                </c:pt>
                <c:pt idx="172">
                  <c:v>41830.2674074074</c:v>
                </c:pt>
                <c:pt idx="173">
                  <c:v>41830.5456944444</c:v>
                </c:pt>
                <c:pt idx="174">
                  <c:v>41830.8583449074</c:v>
                </c:pt>
                <c:pt idx="175">
                  <c:v>41831.6750347222</c:v>
                </c:pt>
                <c:pt idx="176">
                  <c:v>41831.6979398148</c:v>
                </c:pt>
                <c:pt idx="177">
                  <c:v>41831.7227777778</c:v>
                </c:pt>
                <c:pt idx="178">
                  <c:v>41831.742962963</c:v>
                </c:pt>
                <c:pt idx="179">
                  <c:v>41833.0897569444</c:v>
                </c:pt>
                <c:pt idx="180">
                  <c:v>41833.6609953704</c:v>
                </c:pt>
                <c:pt idx="181">
                  <c:v>41833.9515162037</c:v>
                </c:pt>
                <c:pt idx="182">
                  <c:v>41834.1353703704</c:v>
                </c:pt>
                <c:pt idx="183">
                  <c:v>41834.5865740741</c:v>
                </c:pt>
                <c:pt idx="184">
                  <c:v>41834.7841203704</c:v>
                </c:pt>
                <c:pt idx="185">
                  <c:v>41834.9538657407</c:v>
                </c:pt>
                <c:pt idx="186">
                  <c:v>41835.6663541667</c:v>
                </c:pt>
                <c:pt idx="187">
                  <c:v>41836.1909375</c:v>
                </c:pt>
                <c:pt idx="188">
                  <c:v>41836.4711805556</c:v>
                </c:pt>
                <c:pt idx="189">
                  <c:v>41837.3230092593</c:v>
                </c:pt>
                <c:pt idx="190">
                  <c:v>41839.1757060185</c:v>
                </c:pt>
                <c:pt idx="191">
                  <c:v>41839.7309375</c:v>
                </c:pt>
                <c:pt idx="192">
                  <c:v>41841.2648958333</c:v>
                </c:pt>
                <c:pt idx="193">
                  <c:v>41841.6515972222</c:v>
                </c:pt>
                <c:pt idx="194">
                  <c:v>41841.8204861111</c:v>
                </c:pt>
                <c:pt idx="195">
                  <c:v>41841.8500347222</c:v>
                </c:pt>
                <c:pt idx="196">
                  <c:v>41842.2012615741</c:v>
                </c:pt>
                <c:pt idx="197">
                  <c:v>41842.6075925926</c:v>
                </c:pt>
                <c:pt idx="198">
                  <c:v>41842.8286805556</c:v>
                </c:pt>
                <c:pt idx="199">
                  <c:v>41843.1557291667</c:v>
                </c:pt>
                <c:pt idx="200">
                  <c:v>41843.6325231481</c:v>
                </c:pt>
                <c:pt idx="201">
                  <c:v>41843.6646180556</c:v>
                </c:pt>
                <c:pt idx="202">
                  <c:v>41843.7750115741</c:v>
                </c:pt>
                <c:pt idx="203">
                  <c:v>41844.1251157407</c:v>
                </c:pt>
                <c:pt idx="204">
                  <c:v>41845.8091666667</c:v>
                </c:pt>
                <c:pt idx="205">
                  <c:v>41846.6673263889</c:v>
                </c:pt>
                <c:pt idx="206">
                  <c:v>41848.6798032407</c:v>
                </c:pt>
                <c:pt idx="207">
                  <c:v>41848.7729282407</c:v>
                </c:pt>
                <c:pt idx="208">
                  <c:v>41848.8400231482</c:v>
                </c:pt>
                <c:pt idx="209">
                  <c:v>41848.8661574074</c:v>
                </c:pt>
                <c:pt idx="210">
                  <c:v>41849.887037037</c:v>
                </c:pt>
                <c:pt idx="211">
                  <c:v>41850.4009375</c:v>
                </c:pt>
                <c:pt idx="212">
                  <c:v>41850.8632523148</c:v>
                </c:pt>
                <c:pt idx="213">
                  <c:v>41851.200150463</c:v>
                </c:pt>
                <c:pt idx="214">
                  <c:v>41851.5415856481</c:v>
                </c:pt>
                <c:pt idx="215">
                  <c:v>41851.6363888889</c:v>
                </c:pt>
                <c:pt idx="216">
                  <c:v>41851.7009259259</c:v>
                </c:pt>
                <c:pt idx="217">
                  <c:v>41851.7713541667</c:v>
                </c:pt>
                <c:pt idx="218">
                  <c:v>41852.5272222222</c:v>
                </c:pt>
                <c:pt idx="219">
                  <c:v>41852.6583101852</c:v>
                </c:pt>
                <c:pt idx="220">
                  <c:v>41853.2402083333</c:v>
                </c:pt>
                <c:pt idx="221">
                  <c:v>41853.5634027778</c:v>
                </c:pt>
                <c:pt idx="222">
                  <c:v>41854.602650463</c:v>
                </c:pt>
                <c:pt idx="223">
                  <c:v>41855.5481018518</c:v>
                </c:pt>
                <c:pt idx="224">
                  <c:v>41856.0100694444</c:v>
                </c:pt>
                <c:pt idx="225">
                  <c:v>41856.6721527778</c:v>
                </c:pt>
                <c:pt idx="226">
                  <c:v>41856.7150694444</c:v>
                </c:pt>
                <c:pt idx="227">
                  <c:v>41858.0070717593</c:v>
                </c:pt>
                <c:pt idx="228">
                  <c:v>41858.2146296296</c:v>
                </c:pt>
                <c:pt idx="229">
                  <c:v>41858.3553935185</c:v>
                </c:pt>
                <c:pt idx="230">
                  <c:v>41858.7617824074</c:v>
                </c:pt>
                <c:pt idx="231">
                  <c:v>41861.524837963</c:v>
                </c:pt>
                <c:pt idx="232">
                  <c:v>41861.7670949074</c:v>
                </c:pt>
                <c:pt idx="233">
                  <c:v>41862.761724537</c:v>
                </c:pt>
                <c:pt idx="234">
                  <c:v>41862.8030787037</c:v>
                </c:pt>
                <c:pt idx="235">
                  <c:v>41862.8399768519</c:v>
                </c:pt>
                <c:pt idx="236">
                  <c:v>41862.8646759259</c:v>
                </c:pt>
                <c:pt idx="237">
                  <c:v>41863.3592824074</c:v>
                </c:pt>
                <c:pt idx="238">
                  <c:v>41863.5273263889</c:v>
                </c:pt>
                <c:pt idx="239">
                  <c:v>41863.5841203704</c:v>
                </c:pt>
                <c:pt idx="240">
                  <c:v>41863.7572106481</c:v>
                </c:pt>
                <c:pt idx="241">
                  <c:v>41865.6597800926</c:v>
                </c:pt>
                <c:pt idx="242">
                  <c:v>41865.8786574074</c:v>
                </c:pt>
                <c:pt idx="243">
                  <c:v>41865.8829282407</c:v>
                </c:pt>
                <c:pt idx="244">
                  <c:v>41866.0253472222</c:v>
                </c:pt>
                <c:pt idx="245">
                  <c:v>41866.6406481481</c:v>
                </c:pt>
                <c:pt idx="246">
                  <c:v>41866.7988657407</c:v>
                </c:pt>
                <c:pt idx="247">
                  <c:v>41867.6522800926</c:v>
                </c:pt>
                <c:pt idx="248">
                  <c:v>41868.9240509259</c:v>
                </c:pt>
                <c:pt idx="249">
                  <c:v>41869.7141666667</c:v>
                </c:pt>
                <c:pt idx="250">
                  <c:v>41869.7406712963</c:v>
                </c:pt>
                <c:pt idx="251">
                  <c:v>41869.7987268519</c:v>
                </c:pt>
                <c:pt idx="252">
                  <c:v>41869.8726851852</c:v>
                </c:pt>
                <c:pt idx="253">
                  <c:v>41871.7556944444</c:v>
                </c:pt>
                <c:pt idx="254">
                  <c:v>41872.2912384259</c:v>
                </c:pt>
                <c:pt idx="255">
                  <c:v>41872.8029282407</c:v>
                </c:pt>
                <c:pt idx="256">
                  <c:v>41872.8076967593</c:v>
                </c:pt>
                <c:pt idx="257">
                  <c:v>41875.9228587963</c:v>
                </c:pt>
                <c:pt idx="258">
                  <c:v>41876.7189351852</c:v>
                </c:pt>
                <c:pt idx="259">
                  <c:v>41876.815787037</c:v>
                </c:pt>
                <c:pt idx="260">
                  <c:v>41877.2218865741</c:v>
                </c:pt>
                <c:pt idx="261">
                  <c:v>41877.8866203704</c:v>
                </c:pt>
                <c:pt idx="262">
                  <c:v>41878.8783796296</c:v>
                </c:pt>
                <c:pt idx="263">
                  <c:v>41878.9115509259</c:v>
                </c:pt>
                <c:pt idx="264">
                  <c:v>41878.9465740741</c:v>
                </c:pt>
                <c:pt idx="265">
                  <c:v>41879.0435300926</c:v>
                </c:pt>
                <c:pt idx="266">
                  <c:v>41879.9137615741</c:v>
                </c:pt>
                <c:pt idx="267">
                  <c:v>41879.9590509259</c:v>
                </c:pt>
                <c:pt idx="268">
                  <c:v>41880.0610069444</c:v>
                </c:pt>
                <c:pt idx="269">
                  <c:v>41880.7534375</c:v>
                </c:pt>
                <c:pt idx="270">
                  <c:v>41880.7635763889</c:v>
                </c:pt>
                <c:pt idx="271">
                  <c:v>41880.7888425926</c:v>
                </c:pt>
                <c:pt idx="272">
                  <c:v>41881.3613425926</c:v>
                </c:pt>
                <c:pt idx="273">
                  <c:v>41881.453587963</c:v>
                </c:pt>
                <c:pt idx="274">
                  <c:v>41882.5856481481</c:v>
                </c:pt>
                <c:pt idx="275">
                  <c:v>41883.9166782407</c:v>
                </c:pt>
                <c:pt idx="276">
                  <c:v>41884.0567476852</c:v>
                </c:pt>
                <c:pt idx="277">
                  <c:v>41884.599849537</c:v>
                </c:pt>
                <c:pt idx="278">
                  <c:v>41884.6173148148</c:v>
                </c:pt>
                <c:pt idx="279">
                  <c:v>41885.2215509259</c:v>
                </c:pt>
                <c:pt idx="280">
                  <c:v>41885.4788425926</c:v>
                </c:pt>
                <c:pt idx="281">
                  <c:v>41885.5951388889</c:v>
                </c:pt>
                <c:pt idx="282">
                  <c:v>41887.1113541667</c:v>
                </c:pt>
                <c:pt idx="283">
                  <c:v>41887.2921875</c:v>
                </c:pt>
                <c:pt idx="284">
                  <c:v>41888.6748263889</c:v>
                </c:pt>
                <c:pt idx="285">
                  <c:v>41889.7682291667</c:v>
                </c:pt>
                <c:pt idx="286">
                  <c:v>41890.0868055556</c:v>
                </c:pt>
                <c:pt idx="287">
                  <c:v>41890.1626967593</c:v>
                </c:pt>
                <c:pt idx="288">
                  <c:v>41891.6653240741</c:v>
                </c:pt>
                <c:pt idx="289">
                  <c:v>41891.9650347222</c:v>
                </c:pt>
                <c:pt idx="290">
                  <c:v>41893.3248842593</c:v>
                </c:pt>
                <c:pt idx="291">
                  <c:v>41893.7835532407</c:v>
                </c:pt>
                <c:pt idx="292">
                  <c:v>41894.6323611111</c:v>
                </c:pt>
                <c:pt idx="293">
                  <c:v>41894.91375</c:v>
                </c:pt>
                <c:pt idx="294">
                  <c:v>41897.5361342593</c:v>
                </c:pt>
                <c:pt idx="295">
                  <c:v>41897.602037037</c:v>
                </c:pt>
                <c:pt idx="296">
                  <c:v>41898.168125</c:v>
                </c:pt>
                <c:pt idx="297">
                  <c:v>41899.2949421296</c:v>
                </c:pt>
                <c:pt idx="298">
                  <c:v>41899.6270717593</c:v>
                </c:pt>
                <c:pt idx="299">
                  <c:v>41900.2431597222</c:v>
                </c:pt>
                <c:pt idx="300">
                  <c:v>41901.282025463</c:v>
                </c:pt>
                <c:pt idx="301">
                  <c:v>41902.3337268519</c:v>
                </c:pt>
                <c:pt idx="302">
                  <c:v>41902.6223958333</c:v>
                </c:pt>
                <c:pt idx="303">
                  <c:v>41903.8829513889</c:v>
                </c:pt>
                <c:pt idx="304">
                  <c:v>41904.6505787037</c:v>
                </c:pt>
                <c:pt idx="305">
                  <c:v>41905.6364699074</c:v>
                </c:pt>
                <c:pt idx="306">
                  <c:v>41905.7957060185</c:v>
                </c:pt>
                <c:pt idx="307">
                  <c:v>41906.8195138889</c:v>
                </c:pt>
                <c:pt idx="308">
                  <c:v>41909.9693865741</c:v>
                </c:pt>
                <c:pt idx="309">
                  <c:v>41912.6507291667</c:v>
                </c:pt>
                <c:pt idx="310">
                  <c:v>41912.8589467593</c:v>
                </c:pt>
                <c:pt idx="311">
                  <c:v>41914.1002893519</c:v>
                </c:pt>
                <c:pt idx="312">
                  <c:v>41914.2951041667</c:v>
                </c:pt>
                <c:pt idx="313">
                  <c:v>41914.5900115741</c:v>
                </c:pt>
                <c:pt idx="314">
                  <c:v>41915.4002199074</c:v>
                </c:pt>
                <c:pt idx="315">
                  <c:v>41915.4372106481</c:v>
                </c:pt>
                <c:pt idx="316">
                  <c:v>41915.7628356482</c:v>
                </c:pt>
                <c:pt idx="317">
                  <c:v>41916.5976388889</c:v>
                </c:pt>
                <c:pt idx="318">
                  <c:v>41918.7421759259</c:v>
                </c:pt>
                <c:pt idx="319">
                  <c:v>41918.8808333333</c:v>
                </c:pt>
                <c:pt idx="320">
                  <c:v>41920.1236111111</c:v>
                </c:pt>
                <c:pt idx="321">
                  <c:v>41920.7875347222</c:v>
                </c:pt>
                <c:pt idx="322">
                  <c:v>41920.9634722222</c:v>
                </c:pt>
                <c:pt idx="323">
                  <c:v>41921.2799768519</c:v>
                </c:pt>
                <c:pt idx="324">
                  <c:v>41921.3755324074</c:v>
                </c:pt>
                <c:pt idx="325">
                  <c:v>41921.7704398148</c:v>
                </c:pt>
                <c:pt idx="326">
                  <c:v>41922.5351851852</c:v>
                </c:pt>
                <c:pt idx="327">
                  <c:v>41922.6405902778</c:v>
                </c:pt>
                <c:pt idx="328">
                  <c:v>41923.3543518518</c:v>
                </c:pt>
                <c:pt idx="329">
                  <c:v>41923.9216435185</c:v>
                </c:pt>
                <c:pt idx="330">
                  <c:v>41926.5423032407</c:v>
                </c:pt>
                <c:pt idx="331">
                  <c:v>41926.9426851852</c:v>
                </c:pt>
                <c:pt idx="332">
                  <c:v>41927.1248842593</c:v>
                </c:pt>
                <c:pt idx="333">
                  <c:v>41927.848900463</c:v>
                </c:pt>
                <c:pt idx="334">
                  <c:v>41927.8737847222</c:v>
                </c:pt>
                <c:pt idx="335">
                  <c:v>41927.9361574074</c:v>
                </c:pt>
                <c:pt idx="336">
                  <c:v>41928.1704976852</c:v>
                </c:pt>
                <c:pt idx="337">
                  <c:v>41928.6901388889</c:v>
                </c:pt>
                <c:pt idx="338">
                  <c:v>41928.8810648148</c:v>
                </c:pt>
                <c:pt idx="339">
                  <c:v>41929.2662152778</c:v>
                </c:pt>
                <c:pt idx="340">
                  <c:v>41931.6829398148</c:v>
                </c:pt>
                <c:pt idx="341">
                  <c:v>41932.311099537</c:v>
                </c:pt>
                <c:pt idx="342">
                  <c:v>41932.7088773148</c:v>
                </c:pt>
                <c:pt idx="343">
                  <c:v>41933.2916435185</c:v>
                </c:pt>
                <c:pt idx="344">
                  <c:v>41934.9149189815</c:v>
                </c:pt>
                <c:pt idx="345">
                  <c:v>41937.9534490741</c:v>
                </c:pt>
                <c:pt idx="346">
                  <c:v>41938.7094212963</c:v>
                </c:pt>
                <c:pt idx="347">
                  <c:v>41939.5699074074</c:v>
                </c:pt>
                <c:pt idx="348">
                  <c:v>41939.8122337963</c:v>
                </c:pt>
                <c:pt idx="349">
                  <c:v>41940.028287037</c:v>
                </c:pt>
                <c:pt idx="350">
                  <c:v>41940.5872337963</c:v>
                </c:pt>
                <c:pt idx="351">
                  <c:v>41940.5981828704</c:v>
                </c:pt>
                <c:pt idx="352">
                  <c:v>41940.6915856482</c:v>
                </c:pt>
                <c:pt idx="353">
                  <c:v>41940.9679513889</c:v>
                </c:pt>
                <c:pt idx="354">
                  <c:v>41941.5852314815</c:v>
                </c:pt>
                <c:pt idx="355">
                  <c:v>41941.6838657407</c:v>
                </c:pt>
                <c:pt idx="356">
                  <c:v>41941.752037037</c:v>
                </c:pt>
                <c:pt idx="357">
                  <c:v>41942.8471064815</c:v>
                </c:pt>
                <c:pt idx="358">
                  <c:v>41943.7530324074</c:v>
                </c:pt>
                <c:pt idx="359">
                  <c:v>41944.5276273148</c:v>
                </c:pt>
                <c:pt idx="360">
                  <c:v>41946.6447453704</c:v>
                </c:pt>
                <c:pt idx="361">
                  <c:v>41946.9369097222</c:v>
                </c:pt>
                <c:pt idx="362">
                  <c:v>41947.7625925926</c:v>
                </c:pt>
                <c:pt idx="363">
                  <c:v>41948.5528472222</c:v>
                </c:pt>
                <c:pt idx="364">
                  <c:v>41948.7272569444</c:v>
                </c:pt>
                <c:pt idx="365">
                  <c:v>41948.9574652778</c:v>
                </c:pt>
                <c:pt idx="366">
                  <c:v>41950.1141087963</c:v>
                </c:pt>
                <c:pt idx="367">
                  <c:v>41950.2669444444</c:v>
                </c:pt>
                <c:pt idx="368">
                  <c:v>41950.8595601852</c:v>
                </c:pt>
                <c:pt idx="369">
                  <c:v>41953.7730902778</c:v>
                </c:pt>
                <c:pt idx="370">
                  <c:v>41953.8675</c:v>
                </c:pt>
                <c:pt idx="371">
                  <c:v>41953.9582175926</c:v>
                </c:pt>
                <c:pt idx="372">
                  <c:v>41954.2280324074</c:v>
                </c:pt>
                <c:pt idx="373">
                  <c:v>41954.5450810185</c:v>
                </c:pt>
                <c:pt idx="374">
                  <c:v>41954.8508680556</c:v>
                </c:pt>
                <c:pt idx="375">
                  <c:v>41957.7568402778</c:v>
                </c:pt>
                <c:pt idx="376">
                  <c:v>41957.8337268519</c:v>
                </c:pt>
                <c:pt idx="377">
                  <c:v>41960.1190856481</c:v>
                </c:pt>
                <c:pt idx="378">
                  <c:v>41961.4924884259</c:v>
                </c:pt>
                <c:pt idx="379">
                  <c:v>41963.8723611111</c:v>
                </c:pt>
                <c:pt idx="380">
                  <c:v>41964.3155324074</c:v>
                </c:pt>
                <c:pt idx="381">
                  <c:v>41964.7163194444</c:v>
                </c:pt>
                <c:pt idx="382">
                  <c:v>41968.6774652778</c:v>
                </c:pt>
                <c:pt idx="383">
                  <c:v>41968.9389930556</c:v>
                </c:pt>
                <c:pt idx="384">
                  <c:v>41969.1997569444</c:v>
                </c:pt>
                <c:pt idx="385">
                  <c:v>41970.0850462963</c:v>
                </c:pt>
                <c:pt idx="386">
                  <c:v>41971.0021527778</c:v>
                </c:pt>
                <c:pt idx="387">
                  <c:v>41971.8810763889</c:v>
                </c:pt>
                <c:pt idx="388">
                  <c:v>41974.7385763889</c:v>
                </c:pt>
                <c:pt idx="389">
                  <c:v>41974.7431481481</c:v>
                </c:pt>
                <c:pt idx="390">
                  <c:v>41974.898599537</c:v>
                </c:pt>
                <c:pt idx="391">
                  <c:v>41975.1243402778</c:v>
                </c:pt>
                <c:pt idx="392">
                  <c:v>41975.642974537</c:v>
                </c:pt>
                <c:pt idx="393">
                  <c:v>41975.6761111111</c:v>
                </c:pt>
                <c:pt idx="394">
                  <c:v>41975.7006365741</c:v>
                </c:pt>
                <c:pt idx="395">
                  <c:v>41975.9011805555</c:v>
                </c:pt>
                <c:pt idx="396">
                  <c:v>41976.3319791667</c:v>
                </c:pt>
                <c:pt idx="397">
                  <c:v>41977.0049768519</c:v>
                </c:pt>
                <c:pt idx="398">
                  <c:v>41977.7801041667</c:v>
                </c:pt>
                <c:pt idx="399">
                  <c:v>41981.0675231481</c:v>
                </c:pt>
                <c:pt idx="400">
                  <c:v>41981.5723032407</c:v>
                </c:pt>
                <c:pt idx="401">
                  <c:v>41982.6886111111</c:v>
                </c:pt>
                <c:pt idx="402">
                  <c:v>41982.7370717593</c:v>
                </c:pt>
                <c:pt idx="403">
                  <c:v>41982.7733564815</c:v>
                </c:pt>
                <c:pt idx="404">
                  <c:v>41982.8736458333</c:v>
                </c:pt>
                <c:pt idx="405">
                  <c:v>41982.8872800926</c:v>
                </c:pt>
                <c:pt idx="406">
                  <c:v>41982.9043865741</c:v>
                </c:pt>
                <c:pt idx="407">
                  <c:v>41983.7528472222</c:v>
                </c:pt>
                <c:pt idx="408">
                  <c:v>41985.4273611111</c:v>
                </c:pt>
                <c:pt idx="409">
                  <c:v>41988.6170833333</c:v>
                </c:pt>
                <c:pt idx="410">
                  <c:v>41988.8299421296</c:v>
                </c:pt>
                <c:pt idx="411">
                  <c:v>41989.2475462963</c:v>
                </c:pt>
                <c:pt idx="412">
                  <c:v>41989.819212963</c:v>
                </c:pt>
                <c:pt idx="413">
                  <c:v>41990.5063773148</c:v>
                </c:pt>
                <c:pt idx="414">
                  <c:v>41990.5841087963</c:v>
                </c:pt>
                <c:pt idx="415">
                  <c:v>41990.5854861111</c:v>
                </c:pt>
                <c:pt idx="416">
                  <c:v>41990.6125462963</c:v>
                </c:pt>
                <c:pt idx="417">
                  <c:v>41990.9986342593</c:v>
                </c:pt>
                <c:pt idx="418">
                  <c:v>41991.0224884259</c:v>
                </c:pt>
                <c:pt idx="419">
                  <c:v>41993.8243402778</c:v>
                </c:pt>
                <c:pt idx="420">
                  <c:v>41995.0840740741</c:v>
                </c:pt>
                <c:pt idx="421">
                  <c:v>41995.8704861111</c:v>
                </c:pt>
                <c:pt idx="422">
                  <c:v>41996.8323958333</c:v>
                </c:pt>
                <c:pt idx="423">
                  <c:v>41997.5079050926</c:v>
                </c:pt>
                <c:pt idx="424">
                  <c:v>41999.8610648148</c:v>
                </c:pt>
                <c:pt idx="425">
                  <c:v>42002.5448842593</c:v>
                </c:pt>
                <c:pt idx="426">
                  <c:v>42002.8174884259</c:v>
                </c:pt>
                <c:pt idx="427">
                  <c:v>42003.9484259259</c:v>
                </c:pt>
                <c:pt idx="428">
                  <c:v>42004.7038657407</c:v>
                </c:pt>
                <c:pt idx="429">
                  <c:v>42006.9086921296</c:v>
                </c:pt>
                <c:pt idx="430">
                  <c:v>42007.0164583333</c:v>
                </c:pt>
                <c:pt idx="431">
                  <c:v>42009.4932638889</c:v>
                </c:pt>
                <c:pt idx="432">
                  <c:v>42010.9682407407</c:v>
                </c:pt>
                <c:pt idx="433">
                  <c:v>42011.2025810185</c:v>
                </c:pt>
                <c:pt idx="434">
                  <c:v>42013.1525347222</c:v>
                </c:pt>
                <c:pt idx="435">
                  <c:v>42013.4245023148</c:v>
                </c:pt>
                <c:pt idx="436">
                  <c:v>42016.0504513889</c:v>
                </c:pt>
                <c:pt idx="437">
                  <c:v>42016.1206134259</c:v>
                </c:pt>
                <c:pt idx="438">
                  <c:v>42016.7066782407</c:v>
                </c:pt>
                <c:pt idx="439">
                  <c:v>42016.8002083333</c:v>
                </c:pt>
                <c:pt idx="440">
                  <c:v>42016.8324652778</c:v>
                </c:pt>
                <c:pt idx="441">
                  <c:v>42016.9386921296</c:v>
                </c:pt>
                <c:pt idx="442">
                  <c:v>42016.9815740741</c:v>
                </c:pt>
                <c:pt idx="443">
                  <c:v>42017.5942361111</c:v>
                </c:pt>
                <c:pt idx="444">
                  <c:v>42017.8804513889</c:v>
                </c:pt>
                <c:pt idx="445">
                  <c:v>42017.907337963</c:v>
                </c:pt>
                <c:pt idx="446">
                  <c:v>42018.6768981481</c:v>
                </c:pt>
                <c:pt idx="447">
                  <c:v>42018.9404976852</c:v>
                </c:pt>
                <c:pt idx="448">
                  <c:v>42018.9415972222</c:v>
                </c:pt>
                <c:pt idx="449">
                  <c:v>42019.6837615741</c:v>
                </c:pt>
                <c:pt idx="450">
                  <c:v>42019.959837963</c:v>
                </c:pt>
                <c:pt idx="451">
                  <c:v>42020.587349537</c:v>
                </c:pt>
                <c:pt idx="452">
                  <c:v>42020.7005671296</c:v>
                </c:pt>
                <c:pt idx="453">
                  <c:v>42020.7686342593</c:v>
                </c:pt>
                <c:pt idx="454">
                  <c:v>42020.8466666667</c:v>
                </c:pt>
                <c:pt idx="455">
                  <c:v>42021.3011921296</c:v>
                </c:pt>
                <c:pt idx="456">
                  <c:v>42022.6615277778</c:v>
                </c:pt>
                <c:pt idx="457">
                  <c:v>42023.6349768519</c:v>
                </c:pt>
                <c:pt idx="458">
                  <c:v>42024.7028935185</c:v>
                </c:pt>
                <c:pt idx="459">
                  <c:v>42025.1647800926</c:v>
                </c:pt>
                <c:pt idx="460">
                  <c:v>42026.1761805556</c:v>
                </c:pt>
                <c:pt idx="461">
                  <c:v>42026.8811805556</c:v>
                </c:pt>
                <c:pt idx="462">
                  <c:v>42026.9204282407</c:v>
                </c:pt>
                <c:pt idx="463">
                  <c:v>42026.9249768518</c:v>
                </c:pt>
                <c:pt idx="464">
                  <c:v>42027.8328009259</c:v>
                </c:pt>
                <c:pt idx="465">
                  <c:v>42028.4965625</c:v>
                </c:pt>
                <c:pt idx="466">
                  <c:v>42029.1358796296</c:v>
                </c:pt>
                <c:pt idx="467">
                  <c:v>42031.01125</c:v>
                </c:pt>
                <c:pt idx="468">
                  <c:v>42031.1388310185</c:v>
                </c:pt>
                <c:pt idx="469">
                  <c:v>42031.6668981481</c:v>
                </c:pt>
                <c:pt idx="470">
                  <c:v>42031.833587963</c:v>
                </c:pt>
                <c:pt idx="471">
                  <c:v>42032.2502083333</c:v>
                </c:pt>
                <c:pt idx="472">
                  <c:v>42032.7161458333</c:v>
                </c:pt>
                <c:pt idx="473">
                  <c:v>42034.8568171296</c:v>
                </c:pt>
                <c:pt idx="474">
                  <c:v>42034.9282523148</c:v>
                </c:pt>
                <c:pt idx="475">
                  <c:v>42034.9601273148</c:v>
                </c:pt>
                <c:pt idx="476">
                  <c:v>42036.2442824074</c:v>
                </c:pt>
                <c:pt idx="477">
                  <c:v>42036.704525463</c:v>
                </c:pt>
                <c:pt idx="478">
                  <c:v>42036.9955902778</c:v>
                </c:pt>
                <c:pt idx="479">
                  <c:v>42037.5989583333</c:v>
                </c:pt>
                <c:pt idx="480">
                  <c:v>42037.7912384259</c:v>
                </c:pt>
                <c:pt idx="481">
                  <c:v>42037.9382060185</c:v>
                </c:pt>
                <c:pt idx="482">
                  <c:v>42037.9862847222</c:v>
                </c:pt>
                <c:pt idx="483">
                  <c:v>42038.7204513889</c:v>
                </c:pt>
                <c:pt idx="484">
                  <c:v>42039.1949884259</c:v>
                </c:pt>
                <c:pt idx="485">
                  <c:v>42039.3845717593</c:v>
                </c:pt>
                <c:pt idx="486">
                  <c:v>42040.8316782407</c:v>
                </c:pt>
                <c:pt idx="487">
                  <c:v>42041.205</c:v>
                </c:pt>
                <c:pt idx="488">
                  <c:v>42041.5813078704</c:v>
                </c:pt>
                <c:pt idx="489">
                  <c:v>42041.7141782407</c:v>
                </c:pt>
                <c:pt idx="490">
                  <c:v>42041.7430902778</c:v>
                </c:pt>
                <c:pt idx="491">
                  <c:v>42042.1978240741</c:v>
                </c:pt>
                <c:pt idx="492">
                  <c:v>42044.1849884259</c:v>
                </c:pt>
                <c:pt idx="493">
                  <c:v>42044.7659606481</c:v>
                </c:pt>
                <c:pt idx="494">
                  <c:v>42045.8423842593</c:v>
                </c:pt>
                <c:pt idx="495">
                  <c:v>42047.076400463</c:v>
                </c:pt>
                <c:pt idx="496">
                  <c:v>42047.7244444444</c:v>
                </c:pt>
                <c:pt idx="497">
                  <c:v>42048.711724537</c:v>
                </c:pt>
                <c:pt idx="498">
                  <c:v>42050.0083680556</c:v>
                </c:pt>
                <c:pt idx="499">
                  <c:v>42050.0196412037</c:v>
                </c:pt>
                <c:pt idx="500">
                  <c:v>42050.9831828704</c:v>
                </c:pt>
                <c:pt idx="501">
                  <c:v>42052.9498148148</c:v>
                </c:pt>
                <c:pt idx="502">
                  <c:v>42053.049375</c:v>
                </c:pt>
                <c:pt idx="503">
                  <c:v>42053.1061111111</c:v>
                </c:pt>
                <c:pt idx="504">
                  <c:v>42053.6716666667</c:v>
                </c:pt>
                <c:pt idx="505">
                  <c:v>42053.6728240741</c:v>
                </c:pt>
                <c:pt idx="506">
                  <c:v>42053.7042939815</c:v>
                </c:pt>
                <c:pt idx="507">
                  <c:v>42053.7220601852</c:v>
                </c:pt>
                <c:pt idx="508">
                  <c:v>42053.7326273148</c:v>
                </c:pt>
                <c:pt idx="509">
                  <c:v>42053.7330787037</c:v>
                </c:pt>
                <c:pt idx="510">
                  <c:v>42053.9169212963</c:v>
                </c:pt>
                <c:pt idx="511">
                  <c:v>42054.0244212963</c:v>
                </c:pt>
                <c:pt idx="512">
                  <c:v>42054.7441898148</c:v>
                </c:pt>
                <c:pt idx="513">
                  <c:v>42054.8490509259</c:v>
                </c:pt>
                <c:pt idx="514">
                  <c:v>42055.2771990741</c:v>
                </c:pt>
                <c:pt idx="515">
                  <c:v>42055.7133680556</c:v>
                </c:pt>
                <c:pt idx="516">
                  <c:v>42056.013125</c:v>
                </c:pt>
                <c:pt idx="517">
                  <c:v>42056.0916319444</c:v>
                </c:pt>
                <c:pt idx="518">
                  <c:v>42056.1324537037</c:v>
                </c:pt>
                <c:pt idx="519">
                  <c:v>42056.6514351852</c:v>
                </c:pt>
                <c:pt idx="520">
                  <c:v>42057.1909606481</c:v>
                </c:pt>
                <c:pt idx="521">
                  <c:v>42057.2778587963</c:v>
                </c:pt>
                <c:pt idx="522">
                  <c:v>42057.5369444444</c:v>
                </c:pt>
                <c:pt idx="523">
                  <c:v>42058.6038773148</c:v>
                </c:pt>
                <c:pt idx="524">
                  <c:v>42058.7924768519</c:v>
                </c:pt>
                <c:pt idx="525">
                  <c:v>42058.9040740741</c:v>
                </c:pt>
                <c:pt idx="526">
                  <c:v>42059.0857523148</c:v>
                </c:pt>
                <c:pt idx="527">
                  <c:v>42059.2700231481</c:v>
                </c:pt>
                <c:pt idx="528">
                  <c:v>42059.4539236111</c:v>
                </c:pt>
                <c:pt idx="529">
                  <c:v>42059.7013194444</c:v>
                </c:pt>
                <c:pt idx="530">
                  <c:v>42059.9707291667</c:v>
                </c:pt>
                <c:pt idx="531">
                  <c:v>42060.0356365741</c:v>
                </c:pt>
                <c:pt idx="532">
                  <c:v>42060.0455092593</c:v>
                </c:pt>
                <c:pt idx="533">
                  <c:v>42060.6839351852</c:v>
                </c:pt>
                <c:pt idx="534">
                  <c:v>42061.2124884259</c:v>
                </c:pt>
                <c:pt idx="535">
                  <c:v>42061.9632638889</c:v>
                </c:pt>
                <c:pt idx="536">
                  <c:v>42062.296412037</c:v>
                </c:pt>
                <c:pt idx="537">
                  <c:v>42062.6804861111</c:v>
                </c:pt>
                <c:pt idx="538">
                  <c:v>42062.8344444444</c:v>
                </c:pt>
                <c:pt idx="539">
                  <c:v>42064.2200694444</c:v>
                </c:pt>
                <c:pt idx="540">
                  <c:v>42064.6526736111</c:v>
                </c:pt>
                <c:pt idx="541">
                  <c:v>42064.7856134259</c:v>
                </c:pt>
                <c:pt idx="542">
                  <c:v>42065.1906944444</c:v>
                </c:pt>
                <c:pt idx="543">
                  <c:v>42065.7503009259</c:v>
                </c:pt>
                <c:pt idx="544">
                  <c:v>42065.7915740741</c:v>
                </c:pt>
                <c:pt idx="545">
                  <c:v>42065.8188078704</c:v>
                </c:pt>
                <c:pt idx="546">
                  <c:v>42065.8873611111</c:v>
                </c:pt>
                <c:pt idx="547">
                  <c:v>42067.0116435185</c:v>
                </c:pt>
                <c:pt idx="548">
                  <c:v>42067.947337963</c:v>
                </c:pt>
                <c:pt idx="549">
                  <c:v>42068.8883912037</c:v>
                </c:pt>
                <c:pt idx="550">
                  <c:v>42069.3914467593</c:v>
                </c:pt>
                <c:pt idx="551">
                  <c:v>42069.9034375</c:v>
                </c:pt>
                <c:pt idx="552">
                  <c:v>42072.3703819444</c:v>
                </c:pt>
                <c:pt idx="553">
                  <c:v>42072.57625</c:v>
                </c:pt>
                <c:pt idx="554">
                  <c:v>42073.6606944444</c:v>
                </c:pt>
                <c:pt idx="555">
                  <c:v>42074.2196990741</c:v>
                </c:pt>
                <c:pt idx="556">
                  <c:v>42075.8073958333</c:v>
                </c:pt>
                <c:pt idx="557">
                  <c:v>42075.9426273148</c:v>
                </c:pt>
                <c:pt idx="558">
                  <c:v>42075.9799884259</c:v>
                </c:pt>
                <c:pt idx="559">
                  <c:v>42077.1293981481</c:v>
                </c:pt>
                <c:pt idx="560">
                  <c:v>42078.3452083333</c:v>
                </c:pt>
                <c:pt idx="561">
                  <c:v>42079.857974537</c:v>
                </c:pt>
                <c:pt idx="562">
                  <c:v>42081.5153356481</c:v>
                </c:pt>
                <c:pt idx="563">
                  <c:v>42081.7312731482</c:v>
                </c:pt>
                <c:pt idx="564">
                  <c:v>42083.0705902778</c:v>
                </c:pt>
                <c:pt idx="565">
                  <c:v>42084.8815393519</c:v>
                </c:pt>
                <c:pt idx="566">
                  <c:v>42086.6149421296</c:v>
                </c:pt>
                <c:pt idx="567">
                  <c:v>42087.7680555556</c:v>
                </c:pt>
                <c:pt idx="568">
                  <c:v>42087.7923032407</c:v>
                </c:pt>
                <c:pt idx="569">
                  <c:v>42088.7236921296</c:v>
                </c:pt>
                <c:pt idx="570">
                  <c:v>42088.9113541667</c:v>
                </c:pt>
                <c:pt idx="571">
                  <c:v>42089.4125578704</c:v>
                </c:pt>
                <c:pt idx="572">
                  <c:v>42089.9015740741</c:v>
                </c:pt>
                <c:pt idx="573">
                  <c:v>42090.9090162037</c:v>
                </c:pt>
                <c:pt idx="574">
                  <c:v>42090.9125</c:v>
                </c:pt>
                <c:pt idx="575">
                  <c:v>42093.5882638889</c:v>
                </c:pt>
                <c:pt idx="576">
                  <c:v>42093.7868402778</c:v>
                </c:pt>
                <c:pt idx="577">
                  <c:v>42095.2291666667</c:v>
                </c:pt>
                <c:pt idx="578">
                  <c:v>42095.3746759259</c:v>
                </c:pt>
                <c:pt idx="579">
                  <c:v>42096.5445486111</c:v>
                </c:pt>
                <c:pt idx="580">
                  <c:v>42097.649224537</c:v>
                </c:pt>
                <c:pt idx="581">
                  <c:v>42097.7324189815</c:v>
                </c:pt>
                <c:pt idx="582">
                  <c:v>42097.7864930556</c:v>
                </c:pt>
                <c:pt idx="583">
                  <c:v>42097.8741550926</c:v>
                </c:pt>
                <c:pt idx="584">
                  <c:v>42098.2162384259</c:v>
                </c:pt>
                <c:pt idx="585">
                  <c:v>42100.7237384259</c:v>
                </c:pt>
                <c:pt idx="586">
                  <c:v>42100.9278587963</c:v>
                </c:pt>
                <c:pt idx="587">
                  <c:v>42101.4235416667</c:v>
                </c:pt>
                <c:pt idx="588">
                  <c:v>42101.5840740741</c:v>
                </c:pt>
                <c:pt idx="589">
                  <c:v>42101.8288194444</c:v>
                </c:pt>
                <c:pt idx="590">
                  <c:v>42102.7437731481</c:v>
                </c:pt>
                <c:pt idx="591">
                  <c:v>42102.8663078704</c:v>
                </c:pt>
                <c:pt idx="592">
                  <c:v>42103.0165856481</c:v>
                </c:pt>
                <c:pt idx="593">
                  <c:v>42103.0243981481</c:v>
                </c:pt>
                <c:pt idx="594">
                  <c:v>42103.3994791667</c:v>
                </c:pt>
                <c:pt idx="595">
                  <c:v>42103.5352546296</c:v>
                </c:pt>
                <c:pt idx="596">
                  <c:v>42103.5568287037</c:v>
                </c:pt>
                <c:pt idx="597">
                  <c:v>42103.8849305556</c:v>
                </c:pt>
                <c:pt idx="598">
                  <c:v>42104.7815972222</c:v>
                </c:pt>
                <c:pt idx="599">
                  <c:v>42105.2674884259</c:v>
                </c:pt>
                <c:pt idx="600">
                  <c:v>42107.0675578704</c:v>
                </c:pt>
                <c:pt idx="601">
                  <c:v>42107.1563194444</c:v>
                </c:pt>
                <c:pt idx="602">
                  <c:v>42107.6210185185</c:v>
                </c:pt>
                <c:pt idx="603">
                  <c:v>42107.8412847222</c:v>
                </c:pt>
                <c:pt idx="604">
                  <c:v>42107.8647222222</c:v>
                </c:pt>
                <c:pt idx="605">
                  <c:v>42108.6920601852</c:v>
                </c:pt>
                <c:pt idx="606">
                  <c:v>42109.75125</c:v>
                </c:pt>
                <c:pt idx="607">
                  <c:v>42109.801712963</c:v>
                </c:pt>
                <c:pt idx="608">
                  <c:v>42111.6840277778</c:v>
                </c:pt>
                <c:pt idx="609">
                  <c:v>42111.7166550926</c:v>
                </c:pt>
                <c:pt idx="610">
                  <c:v>42111.9040972222</c:v>
                </c:pt>
                <c:pt idx="611">
                  <c:v>42114.8189351852</c:v>
                </c:pt>
                <c:pt idx="612">
                  <c:v>42114.8255324074</c:v>
                </c:pt>
                <c:pt idx="613">
                  <c:v>42115.1161805556</c:v>
                </c:pt>
                <c:pt idx="614">
                  <c:v>42115.8896527778</c:v>
                </c:pt>
                <c:pt idx="615">
                  <c:v>42116.7107523148</c:v>
                </c:pt>
                <c:pt idx="616">
                  <c:v>42118.1395833333</c:v>
                </c:pt>
                <c:pt idx="617">
                  <c:v>42118.3464351852</c:v>
                </c:pt>
                <c:pt idx="618">
                  <c:v>42118.5563310185</c:v>
                </c:pt>
                <c:pt idx="619">
                  <c:v>42120.5312268518</c:v>
                </c:pt>
                <c:pt idx="620">
                  <c:v>42121.2498148148</c:v>
                </c:pt>
                <c:pt idx="621">
                  <c:v>42121.6757638889</c:v>
                </c:pt>
                <c:pt idx="622">
                  <c:v>42121.7569212963</c:v>
                </c:pt>
                <c:pt idx="623">
                  <c:v>42122.6700694444</c:v>
                </c:pt>
                <c:pt idx="624">
                  <c:v>42122.6931597222</c:v>
                </c:pt>
                <c:pt idx="625">
                  <c:v>42122.7325</c:v>
                </c:pt>
                <c:pt idx="626">
                  <c:v>42123.6488310185</c:v>
                </c:pt>
                <c:pt idx="627">
                  <c:v>42124.6238773148</c:v>
                </c:pt>
                <c:pt idx="628">
                  <c:v>42124.8411111111</c:v>
                </c:pt>
                <c:pt idx="629">
                  <c:v>42124.8484143519</c:v>
                </c:pt>
                <c:pt idx="630">
                  <c:v>42125.6444675926</c:v>
                </c:pt>
                <c:pt idx="631">
                  <c:v>42125.6475347222</c:v>
                </c:pt>
                <c:pt idx="632">
                  <c:v>42125.7728125</c:v>
                </c:pt>
                <c:pt idx="633">
                  <c:v>42126.8750115741</c:v>
                </c:pt>
                <c:pt idx="634">
                  <c:v>42128.4310648148</c:v>
                </c:pt>
                <c:pt idx="635">
                  <c:v>42128.6156828704</c:v>
                </c:pt>
                <c:pt idx="636">
                  <c:v>42128.6278935185</c:v>
                </c:pt>
                <c:pt idx="637">
                  <c:v>42128.7366087963</c:v>
                </c:pt>
                <c:pt idx="638">
                  <c:v>42128.8142476852</c:v>
                </c:pt>
                <c:pt idx="639">
                  <c:v>42128.8240740741</c:v>
                </c:pt>
                <c:pt idx="640">
                  <c:v>42129.5415856481</c:v>
                </c:pt>
                <c:pt idx="641">
                  <c:v>42132.0361689815</c:v>
                </c:pt>
                <c:pt idx="642">
                  <c:v>42132.5804861111</c:v>
                </c:pt>
                <c:pt idx="643">
                  <c:v>42132.8099537037</c:v>
                </c:pt>
                <c:pt idx="644">
                  <c:v>42132.9143287037</c:v>
                </c:pt>
                <c:pt idx="645">
                  <c:v>42134.1720717593</c:v>
                </c:pt>
                <c:pt idx="646">
                  <c:v>42135.6002083333</c:v>
                </c:pt>
                <c:pt idx="647">
                  <c:v>42135.8106944444</c:v>
                </c:pt>
                <c:pt idx="648">
                  <c:v>42136.0924884259</c:v>
                </c:pt>
                <c:pt idx="649">
                  <c:v>42136.270787037</c:v>
                </c:pt>
                <c:pt idx="650">
                  <c:v>42136.5361342593</c:v>
                </c:pt>
                <c:pt idx="651">
                  <c:v>42136.6751967593</c:v>
                </c:pt>
                <c:pt idx="652">
                  <c:v>42136.7671759259</c:v>
                </c:pt>
                <c:pt idx="653">
                  <c:v>42137.3957986111</c:v>
                </c:pt>
                <c:pt idx="654">
                  <c:v>42138.7988194444</c:v>
                </c:pt>
                <c:pt idx="655">
                  <c:v>42138.9306712963</c:v>
                </c:pt>
                <c:pt idx="656">
                  <c:v>42139.014525463</c:v>
                </c:pt>
                <c:pt idx="657">
                  <c:v>42139.5255671296</c:v>
                </c:pt>
                <c:pt idx="658">
                  <c:v>42139.8168402778</c:v>
                </c:pt>
                <c:pt idx="659">
                  <c:v>42140.4213194444</c:v>
                </c:pt>
                <c:pt idx="660">
                  <c:v>42140.7123148148</c:v>
                </c:pt>
                <c:pt idx="661">
                  <c:v>42141.5411342593</c:v>
                </c:pt>
                <c:pt idx="662">
                  <c:v>42141.7413078704</c:v>
                </c:pt>
                <c:pt idx="663">
                  <c:v>42142.5140162037</c:v>
                </c:pt>
                <c:pt idx="664">
                  <c:v>42142.7688194444</c:v>
                </c:pt>
                <c:pt idx="665">
                  <c:v>42143.4452199074</c:v>
                </c:pt>
                <c:pt idx="666">
                  <c:v>42143.4611226852</c:v>
                </c:pt>
                <c:pt idx="667">
                  <c:v>42143.9177430556</c:v>
                </c:pt>
                <c:pt idx="668">
                  <c:v>42144.0418518519</c:v>
                </c:pt>
                <c:pt idx="669">
                  <c:v>42144.2315277778</c:v>
                </c:pt>
                <c:pt idx="670">
                  <c:v>42144.4155324074</c:v>
                </c:pt>
                <c:pt idx="671">
                  <c:v>42144.5738078704</c:v>
                </c:pt>
                <c:pt idx="672">
                  <c:v>42145.7466898148</c:v>
                </c:pt>
                <c:pt idx="673">
                  <c:v>42146.5703935185</c:v>
                </c:pt>
                <c:pt idx="674">
                  <c:v>42146.731087963</c:v>
                </c:pt>
                <c:pt idx="675">
                  <c:v>42146.8362152778</c:v>
                </c:pt>
                <c:pt idx="676">
                  <c:v>42147.7299305556</c:v>
                </c:pt>
                <c:pt idx="677">
                  <c:v>42147.8268402778</c:v>
                </c:pt>
                <c:pt idx="678">
                  <c:v>42148.6768518519</c:v>
                </c:pt>
                <c:pt idx="679">
                  <c:v>42149.9404166667</c:v>
                </c:pt>
                <c:pt idx="680">
                  <c:v>42150.4620833333</c:v>
                </c:pt>
                <c:pt idx="681">
                  <c:v>42150.7553125</c:v>
                </c:pt>
                <c:pt idx="682">
                  <c:v>42151.0696064815</c:v>
                </c:pt>
                <c:pt idx="683">
                  <c:v>42151.2376851852</c:v>
                </c:pt>
                <c:pt idx="684">
                  <c:v>42151.9057175926</c:v>
                </c:pt>
                <c:pt idx="685">
                  <c:v>42152.5034953704</c:v>
                </c:pt>
                <c:pt idx="686">
                  <c:v>42152.7657175926</c:v>
                </c:pt>
                <c:pt idx="687">
                  <c:v>42154.8188194444</c:v>
                </c:pt>
                <c:pt idx="688">
                  <c:v>42154.873125</c:v>
                </c:pt>
                <c:pt idx="689">
                  <c:v>42155.1426388889</c:v>
                </c:pt>
                <c:pt idx="690">
                  <c:v>42155.6967939815</c:v>
                </c:pt>
                <c:pt idx="691">
                  <c:v>42155.9202199074</c:v>
                </c:pt>
                <c:pt idx="692">
                  <c:v>42156.5103935185</c:v>
                </c:pt>
                <c:pt idx="693">
                  <c:v>42157.4701851852</c:v>
                </c:pt>
                <c:pt idx="694">
                  <c:v>42157.5910648148</c:v>
                </c:pt>
                <c:pt idx="695">
                  <c:v>42157.5980902778</c:v>
                </c:pt>
                <c:pt idx="696">
                  <c:v>42157.6525115741</c:v>
                </c:pt>
                <c:pt idx="697">
                  <c:v>42158.0656944444</c:v>
                </c:pt>
                <c:pt idx="698">
                  <c:v>42159.2244328704</c:v>
                </c:pt>
                <c:pt idx="699">
                  <c:v>42160.5830439815</c:v>
                </c:pt>
                <c:pt idx="700">
                  <c:v>42160.6518171296</c:v>
                </c:pt>
                <c:pt idx="701">
                  <c:v>42162.7295486111</c:v>
                </c:pt>
                <c:pt idx="702">
                  <c:v>42163.2983333333</c:v>
                </c:pt>
                <c:pt idx="703">
                  <c:v>42164.2997222222</c:v>
                </c:pt>
                <c:pt idx="704">
                  <c:v>42165.0375810185</c:v>
                </c:pt>
                <c:pt idx="705">
                  <c:v>42165.4626273148</c:v>
                </c:pt>
                <c:pt idx="706">
                  <c:v>42165.993125</c:v>
                </c:pt>
                <c:pt idx="707">
                  <c:v>42166.2197337963</c:v>
                </c:pt>
                <c:pt idx="708">
                  <c:v>42167.0232060185</c:v>
                </c:pt>
                <c:pt idx="709">
                  <c:v>42167.4341666667</c:v>
                </c:pt>
                <c:pt idx="710">
                  <c:v>42167.5331597222</c:v>
                </c:pt>
                <c:pt idx="711">
                  <c:v>42167.5347916667</c:v>
                </c:pt>
                <c:pt idx="712">
                  <c:v>42168.3164814815</c:v>
                </c:pt>
                <c:pt idx="713">
                  <c:v>42169.8143402778</c:v>
                </c:pt>
                <c:pt idx="714">
                  <c:v>42169.9585069444</c:v>
                </c:pt>
                <c:pt idx="715">
                  <c:v>42170.4470138889</c:v>
                </c:pt>
                <c:pt idx="716">
                  <c:v>42170.8464467593</c:v>
                </c:pt>
                <c:pt idx="717">
                  <c:v>42170.9102314815</c:v>
                </c:pt>
                <c:pt idx="718">
                  <c:v>42171.0348611111</c:v>
                </c:pt>
                <c:pt idx="719">
                  <c:v>42171.3174421296</c:v>
                </c:pt>
                <c:pt idx="720">
                  <c:v>42171.3835300926</c:v>
                </c:pt>
                <c:pt idx="721">
                  <c:v>42171.7254166667</c:v>
                </c:pt>
                <c:pt idx="722">
                  <c:v>42171.7439699074</c:v>
                </c:pt>
                <c:pt idx="723">
                  <c:v>42171.7586111111</c:v>
                </c:pt>
                <c:pt idx="724">
                  <c:v>42171.7634143519</c:v>
                </c:pt>
                <c:pt idx="725">
                  <c:v>42171.8248842593</c:v>
                </c:pt>
                <c:pt idx="726">
                  <c:v>42172.4395717593</c:v>
                </c:pt>
                <c:pt idx="727">
                  <c:v>42172.6135069444</c:v>
                </c:pt>
                <c:pt idx="728">
                  <c:v>42172.686099537</c:v>
                </c:pt>
                <c:pt idx="729">
                  <c:v>42172.7576388889</c:v>
                </c:pt>
                <c:pt idx="730">
                  <c:v>42173.4668634259</c:v>
                </c:pt>
                <c:pt idx="731">
                  <c:v>42173.6708217593</c:v>
                </c:pt>
                <c:pt idx="732">
                  <c:v>42173.8032175926</c:v>
                </c:pt>
                <c:pt idx="733">
                  <c:v>42173.9701273148</c:v>
                </c:pt>
                <c:pt idx="734">
                  <c:v>42174.7808217593</c:v>
                </c:pt>
                <c:pt idx="735">
                  <c:v>42176.4190393519</c:v>
                </c:pt>
                <c:pt idx="736">
                  <c:v>42177.7617824074</c:v>
                </c:pt>
                <c:pt idx="737">
                  <c:v>42177.7919097222</c:v>
                </c:pt>
                <c:pt idx="738">
                  <c:v>42177.9642013889</c:v>
                </c:pt>
                <c:pt idx="739">
                  <c:v>42178.8158912037</c:v>
                </c:pt>
                <c:pt idx="740">
                  <c:v>42179.3449884259</c:v>
                </c:pt>
                <c:pt idx="741">
                  <c:v>42179.8546296296</c:v>
                </c:pt>
                <c:pt idx="742">
                  <c:v>42179.8984722222</c:v>
                </c:pt>
                <c:pt idx="743">
                  <c:v>42180.145787037</c:v>
                </c:pt>
                <c:pt idx="744">
                  <c:v>42182.0624768518</c:v>
                </c:pt>
                <c:pt idx="745">
                  <c:v>42182.1082523148</c:v>
                </c:pt>
                <c:pt idx="746">
                  <c:v>42183.2310069444</c:v>
                </c:pt>
                <c:pt idx="747">
                  <c:v>42184.209537037</c:v>
                </c:pt>
                <c:pt idx="748">
                  <c:v>42184.5728819444</c:v>
                </c:pt>
                <c:pt idx="749">
                  <c:v>42185.2672453704</c:v>
                </c:pt>
                <c:pt idx="750">
                  <c:v>42185.521087963</c:v>
                </c:pt>
                <c:pt idx="751">
                  <c:v>42185.5561574074</c:v>
                </c:pt>
                <c:pt idx="752">
                  <c:v>42186.0111689815</c:v>
                </c:pt>
                <c:pt idx="753">
                  <c:v>42186.8558796296</c:v>
                </c:pt>
                <c:pt idx="754">
                  <c:v>42188.4675</c:v>
                </c:pt>
                <c:pt idx="755">
                  <c:v>42188.8329398148</c:v>
                </c:pt>
                <c:pt idx="756">
                  <c:v>42191.3635069444</c:v>
                </c:pt>
                <c:pt idx="757">
                  <c:v>42192.5919444444</c:v>
                </c:pt>
                <c:pt idx="758">
                  <c:v>42192.6470717593</c:v>
                </c:pt>
                <c:pt idx="759">
                  <c:v>42192.9056944444</c:v>
                </c:pt>
                <c:pt idx="760">
                  <c:v>42192.9339583333</c:v>
                </c:pt>
                <c:pt idx="761">
                  <c:v>42193.4822916667</c:v>
                </c:pt>
                <c:pt idx="762">
                  <c:v>42193.723912037</c:v>
                </c:pt>
                <c:pt idx="763">
                  <c:v>42193.7714814815</c:v>
                </c:pt>
                <c:pt idx="764">
                  <c:v>42193.8135300926</c:v>
                </c:pt>
                <c:pt idx="765">
                  <c:v>42194.0961574074</c:v>
                </c:pt>
                <c:pt idx="766">
                  <c:v>42195.7497453704</c:v>
                </c:pt>
                <c:pt idx="767">
                  <c:v>42196.0287037037</c:v>
                </c:pt>
                <c:pt idx="768">
                  <c:v>42196.166875</c:v>
                </c:pt>
                <c:pt idx="769">
                  <c:v>42199.648912037</c:v>
                </c:pt>
                <c:pt idx="770">
                  <c:v>42200.6258333333</c:v>
                </c:pt>
                <c:pt idx="771">
                  <c:v>42201.4362268519</c:v>
                </c:pt>
                <c:pt idx="772">
                  <c:v>42201.6750115741</c:v>
                </c:pt>
                <c:pt idx="773">
                  <c:v>42203.4321296296</c:v>
                </c:pt>
                <c:pt idx="774">
                  <c:v>42203.6777662037</c:v>
                </c:pt>
                <c:pt idx="775">
                  <c:v>42203.6803009259</c:v>
                </c:pt>
                <c:pt idx="776">
                  <c:v>42205.1710185185</c:v>
                </c:pt>
                <c:pt idx="777">
                  <c:v>42205.7108796296</c:v>
                </c:pt>
                <c:pt idx="778">
                  <c:v>42206.8353703704</c:v>
                </c:pt>
                <c:pt idx="779">
                  <c:v>42207.2599189815</c:v>
                </c:pt>
                <c:pt idx="780">
                  <c:v>42207.795787037</c:v>
                </c:pt>
                <c:pt idx="781">
                  <c:v>42208.8464699074</c:v>
                </c:pt>
                <c:pt idx="782">
                  <c:v>42209.6728819444</c:v>
                </c:pt>
                <c:pt idx="783">
                  <c:v>42210.4397685185</c:v>
                </c:pt>
                <c:pt idx="784">
                  <c:v>42213.505474537</c:v>
                </c:pt>
                <c:pt idx="785">
                  <c:v>42213.6629050926</c:v>
                </c:pt>
                <c:pt idx="786">
                  <c:v>42214.6956712963</c:v>
                </c:pt>
                <c:pt idx="787">
                  <c:v>42217.6701041667</c:v>
                </c:pt>
                <c:pt idx="788">
                  <c:v>42219.0197337963</c:v>
                </c:pt>
                <c:pt idx="789">
                  <c:v>42219.1803935185</c:v>
                </c:pt>
                <c:pt idx="790">
                  <c:v>42219.6651736111</c:v>
                </c:pt>
                <c:pt idx="791">
                  <c:v>42219.9158564815</c:v>
                </c:pt>
                <c:pt idx="792">
                  <c:v>42220.7948726852</c:v>
                </c:pt>
                <c:pt idx="793">
                  <c:v>42221.6567824074</c:v>
                </c:pt>
                <c:pt idx="794">
                  <c:v>42222.7300347222</c:v>
                </c:pt>
                <c:pt idx="795">
                  <c:v>42223.3943634259</c:v>
                </c:pt>
                <c:pt idx="796">
                  <c:v>42224.7569097222</c:v>
                </c:pt>
                <c:pt idx="797">
                  <c:v>42225.5138888889</c:v>
                </c:pt>
                <c:pt idx="798">
                  <c:v>42225.5596759259</c:v>
                </c:pt>
                <c:pt idx="799">
                  <c:v>42226.6518865741</c:v>
                </c:pt>
                <c:pt idx="800">
                  <c:v>42226.6947800926</c:v>
                </c:pt>
                <c:pt idx="801">
                  <c:v>42226.9384143519</c:v>
                </c:pt>
                <c:pt idx="802">
                  <c:v>42227.824212963</c:v>
                </c:pt>
                <c:pt idx="803">
                  <c:v>42228.0446643519</c:v>
                </c:pt>
                <c:pt idx="804">
                  <c:v>42228.1517013889</c:v>
                </c:pt>
                <c:pt idx="805">
                  <c:v>42230.0811689815</c:v>
                </c:pt>
                <c:pt idx="806">
                  <c:v>42230.4722222222</c:v>
                </c:pt>
                <c:pt idx="807">
                  <c:v>42230.6627314815</c:v>
                </c:pt>
                <c:pt idx="808">
                  <c:v>42232.7025462963</c:v>
                </c:pt>
                <c:pt idx="809">
                  <c:v>42233.3623148148</c:v>
                </c:pt>
                <c:pt idx="810">
                  <c:v>42233.6717476852</c:v>
                </c:pt>
                <c:pt idx="811">
                  <c:v>42233.7385648148</c:v>
                </c:pt>
                <c:pt idx="812">
                  <c:v>42233.747349537</c:v>
                </c:pt>
                <c:pt idx="813">
                  <c:v>42233.7638310185</c:v>
                </c:pt>
                <c:pt idx="814">
                  <c:v>42234.7898842593</c:v>
                </c:pt>
                <c:pt idx="815">
                  <c:v>42235.1174768519</c:v>
                </c:pt>
                <c:pt idx="816">
                  <c:v>42236.2760532407</c:v>
                </c:pt>
                <c:pt idx="817">
                  <c:v>42236.6232523148</c:v>
                </c:pt>
                <c:pt idx="818">
                  <c:v>42237.1816087963</c:v>
                </c:pt>
                <c:pt idx="819">
                  <c:v>42238.1328240741</c:v>
                </c:pt>
                <c:pt idx="820">
                  <c:v>42239.957962963</c:v>
                </c:pt>
                <c:pt idx="821">
                  <c:v>42241.4291203704</c:v>
                </c:pt>
                <c:pt idx="822">
                  <c:v>42242.9886805556</c:v>
                </c:pt>
                <c:pt idx="823">
                  <c:v>42243.6252662037</c:v>
                </c:pt>
                <c:pt idx="824">
                  <c:v>42243.7903935185</c:v>
                </c:pt>
                <c:pt idx="825">
                  <c:v>42245.2343402778</c:v>
                </c:pt>
                <c:pt idx="826">
                  <c:v>42245.2746990741</c:v>
                </c:pt>
                <c:pt idx="827">
                  <c:v>42246.8837847222</c:v>
                </c:pt>
                <c:pt idx="828">
                  <c:v>42248.535787037</c:v>
                </c:pt>
                <c:pt idx="829">
                  <c:v>42248.6270138889</c:v>
                </c:pt>
                <c:pt idx="830">
                  <c:v>42248.640162037</c:v>
                </c:pt>
                <c:pt idx="831">
                  <c:v>42248.6977546296</c:v>
                </c:pt>
                <c:pt idx="832">
                  <c:v>42250.5982175926</c:v>
                </c:pt>
                <c:pt idx="833">
                  <c:v>42252.4743518519</c:v>
                </c:pt>
                <c:pt idx="834">
                  <c:v>42253.6331597222</c:v>
                </c:pt>
                <c:pt idx="835">
                  <c:v>42253.6880439815</c:v>
                </c:pt>
                <c:pt idx="836">
                  <c:v>42253.9285300926</c:v>
                </c:pt>
                <c:pt idx="837">
                  <c:v>42254.2646875</c:v>
                </c:pt>
                <c:pt idx="838">
                  <c:v>42255.3332523148</c:v>
                </c:pt>
                <c:pt idx="839">
                  <c:v>42255.6193518519</c:v>
                </c:pt>
                <c:pt idx="840">
                  <c:v>42255.6960069444</c:v>
                </c:pt>
                <c:pt idx="841">
                  <c:v>42255.7919097222</c:v>
                </c:pt>
                <c:pt idx="842">
                  <c:v>42256.764212963</c:v>
                </c:pt>
                <c:pt idx="843">
                  <c:v>42257.5908333333</c:v>
                </c:pt>
                <c:pt idx="844">
                  <c:v>42258.6465046296</c:v>
                </c:pt>
                <c:pt idx="845">
                  <c:v>42261.6329166667</c:v>
                </c:pt>
                <c:pt idx="846">
                  <c:v>42261.9173958333</c:v>
                </c:pt>
                <c:pt idx="847">
                  <c:v>42262.0967824074</c:v>
                </c:pt>
                <c:pt idx="848">
                  <c:v>42263.6915740741</c:v>
                </c:pt>
                <c:pt idx="849">
                  <c:v>42264.2917824074</c:v>
                </c:pt>
                <c:pt idx="850">
                  <c:v>42265.0228240741</c:v>
                </c:pt>
                <c:pt idx="851">
                  <c:v>42265.6831828704</c:v>
                </c:pt>
                <c:pt idx="852">
                  <c:v>42265.8170023148</c:v>
                </c:pt>
                <c:pt idx="853">
                  <c:v>42268.009224537</c:v>
                </c:pt>
                <c:pt idx="854">
                  <c:v>42268.1276967593</c:v>
                </c:pt>
                <c:pt idx="855">
                  <c:v>42269.1262268518</c:v>
                </c:pt>
                <c:pt idx="856">
                  <c:v>42270.5821412037</c:v>
                </c:pt>
                <c:pt idx="857">
                  <c:v>42270.7269212963</c:v>
                </c:pt>
                <c:pt idx="858">
                  <c:v>42270.8109953704</c:v>
                </c:pt>
                <c:pt idx="859">
                  <c:v>42272.5305092593</c:v>
                </c:pt>
                <c:pt idx="860">
                  <c:v>42275.7316666667</c:v>
                </c:pt>
                <c:pt idx="861">
                  <c:v>42277.5834722222</c:v>
                </c:pt>
                <c:pt idx="862">
                  <c:v>42278.0890393518</c:v>
                </c:pt>
                <c:pt idx="863">
                  <c:v>42278.4536689815</c:v>
                </c:pt>
                <c:pt idx="864">
                  <c:v>42278.6297106482</c:v>
                </c:pt>
                <c:pt idx="865">
                  <c:v>42278.6649652778</c:v>
                </c:pt>
                <c:pt idx="866">
                  <c:v>42279.7785648148</c:v>
                </c:pt>
                <c:pt idx="867">
                  <c:v>42282.6555439815</c:v>
                </c:pt>
                <c:pt idx="868">
                  <c:v>42282.7684143519</c:v>
                </c:pt>
                <c:pt idx="869">
                  <c:v>42282.7702314815</c:v>
                </c:pt>
                <c:pt idx="870">
                  <c:v>42283.5529513889</c:v>
                </c:pt>
                <c:pt idx="871">
                  <c:v>42283.8643518519</c:v>
                </c:pt>
                <c:pt idx="872">
                  <c:v>42284.5001041667</c:v>
                </c:pt>
                <c:pt idx="873">
                  <c:v>42284.5160648148</c:v>
                </c:pt>
                <c:pt idx="874">
                  <c:v>42284.6969444444</c:v>
                </c:pt>
                <c:pt idx="875">
                  <c:v>42285.1439699074</c:v>
                </c:pt>
                <c:pt idx="876">
                  <c:v>42286.7497800926</c:v>
                </c:pt>
                <c:pt idx="877">
                  <c:v>42289.7611921296</c:v>
                </c:pt>
                <c:pt idx="878">
                  <c:v>42289.9404976852</c:v>
                </c:pt>
                <c:pt idx="879">
                  <c:v>42290.6185532407</c:v>
                </c:pt>
                <c:pt idx="880">
                  <c:v>42291.7395486111</c:v>
                </c:pt>
                <c:pt idx="881">
                  <c:v>42291.833287037</c:v>
                </c:pt>
                <c:pt idx="882">
                  <c:v>42292.0875925926</c:v>
                </c:pt>
                <c:pt idx="883">
                  <c:v>42292.7010532407</c:v>
                </c:pt>
                <c:pt idx="884">
                  <c:v>42293.809212963</c:v>
                </c:pt>
                <c:pt idx="885">
                  <c:v>42293.8535416667</c:v>
                </c:pt>
                <c:pt idx="886">
                  <c:v>42293.9229861111</c:v>
                </c:pt>
                <c:pt idx="887">
                  <c:v>42294.4296412037</c:v>
                </c:pt>
                <c:pt idx="888">
                  <c:v>42294.808125</c:v>
                </c:pt>
                <c:pt idx="889">
                  <c:v>42295.8918287037</c:v>
                </c:pt>
                <c:pt idx="890">
                  <c:v>42296.1541319444</c:v>
                </c:pt>
                <c:pt idx="891">
                  <c:v>42297.6910069444</c:v>
                </c:pt>
                <c:pt idx="892">
                  <c:v>42297.7487384259</c:v>
                </c:pt>
                <c:pt idx="893">
                  <c:v>42297.8162847222</c:v>
                </c:pt>
                <c:pt idx="894">
                  <c:v>42297.8231134259</c:v>
                </c:pt>
                <c:pt idx="895">
                  <c:v>42299.130162037</c:v>
                </c:pt>
                <c:pt idx="896">
                  <c:v>42302.7015162037</c:v>
                </c:pt>
                <c:pt idx="897">
                  <c:v>42303.672662037</c:v>
                </c:pt>
                <c:pt idx="898">
                  <c:v>42304.9409606481</c:v>
                </c:pt>
                <c:pt idx="899">
                  <c:v>42305.6709143519</c:v>
                </c:pt>
                <c:pt idx="900">
                  <c:v>42306.8488541667</c:v>
                </c:pt>
                <c:pt idx="901">
                  <c:v>42307.1892708333</c:v>
                </c:pt>
                <c:pt idx="902">
                  <c:v>42307.5393981481</c:v>
                </c:pt>
                <c:pt idx="903">
                  <c:v>42307.9083796296</c:v>
                </c:pt>
                <c:pt idx="904">
                  <c:v>42308.2112152778</c:v>
                </c:pt>
                <c:pt idx="905">
                  <c:v>42309.1913078704</c:v>
                </c:pt>
                <c:pt idx="906">
                  <c:v>42309.7566203704</c:v>
                </c:pt>
                <c:pt idx="907">
                  <c:v>42310.9685185185</c:v>
                </c:pt>
                <c:pt idx="908">
                  <c:v>42311.6214583333</c:v>
                </c:pt>
                <c:pt idx="909">
                  <c:v>42311.7119791667</c:v>
                </c:pt>
                <c:pt idx="910">
                  <c:v>42311.7503240741</c:v>
                </c:pt>
                <c:pt idx="911">
                  <c:v>42312.792662037</c:v>
                </c:pt>
                <c:pt idx="912">
                  <c:v>42312.8745949074</c:v>
                </c:pt>
                <c:pt idx="913">
                  <c:v>42313.703900463</c:v>
                </c:pt>
                <c:pt idx="914">
                  <c:v>42317.8263773148</c:v>
                </c:pt>
                <c:pt idx="915">
                  <c:v>42318.5937037037</c:v>
                </c:pt>
                <c:pt idx="916">
                  <c:v>42318.7020949074</c:v>
                </c:pt>
                <c:pt idx="917">
                  <c:v>42321.1017592593</c:v>
                </c:pt>
                <c:pt idx="918">
                  <c:v>42322.0251157407</c:v>
                </c:pt>
                <c:pt idx="919">
                  <c:v>42322.65375</c:v>
                </c:pt>
                <c:pt idx="920">
                  <c:v>42323.5622222222</c:v>
                </c:pt>
                <c:pt idx="921">
                  <c:v>42323.7093055556</c:v>
                </c:pt>
                <c:pt idx="922">
                  <c:v>42325.9207175926</c:v>
                </c:pt>
                <c:pt idx="923">
                  <c:v>42328.7271412037</c:v>
                </c:pt>
                <c:pt idx="924">
                  <c:v>42329.8381597222</c:v>
                </c:pt>
                <c:pt idx="925">
                  <c:v>42333.6958217593</c:v>
                </c:pt>
                <c:pt idx="926">
                  <c:v>42334.4689351852</c:v>
                </c:pt>
                <c:pt idx="927">
                  <c:v>42334.8039236111</c:v>
                </c:pt>
                <c:pt idx="928">
                  <c:v>42337.0203935185</c:v>
                </c:pt>
                <c:pt idx="929">
                  <c:v>42337.7925115741</c:v>
                </c:pt>
                <c:pt idx="930">
                  <c:v>42338.963912037</c:v>
                </c:pt>
                <c:pt idx="931">
                  <c:v>42341.1806365741</c:v>
                </c:pt>
                <c:pt idx="932">
                  <c:v>42341.5743055556</c:v>
                </c:pt>
                <c:pt idx="933">
                  <c:v>42341.8183796296</c:v>
                </c:pt>
                <c:pt idx="934">
                  <c:v>42342.8455555556</c:v>
                </c:pt>
                <c:pt idx="935">
                  <c:v>42344.8245023148</c:v>
                </c:pt>
                <c:pt idx="936">
                  <c:v>42346.2068518518</c:v>
                </c:pt>
                <c:pt idx="937">
                  <c:v>42353.7617592593</c:v>
                </c:pt>
                <c:pt idx="938">
                  <c:v>42354.1316435185</c:v>
                </c:pt>
                <c:pt idx="939">
                  <c:v>42358.5731828704</c:v>
                </c:pt>
                <c:pt idx="940">
                  <c:v>42358.6848726852</c:v>
                </c:pt>
                <c:pt idx="941">
                  <c:v>42359.7252430556</c:v>
                </c:pt>
                <c:pt idx="942">
                  <c:v>42359.7922337963</c:v>
                </c:pt>
                <c:pt idx="943">
                  <c:v>42359.8686111111</c:v>
                </c:pt>
                <c:pt idx="944">
                  <c:v>42360.212025463</c:v>
                </c:pt>
                <c:pt idx="945">
                  <c:v>42360.8878356481</c:v>
                </c:pt>
                <c:pt idx="946">
                  <c:v>42362.3651851852</c:v>
                </c:pt>
                <c:pt idx="947">
                  <c:v>42370.0077662037</c:v>
                </c:pt>
                <c:pt idx="948">
                  <c:v>42370.9032060185</c:v>
                </c:pt>
                <c:pt idx="949">
                  <c:v>42372.6241666667</c:v>
                </c:pt>
                <c:pt idx="950">
                  <c:v>42372.6930555556</c:v>
                </c:pt>
                <c:pt idx="951">
                  <c:v>42373.2522800926</c:v>
                </c:pt>
                <c:pt idx="952">
                  <c:v>42373.9834490741</c:v>
                </c:pt>
                <c:pt idx="953">
                  <c:v>42374.6515046296</c:v>
                </c:pt>
                <c:pt idx="954">
                  <c:v>42374.6550810185</c:v>
                </c:pt>
                <c:pt idx="955">
                  <c:v>42374.9112268519</c:v>
                </c:pt>
                <c:pt idx="956">
                  <c:v>42375.1149884259</c:v>
                </c:pt>
                <c:pt idx="957">
                  <c:v>42378.4783449074</c:v>
                </c:pt>
                <c:pt idx="958">
                  <c:v>42379.7441898148</c:v>
                </c:pt>
                <c:pt idx="959">
                  <c:v>42380.5811805556</c:v>
                </c:pt>
                <c:pt idx="960">
                  <c:v>42380.8848726852</c:v>
                </c:pt>
                <c:pt idx="961">
                  <c:v>42381.4789814815</c:v>
                </c:pt>
                <c:pt idx="962">
                  <c:v>42381.6718402778</c:v>
                </c:pt>
                <c:pt idx="963">
                  <c:v>42381.6868402778</c:v>
                </c:pt>
                <c:pt idx="964">
                  <c:v>42382.1897106481</c:v>
                </c:pt>
                <c:pt idx="965">
                  <c:v>42382.2444097222</c:v>
                </c:pt>
                <c:pt idx="966">
                  <c:v>42383.793125</c:v>
                </c:pt>
                <c:pt idx="967">
                  <c:v>42387.3984722222</c:v>
                </c:pt>
                <c:pt idx="968">
                  <c:v>42387.7268287037</c:v>
                </c:pt>
                <c:pt idx="969">
                  <c:v>42390.002650463</c:v>
                </c:pt>
                <c:pt idx="970">
                  <c:v>42390.8387384259</c:v>
                </c:pt>
                <c:pt idx="971">
                  <c:v>42391.7729976852</c:v>
                </c:pt>
                <c:pt idx="972">
                  <c:v>42395.7064351852</c:v>
                </c:pt>
                <c:pt idx="973">
                  <c:v>42398.8492592593</c:v>
                </c:pt>
                <c:pt idx="974">
                  <c:v>42399.7074074074</c:v>
                </c:pt>
                <c:pt idx="975">
                  <c:v>42400.704537037</c:v>
                </c:pt>
                <c:pt idx="976">
                  <c:v>42400.9465972222</c:v>
                </c:pt>
                <c:pt idx="977">
                  <c:v>42401.6109837963</c:v>
                </c:pt>
                <c:pt idx="978">
                  <c:v>42401.6723726852</c:v>
                </c:pt>
                <c:pt idx="979">
                  <c:v>42401.8065625</c:v>
                </c:pt>
                <c:pt idx="980">
                  <c:v>42401.9452199074</c:v>
                </c:pt>
                <c:pt idx="981">
                  <c:v>42402.8890277778</c:v>
                </c:pt>
                <c:pt idx="982">
                  <c:v>42402.9470023148</c:v>
                </c:pt>
                <c:pt idx="983">
                  <c:v>42403.0355671296</c:v>
                </c:pt>
                <c:pt idx="984">
                  <c:v>42403.9718518518</c:v>
                </c:pt>
                <c:pt idx="985">
                  <c:v>42403.9982175926</c:v>
                </c:pt>
                <c:pt idx="986">
                  <c:v>42405.0903009259</c:v>
                </c:pt>
                <c:pt idx="987">
                  <c:v>42408.9995717593</c:v>
                </c:pt>
                <c:pt idx="988">
                  <c:v>42409.2417476852</c:v>
                </c:pt>
                <c:pt idx="989">
                  <c:v>42409.5712847222</c:v>
                </c:pt>
                <c:pt idx="990">
                  <c:v>42410.0171990741</c:v>
                </c:pt>
                <c:pt idx="991">
                  <c:v>42410.9310532407</c:v>
                </c:pt>
                <c:pt idx="992">
                  <c:v>42411.9422916667</c:v>
                </c:pt>
                <c:pt idx="993">
                  <c:v>42414.2358796296</c:v>
                </c:pt>
                <c:pt idx="994">
                  <c:v>42415.1685648148</c:v>
                </c:pt>
                <c:pt idx="995">
                  <c:v>42415.3980324074</c:v>
                </c:pt>
                <c:pt idx="996">
                  <c:v>42415.8834259259</c:v>
                </c:pt>
                <c:pt idx="997">
                  <c:v>42416.6916550926</c:v>
                </c:pt>
                <c:pt idx="998">
                  <c:v>42417.5855324074</c:v>
                </c:pt>
                <c:pt idx="999">
                  <c:v>42417.6758796296</c:v>
                </c:pt>
                <c:pt idx="1000">
                  <c:v>42418.0311805556</c:v>
                </c:pt>
                <c:pt idx="1001">
                  <c:v>42418.4259837963</c:v>
                </c:pt>
                <c:pt idx="1002">
                  <c:v>42419.2461689815</c:v>
                </c:pt>
                <c:pt idx="1003">
                  <c:v>42419.9194212963</c:v>
                </c:pt>
                <c:pt idx="1004">
                  <c:v>42420.0190972222</c:v>
                </c:pt>
                <c:pt idx="1005">
                  <c:v>42420.1402777778</c:v>
                </c:pt>
                <c:pt idx="1006">
                  <c:v>42421.1414699074</c:v>
                </c:pt>
                <c:pt idx="1007">
                  <c:v>42422.9774189815</c:v>
                </c:pt>
                <c:pt idx="1008">
                  <c:v>42423.0506134259</c:v>
                </c:pt>
                <c:pt idx="1009">
                  <c:v>42425.7306712963</c:v>
                </c:pt>
                <c:pt idx="1010">
                  <c:v>42425.7354166667</c:v>
                </c:pt>
                <c:pt idx="1011">
                  <c:v>42426.9499884259</c:v>
                </c:pt>
                <c:pt idx="1012">
                  <c:v>42427.0180787037</c:v>
                </c:pt>
                <c:pt idx="1013">
                  <c:v>42429.991724537</c:v>
                </c:pt>
                <c:pt idx="1014">
                  <c:v>42430.0407986111</c:v>
                </c:pt>
                <c:pt idx="1015">
                  <c:v>42430.7622222222</c:v>
                </c:pt>
                <c:pt idx="1016">
                  <c:v>42430.8393981481</c:v>
                </c:pt>
                <c:pt idx="1017">
                  <c:v>42431.1025347222</c:v>
                </c:pt>
                <c:pt idx="1018">
                  <c:v>42431.3020023148</c:v>
                </c:pt>
                <c:pt idx="1019">
                  <c:v>42431.5000694444</c:v>
                </c:pt>
                <c:pt idx="1020">
                  <c:v>42432.701724537</c:v>
                </c:pt>
                <c:pt idx="1021">
                  <c:v>42433.33875</c:v>
                </c:pt>
                <c:pt idx="1022">
                  <c:v>42433.6505902778</c:v>
                </c:pt>
                <c:pt idx="1023">
                  <c:v>42433.7618865741</c:v>
                </c:pt>
                <c:pt idx="1024">
                  <c:v>42433.8257175926</c:v>
                </c:pt>
                <c:pt idx="1025">
                  <c:v>42435.9420833333</c:v>
                </c:pt>
                <c:pt idx="1026">
                  <c:v>42436.5091087963</c:v>
                </c:pt>
                <c:pt idx="1027">
                  <c:v>42437.0944907407</c:v>
                </c:pt>
                <c:pt idx="1028">
                  <c:v>42437.3986805556</c:v>
                </c:pt>
                <c:pt idx="1029">
                  <c:v>42437.6453472222</c:v>
                </c:pt>
                <c:pt idx="1030">
                  <c:v>42438.7791319444</c:v>
                </c:pt>
                <c:pt idx="1031">
                  <c:v>42439.7023148148</c:v>
                </c:pt>
                <c:pt idx="1032">
                  <c:v>42440.4165046296</c:v>
                </c:pt>
                <c:pt idx="1033">
                  <c:v>42442.6233449074</c:v>
                </c:pt>
                <c:pt idx="1034">
                  <c:v>42443.8023611111</c:v>
                </c:pt>
                <c:pt idx="1035">
                  <c:v>42443.9890509259</c:v>
                </c:pt>
                <c:pt idx="1036">
                  <c:v>42444.8777430555</c:v>
                </c:pt>
                <c:pt idx="1037">
                  <c:v>42445.1943055556</c:v>
                </c:pt>
                <c:pt idx="1038">
                  <c:v>42445.5981365741</c:v>
                </c:pt>
                <c:pt idx="1039">
                  <c:v>42445.8669791667</c:v>
                </c:pt>
                <c:pt idx="1040">
                  <c:v>42446.0606944444</c:v>
                </c:pt>
                <c:pt idx="1041">
                  <c:v>42446.8455439815</c:v>
                </c:pt>
                <c:pt idx="1042">
                  <c:v>42446.9438310185</c:v>
                </c:pt>
                <c:pt idx="1043">
                  <c:v>42447.8635532407</c:v>
                </c:pt>
                <c:pt idx="1044">
                  <c:v>42447.8944328704</c:v>
                </c:pt>
                <c:pt idx="1045">
                  <c:v>42447.8966666667</c:v>
                </c:pt>
                <c:pt idx="1046">
                  <c:v>42448.8215856481</c:v>
                </c:pt>
                <c:pt idx="1047">
                  <c:v>42450.8828240741</c:v>
                </c:pt>
                <c:pt idx="1048">
                  <c:v>42451.0958564815</c:v>
                </c:pt>
                <c:pt idx="1049">
                  <c:v>42451.4968171296</c:v>
                </c:pt>
                <c:pt idx="1050">
                  <c:v>42452.8156597222</c:v>
                </c:pt>
                <c:pt idx="1051">
                  <c:v>42452.8769097222</c:v>
                </c:pt>
                <c:pt idx="1052">
                  <c:v>42452.9164814815</c:v>
                </c:pt>
                <c:pt idx="1053">
                  <c:v>42453.4282407407</c:v>
                </c:pt>
                <c:pt idx="1054">
                  <c:v>42453.8063078704</c:v>
                </c:pt>
                <c:pt idx="1055">
                  <c:v>42457.932025463</c:v>
                </c:pt>
                <c:pt idx="1056">
                  <c:v>42458.1271759259</c:v>
                </c:pt>
                <c:pt idx="1057">
                  <c:v>42458.641724537</c:v>
                </c:pt>
                <c:pt idx="1058">
                  <c:v>42458.6809259259</c:v>
                </c:pt>
                <c:pt idx="1059">
                  <c:v>42459.1586111111</c:v>
                </c:pt>
                <c:pt idx="1060">
                  <c:v>42460.3206134259</c:v>
                </c:pt>
                <c:pt idx="1061">
                  <c:v>42460.3353125</c:v>
                </c:pt>
                <c:pt idx="1062">
                  <c:v>42460.3743055556</c:v>
                </c:pt>
                <c:pt idx="1063">
                  <c:v>42460.7335300926</c:v>
                </c:pt>
                <c:pt idx="1064">
                  <c:v>42460.7417476852</c:v>
                </c:pt>
                <c:pt idx="1065">
                  <c:v>42460.9422222222</c:v>
                </c:pt>
                <c:pt idx="1066">
                  <c:v>42461.5962731481</c:v>
                </c:pt>
                <c:pt idx="1067">
                  <c:v>42461.6897453704</c:v>
                </c:pt>
                <c:pt idx="1068">
                  <c:v>42461.7471990741</c:v>
                </c:pt>
                <c:pt idx="1069">
                  <c:v>42462.1408680556</c:v>
                </c:pt>
                <c:pt idx="1070">
                  <c:v>42462.8934953704</c:v>
                </c:pt>
                <c:pt idx="1071">
                  <c:v>42463.8138541667</c:v>
                </c:pt>
                <c:pt idx="1072">
                  <c:v>42464.958912037</c:v>
                </c:pt>
                <c:pt idx="1073">
                  <c:v>42465.1283912037</c:v>
                </c:pt>
                <c:pt idx="1074">
                  <c:v>42465.1685185185</c:v>
                </c:pt>
                <c:pt idx="1075">
                  <c:v>42465.4914351852</c:v>
                </c:pt>
                <c:pt idx="1076">
                  <c:v>42465.5965856481</c:v>
                </c:pt>
                <c:pt idx="1077">
                  <c:v>42466.3037152778</c:v>
                </c:pt>
                <c:pt idx="1078">
                  <c:v>42466.5587962963</c:v>
                </c:pt>
                <c:pt idx="1079">
                  <c:v>42466.6083101852</c:v>
                </c:pt>
                <c:pt idx="1080">
                  <c:v>42467.1441666667</c:v>
                </c:pt>
                <c:pt idx="1081">
                  <c:v>42467.5485416667</c:v>
                </c:pt>
                <c:pt idx="1082">
                  <c:v>42468.3746064815</c:v>
                </c:pt>
                <c:pt idx="1083">
                  <c:v>42469.6841435185</c:v>
                </c:pt>
                <c:pt idx="1084">
                  <c:v>42469.9512847222</c:v>
                </c:pt>
                <c:pt idx="1085">
                  <c:v>42473.007037037</c:v>
                </c:pt>
                <c:pt idx="1086">
                  <c:v>42473.7947106481</c:v>
                </c:pt>
                <c:pt idx="1087">
                  <c:v>42475.0571643518</c:v>
                </c:pt>
                <c:pt idx="1088">
                  <c:v>42475.8480671296</c:v>
                </c:pt>
                <c:pt idx="1089">
                  <c:v>42477.7297800926</c:v>
                </c:pt>
                <c:pt idx="1090">
                  <c:v>42479.039212963</c:v>
                </c:pt>
                <c:pt idx="1091">
                  <c:v>42479.4322916667</c:v>
                </c:pt>
                <c:pt idx="1092">
                  <c:v>42479.4658333333</c:v>
                </c:pt>
                <c:pt idx="1093">
                  <c:v>42480.0787152778</c:v>
                </c:pt>
                <c:pt idx="1094">
                  <c:v>42480.4798611111</c:v>
                </c:pt>
                <c:pt idx="1095">
                  <c:v>42480.8006481481</c:v>
                </c:pt>
                <c:pt idx="1096">
                  <c:v>42482.4347800926</c:v>
                </c:pt>
                <c:pt idx="1097">
                  <c:v>42483.0156944444</c:v>
                </c:pt>
                <c:pt idx="1098">
                  <c:v>42483.6752083333</c:v>
                </c:pt>
                <c:pt idx="1099">
                  <c:v>42484.5515509259</c:v>
                </c:pt>
                <c:pt idx="1100">
                  <c:v>42487.0379050926</c:v>
                </c:pt>
                <c:pt idx="1101">
                  <c:v>42487.6270023148</c:v>
                </c:pt>
                <c:pt idx="1102">
                  <c:v>42489.619525463</c:v>
                </c:pt>
                <c:pt idx="1103">
                  <c:v>42490.1338773148</c:v>
                </c:pt>
                <c:pt idx="1104">
                  <c:v>42491.9228819444</c:v>
                </c:pt>
                <c:pt idx="1105">
                  <c:v>42492.7172337963</c:v>
                </c:pt>
                <c:pt idx="1106">
                  <c:v>42492.7378472222</c:v>
                </c:pt>
                <c:pt idx="1107">
                  <c:v>42492.9850578704</c:v>
                </c:pt>
                <c:pt idx="1108">
                  <c:v>42493.2192361111</c:v>
                </c:pt>
                <c:pt idx="1109">
                  <c:v>42493.5468518518</c:v>
                </c:pt>
                <c:pt idx="1110">
                  <c:v>42493.5970138889</c:v>
                </c:pt>
                <c:pt idx="1111">
                  <c:v>42493.8570833333</c:v>
                </c:pt>
                <c:pt idx="1112">
                  <c:v>42494.4716666667</c:v>
                </c:pt>
                <c:pt idx="1113">
                  <c:v>42494.5634490741</c:v>
                </c:pt>
                <c:pt idx="1114">
                  <c:v>42494.6836342593</c:v>
                </c:pt>
                <c:pt idx="1115">
                  <c:v>42495.4342361111</c:v>
                </c:pt>
                <c:pt idx="1116">
                  <c:v>42495.7221875</c:v>
                </c:pt>
                <c:pt idx="1117">
                  <c:v>42495.9566319444</c:v>
                </c:pt>
                <c:pt idx="1118">
                  <c:v>42495.9928009259</c:v>
                </c:pt>
                <c:pt idx="1119">
                  <c:v>42496.4470717593</c:v>
                </c:pt>
                <c:pt idx="1120">
                  <c:v>42497.070775463</c:v>
                </c:pt>
                <c:pt idx="1121">
                  <c:v>42497.2757060185</c:v>
                </c:pt>
                <c:pt idx="1122">
                  <c:v>42498.0083912037</c:v>
                </c:pt>
                <c:pt idx="1123">
                  <c:v>42499.0396296296</c:v>
                </c:pt>
                <c:pt idx="1124">
                  <c:v>42499.629849537</c:v>
                </c:pt>
                <c:pt idx="1125">
                  <c:v>42499.7317013889</c:v>
                </c:pt>
                <c:pt idx="1126">
                  <c:v>42499.842962963</c:v>
                </c:pt>
                <c:pt idx="1127">
                  <c:v>42500.0415509259</c:v>
                </c:pt>
                <c:pt idx="1128">
                  <c:v>42503.5399768519</c:v>
                </c:pt>
                <c:pt idx="1129">
                  <c:v>42503.5594675926</c:v>
                </c:pt>
                <c:pt idx="1130">
                  <c:v>42503.7408680556</c:v>
                </c:pt>
                <c:pt idx="1131">
                  <c:v>42505.7380324074</c:v>
                </c:pt>
                <c:pt idx="1132">
                  <c:v>42505.7744791667</c:v>
                </c:pt>
                <c:pt idx="1133">
                  <c:v>42506.709375</c:v>
                </c:pt>
                <c:pt idx="1134">
                  <c:v>42506.7604050926</c:v>
                </c:pt>
                <c:pt idx="1135">
                  <c:v>42507.2646990741</c:v>
                </c:pt>
                <c:pt idx="1136">
                  <c:v>42508.1799652778</c:v>
                </c:pt>
                <c:pt idx="1137">
                  <c:v>42509.374537037</c:v>
                </c:pt>
                <c:pt idx="1138">
                  <c:v>42509.8141087963</c:v>
                </c:pt>
                <c:pt idx="1139">
                  <c:v>42510.7988541667</c:v>
                </c:pt>
                <c:pt idx="1140">
                  <c:v>42510.938900463</c:v>
                </c:pt>
                <c:pt idx="1141">
                  <c:v>42511.3620486111</c:v>
                </c:pt>
                <c:pt idx="1142">
                  <c:v>42511.6981018519</c:v>
                </c:pt>
                <c:pt idx="1143">
                  <c:v>42511.7419444444</c:v>
                </c:pt>
                <c:pt idx="1144">
                  <c:v>42512.5832175926</c:v>
                </c:pt>
                <c:pt idx="1145">
                  <c:v>42512.6267476852</c:v>
                </c:pt>
                <c:pt idx="1146">
                  <c:v>42512.6982175926</c:v>
                </c:pt>
                <c:pt idx="1147">
                  <c:v>42513.0457986111</c:v>
                </c:pt>
                <c:pt idx="1148">
                  <c:v>42513.110787037</c:v>
                </c:pt>
                <c:pt idx="1149">
                  <c:v>42513.9763194444</c:v>
                </c:pt>
                <c:pt idx="1150">
                  <c:v>42515.0782175926</c:v>
                </c:pt>
                <c:pt idx="1151">
                  <c:v>42517.0033680556</c:v>
                </c:pt>
                <c:pt idx="1152">
                  <c:v>42521.0103703704</c:v>
                </c:pt>
                <c:pt idx="1153">
                  <c:v>42521.2915046296</c:v>
                </c:pt>
                <c:pt idx="1154">
                  <c:v>42521.6543287037</c:v>
                </c:pt>
                <c:pt idx="1155">
                  <c:v>42522.3478125</c:v>
                </c:pt>
                <c:pt idx="1156">
                  <c:v>42523.0252314815</c:v>
                </c:pt>
                <c:pt idx="1157">
                  <c:v>42523.2487152778</c:v>
                </c:pt>
                <c:pt idx="1158">
                  <c:v>42523.739212963</c:v>
                </c:pt>
                <c:pt idx="1159">
                  <c:v>42524.5380092593</c:v>
                </c:pt>
                <c:pt idx="1160">
                  <c:v>42524.7826388889</c:v>
                </c:pt>
                <c:pt idx="1161">
                  <c:v>42527.009537037</c:v>
                </c:pt>
                <c:pt idx="1162">
                  <c:v>42528.5426273148</c:v>
                </c:pt>
                <c:pt idx="1163">
                  <c:v>42529.0220138889</c:v>
                </c:pt>
                <c:pt idx="1164">
                  <c:v>42530.9930324074</c:v>
                </c:pt>
                <c:pt idx="1165">
                  <c:v>42531.1952777778</c:v>
                </c:pt>
                <c:pt idx="1166">
                  <c:v>42531.2284375</c:v>
                </c:pt>
                <c:pt idx="1167">
                  <c:v>42531.9806944444</c:v>
                </c:pt>
                <c:pt idx="1168">
                  <c:v>42532.0525231481</c:v>
                </c:pt>
                <c:pt idx="1169">
                  <c:v>42534.6314814815</c:v>
                </c:pt>
                <c:pt idx="1170">
                  <c:v>42534.6495717593</c:v>
                </c:pt>
                <c:pt idx="1171">
                  <c:v>42534.866875</c:v>
                </c:pt>
                <c:pt idx="1172">
                  <c:v>42534.895625</c:v>
                </c:pt>
                <c:pt idx="1173">
                  <c:v>42534.9333217593</c:v>
                </c:pt>
                <c:pt idx="1174">
                  <c:v>42535.049849537</c:v>
                </c:pt>
                <c:pt idx="1175">
                  <c:v>42535.9786574074</c:v>
                </c:pt>
                <c:pt idx="1176">
                  <c:v>42536.8156481481</c:v>
                </c:pt>
                <c:pt idx="1177">
                  <c:v>42538.7358333333</c:v>
                </c:pt>
                <c:pt idx="1178">
                  <c:v>42538.7428935185</c:v>
                </c:pt>
                <c:pt idx="1179">
                  <c:v>42538.7554282407</c:v>
                </c:pt>
                <c:pt idx="1180">
                  <c:v>42538.9683101852</c:v>
                </c:pt>
                <c:pt idx="1181">
                  <c:v>42540.5935300926</c:v>
                </c:pt>
                <c:pt idx="1182">
                  <c:v>42541.5015162037</c:v>
                </c:pt>
                <c:pt idx="1183">
                  <c:v>42543.7885648148</c:v>
                </c:pt>
                <c:pt idx="1184">
                  <c:v>42544.8143287037</c:v>
                </c:pt>
                <c:pt idx="1185">
                  <c:v>42545.4783333333</c:v>
                </c:pt>
                <c:pt idx="1186">
                  <c:v>42545.7741898148</c:v>
                </c:pt>
                <c:pt idx="1187">
                  <c:v>42546.8622337963</c:v>
                </c:pt>
                <c:pt idx="1188">
                  <c:v>42548.4498611111</c:v>
                </c:pt>
                <c:pt idx="1189">
                  <c:v>42548.6385300926</c:v>
                </c:pt>
                <c:pt idx="1190">
                  <c:v>42549.6657175926</c:v>
                </c:pt>
                <c:pt idx="1191">
                  <c:v>42550.0484490741</c:v>
                </c:pt>
                <c:pt idx="1192">
                  <c:v>42550.7018865741</c:v>
                </c:pt>
                <c:pt idx="1193">
                  <c:v>42551.1023148148</c:v>
                </c:pt>
                <c:pt idx="1194">
                  <c:v>42552.0483564815</c:v>
                </c:pt>
                <c:pt idx="1195">
                  <c:v>42553.5834259259</c:v>
                </c:pt>
                <c:pt idx="1196">
                  <c:v>42553.9265277778</c:v>
                </c:pt>
                <c:pt idx="1197">
                  <c:v>42555.3404861111</c:v>
                </c:pt>
                <c:pt idx="1198">
                  <c:v>42555.6719444444</c:v>
                </c:pt>
                <c:pt idx="1199">
                  <c:v>42556.5044907407</c:v>
                </c:pt>
                <c:pt idx="1200">
                  <c:v>42556.8730208333</c:v>
                </c:pt>
                <c:pt idx="1201">
                  <c:v>42558.1894328704</c:v>
                </c:pt>
                <c:pt idx="1202">
                  <c:v>42559.4312037037</c:v>
                </c:pt>
                <c:pt idx="1203">
                  <c:v>42559.4740046296</c:v>
                </c:pt>
                <c:pt idx="1204">
                  <c:v>42559.776724537</c:v>
                </c:pt>
                <c:pt idx="1205">
                  <c:v>42561.1546643519</c:v>
                </c:pt>
                <c:pt idx="1206">
                  <c:v>42561.7838773148</c:v>
                </c:pt>
                <c:pt idx="1207">
                  <c:v>42564.9538078704</c:v>
                </c:pt>
                <c:pt idx="1208">
                  <c:v>42566.4412037037</c:v>
                </c:pt>
                <c:pt idx="1209">
                  <c:v>42566.6048263889</c:v>
                </c:pt>
                <c:pt idx="1210">
                  <c:v>42566.9484143518</c:v>
                </c:pt>
                <c:pt idx="1211">
                  <c:v>42567.2641782407</c:v>
                </c:pt>
                <c:pt idx="1212">
                  <c:v>42567.5311574074</c:v>
                </c:pt>
                <c:pt idx="1213">
                  <c:v>42567.8400694444</c:v>
                </c:pt>
                <c:pt idx="1214">
                  <c:v>42570.1102430556</c:v>
                </c:pt>
                <c:pt idx="1215">
                  <c:v>42570.8503819444</c:v>
                </c:pt>
                <c:pt idx="1216">
                  <c:v>42571.4206018519</c:v>
                </c:pt>
                <c:pt idx="1217">
                  <c:v>42571.6261921296</c:v>
                </c:pt>
                <c:pt idx="1218">
                  <c:v>42572.6168171296</c:v>
                </c:pt>
                <c:pt idx="1219">
                  <c:v>42575.1300578704</c:v>
                </c:pt>
                <c:pt idx="1220">
                  <c:v>42576.2787152778</c:v>
                </c:pt>
                <c:pt idx="1221">
                  <c:v>42576.6975694444</c:v>
                </c:pt>
                <c:pt idx="1222">
                  <c:v>42581.3975462963</c:v>
                </c:pt>
                <c:pt idx="1223">
                  <c:v>42584.8468287037</c:v>
                </c:pt>
                <c:pt idx="1224">
                  <c:v>42585.5238425926</c:v>
                </c:pt>
                <c:pt idx="1225">
                  <c:v>42590.4726851852</c:v>
                </c:pt>
                <c:pt idx="1226">
                  <c:v>42590.6771527778</c:v>
                </c:pt>
                <c:pt idx="1227">
                  <c:v>42590.9042592593</c:v>
                </c:pt>
                <c:pt idx="1228">
                  <c:v>42591.8999884259</c:v>
                </c:pt>
                <c:pt idx="1229">
                  <c:v>42592.0669212963</c:v>
                </c:pt>
                <c:pt idx="1230">
                  <c:v>42593.8654050926</c:v>
                </c:pt>
                <c:pt idx="1231">
                  <c:v>42596.6446990741</c:v>
                </c:pt>
                <c:pt idx="1232">
                  <c:v>42597.8824884259</c:v>
                </c:pt>
                <c:pt idx="1233">
                  <c:v>42598.7491550926</c:v>
                </c:pt>
                <c:pt idx="1234">
                  <c:v>42600.7560416667</c:v>
                </c:pt>
                <c:pt idx="1235">
                  <c:v>42601.8271412037</c:v>
                </c:pt>
                <c:pt idx="1236">
                  <c:v>42601.8546990741</c:v>
                </c:pt>
                <c:pt idx="1237">
                  <c:v>42602.576712963</c:v>
                </c:pt>
                <c:pt idx="1238">
                  <c:v>42605.7653819444</c:v>
                </c:pt>
                <c:pt idx="1239">
                  <c:v>42606.0568634259</c:v>
                </c:pt>
                <c:pt idx="1240">
                  <c:v>42608.3658333333</c:v>
                </c:pt>
                <c:pt idx="1241">
                  <c:v>42609.4424652778</c:v>
                </c:pt>
                <c:pt idx="1242">
                  <c:v>42611.2610648148</c:v>
                </c:pt>
                <c:pt idx="1243">
                  <c:v>42611.801412037</c:v>
                </c:pt>
                <c:pt idx="1244">
                  <c:v>42612.1497800926</c:v>
                </c:pt>
                <c:pt idx="1245">
                  <c:v>42612.9188078704</c:v>
                </c:pt>
                <c:pt idx="1246">
                  <c:v>42613.8412615741</c:v>
                </c:pt>
                <c:pt idx="1247">
                  <c:v>42614.2687962963</c:v>
                </c:pt>
                <c:pt idx="1248">
                  <c:v>42614.7609375</c:v>
                </c:pt>
                <c:pt idx="1249">
                  <c:v>42615.1219212963</c:v>
                </c:pt>
                <c:pt idx="1250">
                  <c:v>42615.1428703704</c:v>
                </c:pt>
                <c:pt idx="1251">
                  <c:v>42615.3468171296</c:v>
                </c:pt>
                <c:pt idx="1252">
                  <c:v>42618.8270138889</c:v>
                </c:pt>
                <c:pt idx="1253">
                  <c:v>42619.8024884259</c:v>
                </c:pt>
                <c:pt idx="1254">
                  <c:v>42619.9356944444</c:v>
                </c:pt>
                <c:pt idx="1255">
                  <c:v>42620.9109722222</c:v>
                </c:pt>
                <c:pt idx="1256">
                  <c:v>42621.3893402778</c:v>
                </c:pt>
                <c:pt idx="1257">
                  <c:v>42622.436412037</c:v>
                </c:pt>
                <c:pt idx="1258">
                  <c:v>42622.7674768518</c:v>
                </c:pt>
                <c:pt idx="1259">
                  <c:v>42626.7503125</c:v>
                </c:pt>
                <c:pt idx="1260">
                  <c:v>42627.3073032407</c:v>
                </c:pt>
                <c:pt idx="1261">
                  <c:v>42627.4540972222</c:v>
                </c:pt>
                <c:pt idx="1262">
                  <c:v>42627.9551041667</c:v>
                </c:pt>
                <c:pt idx="1263">
                  <c:v>42628.6502083333</c:v>
                </c:pt>
                <c:pt idx="1264">
                  <c:v>42628.6902662037</c:v>
                </c:pt>
                <c:pt idx="1265">
                  <c:v>42628.8491203704</c:v>
                </c:pt>
                <c:pt idx="1266">
                  <c:v>42629.5034837963</c:v>
                </c:pt>
                <c:pt idx="1267">
                  <c:v>42629.6550462963</c:v>
                </c:pt>
                <c:pt idx="1268">
                  <c:v>42630.9228935185</c:v>
                </c:pt>
                <c:pt idx="1269">
                  <c:v>42632.3483101852</c:v>
                </c:pt>
                <c:pt idx="1270">
                  <c:v>42633.1168518519</c:v>
                </c:pt>
                <c:pt idx="1271">
                  <c:v>42640.2781712963</c:v>
                </c:pt>
                <c:pt idx="1272">
                  <c:v>42643.6328587963</c:v>
                </c:pt>
                <c:pt idx="1273">
                  <c:v>42644.5353587963</c:v>
                </c:pt>
                <c:pt idx="1274">
                  <c:v>42646.0928125</c:v>
                </c:pt>
                <c:pt idx="1275">
                  <c:v>42648.5461111111</c:v>
                </c:pt>
                <c:pt idx="1276">
                  <c:v>42649.5492361111</c:v>
                </c:pt>
                <c:pt idx="1277">
                  <c:v>42649.5621180556</c:v>
                </c:pt>
                <c:pt idx="1278">
                  <c:v>42649.6234606481</c:v>
                </c:pt>
                <c:pt idx="1279">
                  <c:v>42654.9737037037</c:v>
                </c:pt>
                <c:pt idx="1280">
                  <c:v>42655.4658912037</c:v>
                </c:pt>
                <c:pt idx="1281">
                  <c:v>42656.0051736111</c:v>
                </c:pt>
                <c:pt idx="1282">
                  <c:v>42657.3872685185</c:v>
                </c:pt>
                <c:pt idx="1283">
                  <c:v>42658.6905324074</c:v>
                </c:pt>
                <c:pt idx="1284">
                  <c:v>42660.6188541667</c:v>
                </c:pt>
                <c:pt idx="1285">
                  <c:v>42661.1322453704</c:v>
                </c:pt>
                <c:pt idx="1286">
                  <c:v>42661.4420601852</c:v>
                </c:pt>
                <c:pt idx="1287">
                  <c:v>42662.0215393519</c:v>
                </c:pt>
                <c:pt idx="1288">
                  <c:v>42663.4680787037</c:v>
                </c:pt>
                <c:pt idx="1289">
                  <c:v>42664.8095601852</c:v>
                </c:pt>
                <c:pt idx="1290">
                  <c:v>42665.1503472222</c:v>
                </c:pt>
                <c:pt idx="1291">
                  <c:v>42665.4517361111</c:v>
                </c:pt>
                <c:pt idx="1292">
                  <c:v>42665.9703472222</c:v>
                </c:pt>
                <c:pt idx="1293">
                  <c:v>42666.6669328704</c:v>
                </c:pt>
                <c:pt idx="1294">
                  <c:v>42672.9551388889</c:v>
                </c:pt>
                <c:pt idx="1295">
                  <c:v>42675.0579976852</c:v>
                </c:pt>
                <c:pt idx="1296">
                  <c:v>42675.262962963</c:v>
                </c:pt>
                <c:pt idx="1297">
                  <c:v>42675.6942361111</c:v>
                </c:pt>
                <c:pt idx="1298">
                  <c:v>42675.8324652778</c:v>
                </c:pt>
                <c:pt idx="1299">
                  <c:v>42676.065150463</c:v>
                </c:pt>
                <c:pt idx="1300">
                  <c:v>42678.9320833333</c:v>
                </c:pt>
                <c:pt idx="1301">
                  <c:v>42679.9584722222</c:v>
                </c:pt>
                <c:pt idx="1302">
                  <c:v>42681.3515740741</c:v>
                </c:pt>
                <c:pt idx="1303">
                  <c:v>42682.6169675926</c:v>
                </c:pt>
                <c:pt idx="1304">
                  <c:v>42682.6776851852</c:v>
                </c:pt>
                <c:pt idx="1305">
                  <c:v>42683.1513310185</c:v>
                </c:pt>
                <c:pt idx="1306">
                  <c:v>42685.9740046296</c:v>
                </c:pt>
                <c:pt idx="1307">
                  <c:v>42689.0295833333</c:v>
                </c:pt>
                <c:pt idx="1308">
                  <c:v>42689.2149884259</c:v>
                </c:pt>
                <c:pt idx="1309">
                  <c:v>42690.0414351852</c:v>
                </c:pt>
                <c:pt idx="1310">
                  <c:v>42690.3343171296</c:v>
                </c:pt>
                <c:pt idx="1311">
                  <c:v>42690.7334375</c:v>
                </c:pt>
                <c:pt idx="1312">
                  <c:v>42693.0318287037</c:v>
                </c:pt>
                <c:pt idx="1313">
                  <c:v>42693.7426041667</c:v>
                </c:pt>
                <c:pt idx="1314">
                  <c:v>42694.1101851852</c:v>
                </c:pt>
                <c:pt idx="1315">
                  <c:v>42695.7105787037</c:v>
                </c:pt>
                <c:pt idx="1316">
                  <c:v>42696.6244444444</c:v>
                </c:pt>
                <c:pt idx="1317">
                  <c:v>42697.0105208333</c:v>
                </c:pt>
                <c:pt idx="1318">
                  <c:v>42697.0826736111</c:v>
                </c:pt>
                <c:pt idx="1319">
                  <c:v>42697.8508449074</c:v>
                </c:pt>
                <c:pt idx="1320">
                  <c:v>42700.8047569444</c:v>
                </c:pt>
                <c:pt idx="1321">
                  <c:v>42701.1663657407</c:v>
                </c:pt>
                <c:pt idx="1322">
                  <c:v>42701.9088078704</c:v>
                </c:pt>
                <c:pt idx="1323">
                  <c:v>42702.9170486111</c:v>
                </c:pt>
                <c:pt idx="1324">
                  <c:v>42709.1347800926</c:v>
                </c:pt>
                <c:pt idx="1325">
                  <c:v>42709.5460648148</c:v>
                </c:pt>
                <c:pt idx="1326">
                  <c:v>42711.5451967593</c:v>
                </c:pt>
                <c:pt idx="1327">
                  <c:v>42712.2347453704</c:v>
                </c:pt>
                <c:pt idx="1328">
                  <c:v>42718.963599537</c:v>
                </c:pt>
                <c:pt idx="1329">
                  <c:v>42722.8447453704</c:v>
                </c:pt>
                <c:pt idx="1330">
                  <c:v>42722.8823611111</c:v>
                </c:pt>
                <c:pt idx="1331">
                  <c:v>42724.6651736111</c:v>
                </c:pt>
                <c:pt idx="1332">
                  <c:v>42725.0311805556</c:v>
                </c:pt>
                <c:pt idx="1333">
                  <c:v>42726.9200810185</c:v>
                </c:pt>
                <c:pt idx="1334">
                  <c:v>42730.9037268519</c:v>
                </c:pt>
                <c:pt idx="1335">
                  <c:v>42732.7875231481</c:v>
                </c:pt>
                <c:pt idx="1336">
                  <c:v>42733.5013657407</c:v>
                </c:pt>
                <c:pt idx="1337">
                  <c:v>42734.7894444444</c:v>
                </c:pt>
                <c:pt idx="1338">
                  <c:v>42737.9101388889</c:v>
                </c:pt>
                <c:pt idx="1339">
                  <c:v>42740.8371527778</c:v>
                </c:pt>
                <c:pt idx="1340">
                  <c:v>42744.4160300926</c:v>
                </c:pt>
                <c:pt idx="1341">
                  <c:v>42745.0314699074</c:v>
                </c:pt>
                <c:pt idx="1342">
                  <c:v>42746.0571064815</c:v>
                </c:pt>
                <c:pt idx="1343">
                  <c:v>42746.2617824074</c:v>
                </c:pt>
                <c:pt idx="1344">
                  <c:v>42750.5303125</c:v>
                </c:pt>
                <c:pt idx="1345">
                  <c:v>42752.8271990741</c:v>
                </c:pt>
                <c:pt idx="1346">
                  <c:v>42753.205625</c:v>
                </c:pt>
                <c:pt idx="1347">
                  <c:v>42754.6938425926</c:v>
                </c:pt>
                <c:pt idx="1348">
                  <c:v>42756.0185069444</c:v>
                </c:pt>
                <c:pt idx="1349">
                  <c:v>42756.690162037</c:v>
                </c:pt>
                <c:pt idx="1350">
                  <c:v>42758.3680787037</c:v>
                </c:pt>
                <c:pt idx="1351">
                  <c:v>42758.5596296296</c:v>
                </c:pt>
                <c:pt idx="1352">
                  <c:v>42762.0409027778</c:v>
                </c:pt>
                <c:pt idx="1353">
                  <c:v>42762.5458101852</c:v>
                </c:pt>
                <c:pt idx="1354">
                  <c:v>42762.9424305556</c:v>
                </c:pt>
                <c:pt idx="1355">
                  <c:v>42763.7806712963</c:v>
                </c:pt>
                <c:pt idx="1356">
                  <c:v>42766.8050347222</c:v>
                </c:pt>
                <c:pt idx="1357">
                  <c:v>42766.9569212963</c:v>
                </c:pt>
                <c:pt idx="1358">
                  <c:v>42767.0316782407</c:v>
                </c:pt>
                <c:pt idx="1359">
                  <c:v>42768.4253703704</c:v>
                </c:pt>
                <c:pt idx="1360">
                  <c:v>42768.9708449074</c:v>
                </c:pt>
                <c:pt idx="1361">
                  <c:v>42769.575</c:v>
                </c:pt>
                <c:pt idx="1362">
                  <c:v>42770.2905902778</c:v>
                </c:pt>
                <c:pt idx="1363">
                  <c:v>42772.8333796296</c:v>
                </c:pt>
                <c:pt idx="1364">
                  <c:v>42773.9161805556</c:v>
                </c:pt>
                <c:pt idx="1365">
                  <c:v>42775.5149421296</c:v>
                </c:pt>
                <c:pt idx="1366">
                  <c:v>42775.7337152778</c:v>
                </c:pt>
                <c:pt idx="1367">
                  <c:v>42775.964212963</c:v>
                </c:pt>
                <c:pt idx="1368">
                  <c:v>42779.6102893519</c:v>
                </c:pt>
                <c:pt idx="1369">
                  <c:v>42780.7402777778</c:v>
                </c:pt>
                <c:pt idx="1370">
                  <c:v>42780.8257060185</c:v>
                </c:pt>
                <c:pt idx="1371">
                  <c:v>42783.4593981481</c:v>
                </c:pt>
                <c:pt idx="1372">
                  <c:v>42783.5131828704</c:v>
                </c:pt>
                <c:pt idx="1373">
                  <c:v>42785.2703703704</c:v>
                </c:pt>
                <c:pt idx="1374">
                  <c:v>42786.3502314815</c:v>
                </c:pt>
                <c:pt idx="1375">
                  <c:v>42787.8624305556</c:v>
                </c:pt>
                <c:pt idx="1376">
                  <c:v>42788.5652083333</c:v>
                </c:pt>
                <c:pt idx="1377">
                  <c:v>42789.4624305556</c:v>
                </c:pt>
                <c:pt idx="1378">
                  <c:v>42790.5833680556</c:v>
                </c:pt>
                <c:pt idx="1379">
                  <c:v>42796.538275463</c:v>
                </c:pt>
                <c:pt idx="1380">
                  <c:v>42796.6824768519</c:v>
                </c:pt>
                <c:pt idx="1381">
                  <c:v>42800.7201273148</c:v>
                </c:pt>
                <c:pt idx="1382">
                  <c:v>42800.7533333333</c:v>
                </c:pt>
                <c:pt idx="1383">
                  <c:v>42800.8018171296</c:v>
                </c:pt>
                <c:pt idx="1384">
                  <c:v>42801.7746990741</c:v>
                </c:pt>
                <c:pt idx="1385">
                  <c:v>42802.7187847222</c:v>
                </c:pt>
                <c:pt idx="1386">
                  <c:v>42803.579224537</c:v>
                </c:pt>
                <c:pt idx="1387">
                  <c:v>42803.8428125</c:v>
                </c:pt>
                <c:pt idx="1388">
                  <c:v>42807.1518634259</c:v>
                </c:pt>
                <c:pt idx="1389">
                  <c:v>42807.8850578704</c:v>
                </c:pt>
                <c:pt idx="1390">
                  <c:v>42808.358287037</c:v>
                </c:pt>
                <c:pt idx="1391">
                  <c:v>42808.6402314815</c:v>
                </c:pt>
                <c:pt idx="1392">
                  <c:v>42809.6459143519</c:v>
                </c:pt>
              </c:strCache>
            </c:strRef>
          </c:cat>
          <c:val>
            <c:numRef>
              <c:f>'Outcomes Based on Launch Date'!$C$6:$C$1399</c:f>
              <c:numCache>
                <c:formatCode>General</c:formatCode>
                <c:ptCount val="1393"/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2">
                  <c:v>1</c:v>
                </c:pt>
                <c:pt idx="38">
                  <c:v>1</c:v>
                </c:pt>
                <c:pt idx="42">
                  <c:v>1</c:v>
                </c:pt>
                <c:pt idx="45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8">
                  <c:v>1</c:v>
                </c:pt>
                <c:pt idx="66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6">
                  <c:v>1</c:v>
                </c:pt>
                <c:pt idx="77">
                  <c:v>1</c:v>
                </c:pt>
                <c:pt idx="81">
                  <c:v>1</c:v>
                </c:pt>
                <c:pt idx="82">
                  <c:v>1</c:v>
                </c:pt>
                <c:pt idx="86">
                  <c:v>1</c:v>
                </c:pt>
                <c:pt idx="88">
                  <c:v>1</c:v>
                </c:pt>
                <c:pt idx="94">
                  <c:v>1</c:v>
                </c:pt>
                <c:pt idx="100">
                  <c:v>1</c:v>
                </c:pt>
                <c:pt idx="102">
                  <c:v>1</c:v>
                </c:pt>
                <c:pt idx="103">
                  <c:v>1</c:v>
                </c:pt>
                <c:pt idx="106">
                  <c:v>1</c:v>
                </c:pt>
                <c:pt idx="110">
                  <c:v>1</c:v>
                </c:pt>
                <c:pt idx="114">
                  <c:v>1</c:v>
                </c:pt>
                <c:pt idx="118">
                  <c:v>1</c:v>
                </c:pt>
                <c:pt idx="129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40">
                  <c:v>1</c:v>
                </c:pt>
                <c:pt idx="145">
                  <c:v>1</c:v>
                </c:pt>
                <c:pt idx="152">
                  <c:v>1</c:v>
                </c:pt>
                <c:pt idx="153">
                  <c:v>1</c:v>
                </c:pt>
                <c:pt idx="161">
                  <c:v>1</c:v>
                </c:pt>
                <c:pt idx="162">
                  <c:v>1</c:v>
                </c:pt>
                <c:pt idx="165">
                  <c:v>1</c:v>
                </c:pt>
                <c:pt idx="169">
                  <c:v>1</c:v>
                </c:pt>
                <c:pt idx="171">
                  <c:v>1</c:v>
                </c:pt>
                <c:pt idx="172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4">
                  <c:v>1</c:v>
                </c:pt>
                <c:pt idx="187">
                  <c:v>1</c:v>
                </c:pt>
                <c:pt idx="193">
                  <c:v>1</c:v>
                </c:pt>
                <c:pt idx="196">
                  <c:v>1</c:v>
                </c:pt>
                <c:pt idx="198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7">
                  <c:v>1</c:v>
                </c:pt>
                <c:pt idx="208">
                  <c:v>1</c:v>
                </c:pt>
                <c:pt idx="210">
                  <c:v>1</c:v>
                </c:pt>
                <c:pt idx="212">
                  <c:v>1</c:v>
                </c:pt>
                <c:pt idx="215">
                  <c:v>1</c:v>
                </c:pt>
                <c:pt idx="216">
                  <c:v>1</c:v>
                </c:pt>
                <c:pt idx="221">
                  <c:v>1</c:v>
                </c:pt>
                <c:pt idx="225">
                  <c:v>1</c:v>
                </c:pt>
                <c:pt idx="227">
                  <c:v>1</c:v>
                </c:pt>
                <c:pt idx="228">
                  <c:v>1</c:v>
                </c:pt>
                <c:pt idx="230">
                  <c:v>1</c:v>
                </c:pt>
                <c:pt idx="232">
                  <c:v>1</c:v>
                </c:pt>
                <c:pt idx="233">
                  <c:v>1</c:v>
                </c:pt>
                <c:pt idx="237">
                  <c:v>1</c:v>
                </c:pt>
                <c:pt idx="238">
                  <c:v>1</c:v>
                </c:pt>
                <c:pt idx="242">
                  <c:v>1</c:v>
                </c:pt>
                <c:pt idx="245">
                  <c:v>1</c:v>
                </c:pt>
                <c:pt idx="247">
                  <c:v>1</c:v>
                </c:pt>
                <c:pt idx="249">
                  <c:v>1</c:v>
                </c:pt>
                <c:pt idx="251">
                  <c:v>1</c:v>
                </c:pt>
                <c:pt idx="252">
                  <c:v>1</c:v>
                </c:pt>
                <c:pt idx="256">
                  <c:v>1</c:v>
                </c:pt>
                <c:pt idx="258">
                  <c:v>1</c:v>
                </c:pt>
                <c:pt idx="263">
                  <c:v>1</c:v>
                </c:pt>
                <c:pt idx="265">
                  <c:v>1</c:v>
                </c:pt>
                <c:pt idx="269">
                  <c:v>1</c:v>
                </c:pt>
                <c:pt idx="271">
                  <c:v>1</c:v>
                </c:pt>
                <c:pt idx="275">
                  <c:v>1</c:v>
                </c:pt>
                <c:pt idx="279">
                  <c:v>1</c:v>
                </c:pt>
                <c:pt idx="281">
                  <c:v>1</c:v>
                </c:pt>
                <c:pt idx="286">
                  <c:v>1</c:v>
                </c:pt>
                <c:pt idx="287">
                  <c:v>1</c:v>
                </c:pt>
                <c:pt idx="298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13">
                  <c:v>1</c:v>
                </c:pt>
                <c:pt idx="314">
                  <c:v>1</c:v>
                </c:pt>
                <c:pt idx="317">
                  <c:v>1</c:v>
                </c:pt>
                <c:pt idx="322">
                  <c:v>1</c:v>
                </c:pt>
                <c:pt idx="325">
                  <c:v>1</c:v>
                </c:pt>
                <c:pt idx="326">
                  <c:v>1</c:v>
                </c:pt>
                <c:pt idx="330">
                  <c:v>1</c:v>
                </c:pt>
                <c:pt idx="332">
                  <c:v>1</c:v>
                </c:pt>
                <c:pt idx="337">
                  <c:v>1</c:v>
                </c:pt>
                <c:pt idx="339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3">
                  <c:v>1</c:v>
                </c:pt>
                <c:pt idx="354">
                  <c:v>1</c:v>
                </c:pt>
                <c:pt idx="357">
                  <c:v>1</c:v>
                </c:pt>
                <c:pt idx="361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9">
                  <c:v>1</c:v>
                </c:pt>
                <c:pt idx="371">
                  <c:v>1</c:v>
                </c:pt>
                <c:pt idx="373">
                  <c:v>1</c:v>
                </c:pt>
                <c:pt idx="376">
                  <c:v>1</c:v>
                </c:pt>
                <c:pt idx="378">
                  <c:v>1</c:v>
                </c:pt>
                <c:pt idx="382">
                  <c:v>1</c:v>
                </c:pt>
                <c:pt idx="383">
                  <c:v>1</c:v>
                </c:pt>
                <c:pt idx="385">
                  <c:v>1</c:v>
                </c:pt>
                <c:pt idx="388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7">
                  <c:v>1</c:v>
                </c:pt>
                <c:pt idx="399">
                  <c:v>1</c:v>
                </c:pt>
                <c:pt idx="400">
                  <c:v>1</c:v>
                </c:pt>
                <c:pt idx="402">
                  <c:v>1</c:v>
                </c:pt>
                <c:pt idx="404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13">
                  <c:v>1</c:v>
                </c:pt>
                <c:pt idx="414">
                  <c:v>1</c:v>
                </c:pt>
                <c:pt idx="416">
                  <c:v>1</c:v>
                </c:pt>
                <c:pt idx="418">
                  <c:v>1</c:v>
                </c:pt>
                <c:pt idx="420">
                  <c:v>1</c:v>
                </c:pt>
                <c:pt idx="425">
                  <c:v>1</c:v>
                </c:pt>
                <c:pt idx="426">
                  <c:v>1</c:v>
                </c:pt>
                <c:pt idx="429">
                  <c:v>1</c:v>
                </c:pt>
                <c:pt idx="431">
                  <c:v>1</c:v>
                </c:pt>
                <c:pt idx="432">
                  <c:v>1</c:v>
                </c:pt>
                <c:pt idx="435">
                  <c:v>1</c:v>
                </c:pt>
                <c:pt idx="437">
                  <c:v>1</c:v>
                </c:pt>
                <c:pt idx="443">
                  <c:v>1</c:v>
                </c:pt>
                <c:pt idx="445">
                  <c:v>1</c:v>
                </c:pt>
                <c:pt idx="447">
                  <c:v>1</c:v>
                </c:pt>
                <c:pt idx="449">
                  <c:v>1</c:v>
                </c:pt>
                <c:pt idx="451">
                  <c:v>1</c:v>
                </c:pt>
                <c:pt idx="453">
                  <c:v>1</c:v>
                </c:pt>
                <c:pt idx="455">
                  <c:v>1</c:v>
                </c:pt>
                <c:pt idx="456">
                  <c:v>1</c:v>
                </c:pt>
                <c:pt idx="464">
                  <c:v>1</c:v>
                </c:pt>
                <c:pt idx="466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5">
                  <c:v>1</c:v>
                </c:pt>
                <c:pt idx="482">
                  <c:v>1</c:v>
                </c:pt>
                <c:pt idx="484">
                  <c:v>1</c:v>
                </c:pt>
                <c:pt idx="487">
                  <c:v>1</c:v>
                </c:pt>
                <c:pt idx="488">
                  <c:v>1</c:v>
                </c:pt>
                <c:pt idx="490">
                  <c:v>1</c:v>
                </c:pt>
                <c:pt idx="495">
                  <c:v>1</c:v>
                </c:pt>
                <c:pt idx="497">
                  <c:v>1</c:v>
                </c:pt>
                <c:pt idx="502">
                  <c:v>1</c:v>
                </c:pt>
                <c:pt idx="505">
                  <c:v>1</c:v>
                </c:pt>
                <c:pt idx="507">
                  <c:v>1</c:v>
                </c:pt>
                <c:pt idx="515">
                  <c:v>1</c:v>
                </c:pt>
                <c:pt idx="518">
                  <c:v>1</c:v>
                </c:pt>
                <c:pt idx="520">
                  <c:v>1</c:v>
                </c:pt>
                <c:pt idx="521">
                  <c:v>1</c:v>
                </c:pt>
                <c:pt idx="523">
                  <c:v>1</c:v>
                </c:pt>
                <c:pt idx="524">
                  <c:v>1</c:v>
                </c:pt>
                <c:pt idx="527">
                  <c:v>1</c:v>
                </c:pt>
                <c:pt idx="530">
                  <c:v>1</c:v>
                </c:pt>
                <c:pt idx="532">
                  <c:v>1</c:v>
                </c:pt>
                <c:pt idx="535">
                  <c:v>1</c:v>
                </c:pt>
                <c:pt idx="537">
                  <c:v>1</c:v>
                </c:pt>
                <c:pt idx="542">
                  <c:v>1</c:v>
                </c:pt>
                <c:pt idx="545">
                  <c:v>1</c:v>
                </c:pt>
                <c:pt idx="548">
                  <c:v>1</c:v>
                </c:pt>
                <c:pt idx="550">
                  <c:v>1</c:v>
                </c:pt>
                <c:pt idx="551">
                  <c:v>1</c:v>
                </c:pt>
                <c:pt idx="555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2">
                  <c:v>1</c:v>
                </c:pt>
                <c:pt idx="563">
                  <c:v>1</c:v>
                </c:pt>
                <c:pt idx="565">
                  <c:v>1</c:v>
                </c:pt>
                <c:pt idx="572">
                  <c:v>1</c:v>
                </c:pt>
                <c:pt idx="573">
                  <c:v>1</c:v>
                </c:pt>
                <c:pt idx="575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5">
                  <c:v>1</c:v>
                </c:pt>
                <c:pt idx="592">
                  <c:v>1</c:v>
                </c:pt>
                <c:pt idx="593">
                  <c:v>1</c:v>
                </c:pt>
                <c:pt idx="597">
                  <c:v>1</c:v>
                </c:pt>
                <c:pt idx="598">
                  <c:v>1</c:v>
                </c:pt>
                <c:pt idx="601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6">
                  <c:v>1</c:v>
                </c:pt>
                <c:pt idx="617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30">
                  <c:v>1</c:v>
                </c:pt>
                <c:pt idx="634">
                  <c:v>1</c:v>
                </c:pt>
                <c:pt idx="635">
                  <c:v>1</c:v>
                </c:pt>
                <c:pt idx="638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8">
                  <c:v>1</c:v>
                </c:pt>
                <c:pt idx="652">
                  <c:v>1</c:v>
                </c:pt>
                <c:pt idx="654">
                  <c:v>1</c:v>
                </c:pt>
                <c:pt idx="659">
                  <c:v>1</c:v>
                </c:pt>
                <c:pt idx="664">
                  <c:v>1</c:v>
                </c:pt>
                <c:pt idx="667">
                  <c:v>1</c:v>
                </c:pt>
                <c:pt idx="669">
                  <c:v>1</c:v>
                </c:pt>
                <c:pt idx="670">
                  <c:v>1</c:v>
                </c:pt>
                <c:pt idx="683">
                  <c:v>1</c:v>
                </c:pt>
                <c:pt idx="684">
                  <c:v>1</c:v>
                </c:pt>
                <c:pt idx="695">
                  <c:v>1</c:v>
                </c:pt>
                <c:pt idx="698">
                  <c:v>1</c:v>
                </c:pt>
                <c:pt idx="703">
                  <c:v>1</c:v>
                </c:pt>
                <c:pt idx="704">
                  <c:v>1</c:v>
                </c:pt>
                <c:pt idx="714">
                  <c:v>1</c:v>
                </c:pt>
                <c:pt idx="715">
                  <c:v>1</c:v>
                </c:pt>
                <c:pt idx="720">
                  <c:v>1</c:v>
                </c:pt>
                <c:pt idx="722">
                  <c:v>1</c:v>
                </c:pt>
                <c:pt idx="723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31">
                  <c:v>1</c:v>
                </c:pt>
                <c:pt idx="734">
                  <c:v>1</c:v>
                </c:pt>
                <c:pt idx="738">
                  <c:v>1</c:v>
                </c:pt>
                <c:pt idx="739">
                  <c:v>1</c:v>
                </c:pt>
                <c:pt idx="744">
                  <c:v>1</c:v>
                </c:pt>
                <c:pt idx="752">
                  <c:v>1</c:v>
                </c:pt>
                <c:pt idx="755">
                  <c:v>1</c:v>
                </c:pt>
                <c:pt idx="759">
                  <c:v>1</c:v>
                </c:pt>
                <c:pt idx="761">
                  <c:v>1</c:v>
                </c:pt>
                <c:pt idx="768">
                  <c:v>1</c:v>
                </c:pt>
                <c:pt idx="769">
                  <c:v>1</c:v>
                </c:pt>
                <c:pt idx="771">
                  <c:v>1</c:v>
                </c:pt>
                <c:pt idx="774">
                  <c:v>1</c:v>
                </c:pt>
                <c:pt idx="776">
                  <c:v>1</c:v>
                </c:pt>
                <c:pt idx="780">
                  <c:v>1</c:v>
                </c:pt>
                <c:pt idx="782">
                  <c:v>1</c:v>
                </c:pt>
                <c:pt idx="783">
                  <c:v>1</c:v>
                </c:pt>
                <c:pt idx="785">
                  <c:v>1</c:v>
                </c:pt>
                <c:pt idx="787">
                  <c:v>1</c:v>
                </c:pt>
                <c:pt idx="793">
                  <c:v>1</c:v>
                </c:pt>
                <c:pt idx="796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4">
                  <c:v>1</c:v>
                </c:pt>
                <c:pt idx="805">
                  <c:v>1</c:v>
                </c:pt>
                <c:pt idx="809">
                  <c:v>1</c:v>
                </c:pt>
                <c:pt idx="810">
                  <c:v>1</c:v>
                </c:pt>
                <c:pt idx="815">
                  <c:v>1</c:v>
                </c:pt>
                <c:pt idx="816">
                  <c:v>1</c:v>
                </c:pt>
                <c:pt idx="818">
                  <c:v>1</c:v>
                </c:pt>
                <c:pt idx="821">
                  <c:v>1</c:v>
                </c:pt>
                <c:pt idx="822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4">
                  <c:v>1</c:v>
                </c:pt>
                <c:pt idx="839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8">
                  <c:v>1</c:v>
                </c:pt>
                <c:pt idx="851">
                  <c:v>1</c:v>
                </c:pt>
                <c:pt idx="852">
                  <c:v>1</c:v>
                </c:pt>
                <c:pt idx="855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70">
                  <c:v>1</c:v>
                </c:pt>
                <c:pt idx="875">
                  <c:v>1</c:v>
                </c:pt>
                <c:pt idx="876">
                  <c:v>1</c:v>
                </c:pt>
                <c:pt idx="878">
                  <c:v>1</c:v>
                </c:pt>
                <c:pt idx="880">
                  <c:v>1</c:v>
                </c:pt>
                <c:pt idx="881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4">
                  <c:v>1</c:v>
                </c:pt>
                <c:pt idx="907">
                  <c:v>1</c:v>
                </c:pt>
                <c:pt idx="908">
                  <c:v>1</c:v>
                </c:pt>
                <c:pt idx="914">
                  <c:v>1</c:v>
                </c:pt>
                <c:pt idx="918">
                  <c:v>1</c:v>
                </c:pt>
                <c:pt idx="922">
                  <c:v>1</c:v>
                </c:pt>
                <c:pt idx="925">
                  <c:v>1</c:v>
                </c:pt>
                <c:pt idx="927">
                  <c:v>1</c:v>
                </c:pt>
                <c:pt idx="934">
                  <c:v>1</c:v>
                </c:pt>
                <c:pt idx="935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54">
                  <c:v>1</c:v>
                </c:pt>
                <c:pt idx="964">
                  <c:v>1</c:v>
                </c:pt>
                <c:pt idx="969">
                  <c:v>1</c:v>
                </c:pt>
                <c:pt idx="971">
                  <c:v>1</c:v>
                </c:pt>
                <c:pt idx="974">
                  <c:v>1</c:v>
                </c:pt>
                <c:pt idx="976">
                  <c:v>1</c:v>
                </c:pt>
                <c:pt idx="978">
                  <c:v>1</c:v>
                </c:pt>
                <c:pt idx="982">
                  <c:v>1</c:v>
                </c:pt>
                <c:pt idx="984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1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9">
                  <c:v>1</c:v>
                </c:pt>
                <c:pt idx="1002">
                  <c:v>1</c:v>
                </c:pt>
                <c:pt idx="1006">
                  <c:v>1</c:v>
                </c:pt>
                <c:pt idx="1021">
                  <c:v>1</c:v>
                </c:pt>
                <c:pt idx="1022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9">
                  <c:v>1</c:v>
                </c:pt>
                <c:pt idx="1031">
                  <c:v>1</c:v>
                </c:pt>
                <c:pt idx="1036">
                  <c:v>1</c:v>
                </c:pt>
                <c:pt idx="1040">
                  <c:v>1</c:v>
                </c:pt>
                <c:pt idx="1043">
                  <c:v>1</c:v>
                </c:pt>
                <c:pt idx="1047">
                  <c:v>1</c:v>
                </c:pt>
                <c:pt idx="1050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60">
                  <c:v>1</c:v>
                </c:pt>
                <c:pt idx="1062">
                  <c:v>1</c:v>
                </c:pt>
                <c:pt idx="1066">
                  <c:v>1</c:v>
                </c:pt>
                <c:pt idx="1073">
                  <c:v>1</c:v>
                </c:pt>
                <c:pt idx="1081">
                  <c:v>1</c:v>
                </c:pt>
                <c:pt idx="1083">
                  <c:v>1</c:v>
                </c:pt>
                <c:pt idx="1088">
                  <c:v>1</c:v>
                </c:pt>
                <c:pt idx="1090">
                  <c:v>1</c:v>
                </c:pt>
                <c:pt idx="1095">
                  <c:v>1</c:v>
                </c:pt>
                <c:pt idx="1106">
                  <c:v>1</c:v>
                </c:pt>
                <c:pt idx="1107">
                  <c:v>1</c:v>
                </c:pt>
                <c:pt idx="1109">
                  <c:v>1</c:v>
                </c:pt>
                <c:pt idx="1112">
                  <c:v>1</c:v>
                </c:pt>
                <c:pt idx="1116">
                  <c:v>1</c:v>
                </c:pt>
                <c:pt idx="1119">
                  <c:v>1</c:v>
                </c:pt>
                <c:pt idx="1120">
                  <c:v>1</c:v>
                </c:pt>
                <c:pt idx="112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40">
                  <c:v>1</c:v>
                </c:pt>
                <c:pt idx="1142">
                  <c:v>1</c:v>
                </c:pt>
                <c:pt idx="1145">
                  <c:v>1</c:v>
                </c:pt>
                <c:pt idx="1149">
                  <c:v>1</c:v>
                </c:pt>
                <c:pt idx="1150">
                  <c:v>1</c:v>
                </c:pt>
                <c:pt idx="1156">
                  <c:v>1</c:v>
                </c:pt>
                <c:pt idx="1158">
                  <c:v>1</c:v>
                </c:pt>
                <c:pt idx="1161">
                  <c:v>1</c:v>
                </c:pt>
                <c:pt idx="1162">
                  <c:v>1</c:v>
                </c:pt>
                <c:pt idx="1165">
                  <c:v>1</c:v>
                </c:pt>
                <c:pt idx="1166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3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3">
                  <c:v>1</c:v>
                </c:pt>
                <c:pt idx="1188">
                  <c:v>1</c:v>
                </c:pt>
                <c:pt idx="1191">
                  <c:v>1</c:v>
                </c:pt>
                <c:pt idx="1193">
                  <c:v>1</c:v>
                </c:pt>
                <c:pt idx="1197">
                  <c:v>1</c:v>
                </c:pt>
                <c:pt idx="1203">
                  <c:v>1</c:v>
                </c:pt>
                <c:pt idx="1210">
                  <c:v>1</c:v>
                </c:pt>
                <c:pt idx="1212">
                  <c:v>1</c:v>
                </c:pt>
                <c:pt idx="1215">
                  <c:v>1</c:v>
                </c:pt>
                <c:pt idx="1226">
                  <c:v>1</c:v>
                </c:pt>
                <c:pt idx="1233">
                  <c:v>1</c:v>
                </c:pt>
                <c:pt idx="1235">
                  <c:v>1</c:v>
                </c:pt>
                <c:pt idx="1236">
                  <c:v>1</c:v>
                </c:pt>
                <c:pt idx="1239">
                  <c:v>1</c:v>
                </c:pt>
                <c:pt idx="1242">
                  <c:v>1</c:v>
                </c:pt>
                <c:pt idx="1246">
                  <c:v>1</c:v>
                </c:pt>
                <c:pt idx="1247">
                  <c:v>1</c:v>
                </c:pt>
                <c:pt idx="1249">
                  <c:v>1</c:v>
                </c:pt>
                <c:pt idx="1250">
                  <c:v>1</c:v>
                </c:pt>
                <c:pt idx="1252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62">
                  <c:v>1</c:v>
                </c:pt>
                <c:pt idx="1266">
                  <c:v>1</c:v>
                </c:pt>
                <c:pt idx="1268">
                  <c:v>1</c:v>
                </c:pt>
                <c:pt idx="1271">
                  <c:v>1</c:v>
                </c:pt>
                <c:pt idx="1277">
                  <c:v>1</c:v>
                </c:pt>
                <c:pt idx="1278">
                  <c:v>1</c:v>
                </c:pt>
                <c:pt idx="1282">
                  <c:v>1</c:v>
                </c:pt>
                <c:pt idx="1283">
                  <c:v>1</c:v>
                </c:pt>
                <c:pt idx="1288">
                  <c:v>1</c:v>
                </c:pt>
                <c:pt idx="1290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6">
                  <c:v>1</c:v>
                </c:pt>
                <c:pt idx="1301">
                  <c:v>1</c:v>
                </c:pt>
                <c:pt idx="1305">
                  <c:v>1</c:v>
                </c:pt>
                <c:pt idx="1307">
                  <c:v>1</c:v>
                </c:pt>
                <c:pt idx="1311">
                  <c:v>1</c:v>
                </c:pt>
                <c:pt idx="1312">
                  <c:v>1</c:v>
                </c:pt>
                <c:pt idx="1315">
                  <c:v>1</c:v>
                </c:pt>
                <c:pt idx="1317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5">
                  <c:v>1</c:v>
                </c:pt>
                <c:pt idx="1328">
                  <c:v>1</c:v>
                </c:pt>
                <c:pt idx="1329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40">
                  <c:v>1</c:v>
                </c:pt>
                <c:pt idx="1341">
                  <c:v>1</c:v>
                </c:pt>
                <c:pt idx="1344">
                  <c:v>1</c:v>
                </c:pt>
                <c:pt idx="1353">
                  <c:v>1</c:v>
                </c:pt>
                <c:pt idx="1357">
                  <c:v>1</c:v>
                </c:pt>
                <c:pt idx="1358">
                  <c:v>1</c:v>
                </c:pt>
                <c:pt idx="1360">
                  <c:v>1</c:v>
                </c:pt>
                <c:pt idx="1362">
                  <c:v>1</c:v>
                </c:pt>
                <c:pt idx="136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1E4-9F4F-8BD6-C8415957E76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Date'!$A$6:$A$1399</c:f>
              <c:strCache>
                <c:ptCount val="1393"/>
                <c:pt idx="0">
                  <c:v>40378.8932060185</c:v>
                </c:pt>
                <c:pt idx="1">
                  <c:v>40478.2639236111</c:v>
                </c:pt>
                <c:pt idx="2">
                  <c:v>40531.8868865741</c:v>
                </c:pt>
                <c:pt idx="3">
                  <c:v>40633.1543634259</c:v>
                </c:pt>
                <c:pt idx="4">
                  <c:v>40644.1592592593</c:v>
                </c:pt>
                <c:pt idx="5">
                  <c:v>40883.9493171296</c:v>
                </c:pt>
                <c:pt idx="6">
                  <c:v>40884.0666782407</c:v>
                </c:pt>
                <c:pt idx="7">
                  <c:v>40923.7299537037</c:v>
                </c:pt>
                <c:pt idx="8">
                  <c:v>40970.8756712963</c:v>
                </c:pt>
                <c:pt idx="9">
                  <c:v>41013.9365625</c:v>
                </c:pt>
                <c:pt idx="10">
                  <c:v>41026.9530555556</c:v>
                </c:pt>
                <c:pt idx="11">
                  <c:v>41158.9939236111</c:v>
                </c:pt>
                <c:pt idx="12">
                  <c:v>41226.0173611111</c:v>
                </c:pt>
                <c:pt idx="13">
                  <c:v>41233.4991319444</c:v>
                </c:pt>
                <c:pt idx="14">
                  <c:v>41239.83625</c:v>
                </c:pt>
                <c:pt idx="15">
                  <c:v>41368.5602893519</c:v>
                </c:pt>
                <c:pt idx="16">
                  <c:v>41375.7022106481</c:v>
                </c:pt>
                <c:pt idx="17">
                  <c:v>41391.7829050926</c:v>
                </c:pt>
                <c:pt idx="18">
                  <c:v>41432.062037037</c:v>
                </c:pt>
                <c:pt idx="19">
                  <c:v>41447.8397222222</c:v>
                </c:pt>
                <c:pt idx="20">
                  <c:v>41466.7852314815</c:v>
                </c:pt>
                <c:pt idx="21">
                  <c:v>41477.9309143518</c:v>
                </c:pt>
                <c:pt idx="22">
                  <c:v>41491.7947800926</c:v>
                </c:pt>
                <c:pt idx="23">
                  <c:v>41550.8676736111</c:v>
                </c:pt>
                <c:pt idx="24">
                  <c:v>41591.737974537</c:v>
                </c:pt>
                <c:pt idx="25">
                  <c:v>41610.7944212963</c:v>
                </c:pt>
                <c:pt idx="26">
                  <c:v>41730.2767476852</c:v>
                </c:pt>
                <c:pt idx="27">
                  <c:v>41739.5253009259</c:v>
                </c:pt>
                <c:pt idx="28">
                  <c:v>41740.4936574074</c:v>
                </c:pt>
                <c:pt idx="29">
                  <c:v>41745.8913194444</c:v>
                </c:pt>
                <c:pt idx="30">
                  <c:v>41746.1894097222</c:v>
                </c:pt>
                <c:pt idx="31">
                  <c:v>41747.4715046296</c:v>
                </c:pt>
                <c:pt idx="32">
                  <c:v>41747.8698611111</c:v>
                </c:pt>
                <c:pt idx="33">
                  <c:v>41752.8345717593</c:v>
                </c:pt>
                <c:pt idx="34">
                  <c:v>41753.5158564815</c:v>
                </c:pt>
                <c:pt idx="35">
                  <c:v>41753.593275463</c:v>
                </c:pt>
                <c:pt idx="36">
                  <c:v>41753.635775463</c:v>
                </c:pt>
                <c:pt idx="37">
                  <c:v>41754.5643287037</c:v>
                </c:pt>
                <c:pt idx="38">
                  <c:v>41755.476724537</c:v>
                </c:pt>
                <c:pt idx="39">
                  <c:v>41758.8335648148</c:v>
                </c:pt>
                <c:pt idx="40">
                  <c:v>41758.8396759259</c:v>
                </c:pt>
                <c:pt idx="41">
                  <c:v>41759.1396296296</c:v>
                </c:pt>
                <c:pt idx="42">
                  <c:v>41760.9090393518</c:v>
                </c:pt>
                <c:pt idx="43">
                  <c:v>41760.9357060185</c:v>
                </c:pt>
                <c:pt idx="44">
                  <c:v>41761.5094097222</c:v>
                </c:pt>
                <c:pt idx="45">
                  <c:v>41761.810150463</c:v>
                </c:pt>
                <c:pt idx="46">
                  <c:v>41764.4466319444</c:v>
                </c:pt>
                <c:pt idx="47">
                  <c:v>41765.6107986111</c:v>
                </c:pt>
                <c:pt idx="48">
                  <c:v>41765.9246527778</c:v>
                </c:pt>
                <c:pt idx="49">
                  <c:v>41765.9386574074</c:v>
                </c:pt>
                <c:pt idx="50">
                  <c:v>41766.0725</c:v>
                </c:pt>
                <c:pt idx="51">
                  <c:v>41766.6172916667</c:v>
                </c:pt>
                <c:pt idx="52">
                  <c:v>41766.692037037</c:v>
                </c:pt>
                <c:pt idx="53">
                  <c:v>41766.8057291667</c:v>
                </c:pt>
                <c:pt idx="54">
                  <c:v>41771.8147916667</c:v>
                </c:pt>
                <c:pt idx="55">
                  <c:v>41772.1059375</c:v>
                </c:pt>
                <c:pt idx="56">
                  <c:v>41772.6853935185</c:v>
                </c:pt>
                <c:pt idx="57">
                  <c:v>41772.7278935185</c:v>
                </c:pt>
                <c:pt idx="58">
                  <c:v>41774.6512037037</c:v>
                </c:pt>
                <c:pt idx="59">
                  <c:v>41775.6361574074</c:v>
                </c:pt>
                <c:pt idx="60">
                  <c:v>41775.7537615741</c:v>
                </c:pt>
                <c:pt idx="61">
                  <c:v>41775.8585648148</c:v>
                </c:pt>
                <c:pt idx="62">
                  <c:v>41776.0631365741</c:v>
                </c:pt>
                <c:pt idx="63">
                  <c:v>41778.1936226852</c:v>
                </c:pt>
                <c:pt idx="64">
                  <c:v>41778.5480555556</c:v>
                </c:pt>
                <c:pt idx="65">
                  <c:v>41778.6372453704</c:v>
                </c:pt>
                <c:pt idx="66">
                  <c:v>41779.0459375</c:v>
                </c:pt>
                <c:pt idx="67">
                  <c:v>41779.3100347222</c:v>
                </c:pt>
                <c:pt idx="68">
                  <c:v>41779.6485069444</c:v>
                </c:pt>
                <c:pt idx="69">
                  <c:v>41779.6578703704</c:v>
                </c:pt>
                <c:pt idx="70">
                  <c:v>41779.6950925926</c:v>
                </c:pt>
                <c:pt idx="71">
                  <c:v>41779.724224537</c:v>
                </c:pt>
                <c:pt idx="72">
                  <c:v>41780.4126041667</c:v>
                </c:pt>
                <c:pt idx="73">
                  <c:v>41780.5259375</c:v>
                </c:pt>
                <c:pt idx="74">
                  <c:v>41780.7128935185</c:v>
                </c:pt>
                <c:pt idx="75">
                  <c:v>41780.7452546296</c:v>
                </c:pt>
                <c:pt idx="76">
                  <c:v>41780.7857291667</c:v>
                </c:pt>
                <c:pt idx="77">
                  <c:v>41781.0451736111</c:v>
                </c:pt>
                <c:pt idx="78">
                  <c:v>41781.0962037037</c:v>
                </c:pt>
                <c:pt idx="79">
                  <c:v>41781.6667708333</c:v>
                </c:pt>
                <c:pt idx="80">
                  <c:v>41781.8550925926</c:v>
                </c:pt>
                <c:pt idx="81">
                  <c:v>41784.7896875</c:v>
                </c:pt>
                <c:pt idx="82">
                  <c:v>41784.9524884259</c:v>
                </c:pt>
                <c:pt idx="83">
                  <c:v>41785.7077083333</c:v>
                </c:pt>
                <c:pt idx="84">
                  <c:v>41785.7272916667</c:v>
                </c:pt>
                <c:pt idx="85">
                  <c:v>41786.7613541667</c:v>
                </c:pt>
                <c:pt idx="86">
                  <c:v>41786.9597453704</c:v>
                </c:pt>
                <c:pt idx="87">
                  <c:v>41787.2182291667</c:v>
                </c:pt>
                <c:pt idx="88">
                  <c:v>41787.6815277778</c:v>
                </c:pt>
                <c:pt idx="89">
                  <c:v>41788.1671875</c:v>
                </c:pt>
                <c:pt idx="90">
                  <c:v>41788.5870833333</c:v>
                </c:pt>
                <c:pt idx="91">
                  <c:v>41788.5899768519</c:v>
                </c:pt>
                <c:pt idx="92">
                  <c:v>41789.0803703704</c:v>
                </c:pt>
                <c:pt idx="93">
                  <c:v>41789.7269791667</c:v>
                </c:pt>
                <c:pt idx="94">
                  <c:v>41789.893599537</c:v>
                </c:pt>
                <c:pt idx="95">
                  <c:v>41791.4927777778</c:v>
                </c:pt>
                <c:pt idx="96">
                  <c:v>41791.9934143518</c:v>
                </c:pt>
                <c:pt idx="97">
                  <c:v>41792.5429861111</c:v>
                </c:pt>
                <c:pt idx="98">
                  <c:v>41792.6452777778</c:v>
                </c:pt>
                <c:pt idx="99">
                  <c:v>41793.1721990741</c:v>
                </c:pt>
                <c:pt idx="100">
                  <c:v>41793.191875</c:v>
                </c:pt>
                <c:pt idx="101">
                  <c:v>41793.6687615741</c:v>
                </c:pt>
                <c:pt idx="102">
                  <c:v>41793.7102314815</c:v>
                </c:pt>
                <c:pt idx="103">
                  <c:v>41793.8142592593</c:v>
                </c:pt>
                <c:pt idx="104">
                  <c:v>41794.8175231482</c:v>
                </c:pt>
                <c:pt idx="105">
                  <c:v>41795.5281018519</c:v>
                </c:pt>
                <c:pt idx="106">
                  <c:v>41795.5989236111</c:v>
                </c:pt>
                <c:pt idx="107">
                  <c:v>41796.4223263889</c:v>
                </c:pt>
                <c:pt idx="108">
                  <c:v>41796.7715972222</c:v>
                </c:pt>
                <c:pt idx="109">
                  <c:v>41798.9402777778</c:v>
                </c:pt>
                <c:pt idx="110">
                  <c:v>41799.2590393518</c:v>
                </c:pt>
                <c:pt idx="111">
                  <c:v>41799.6859027778</c:v>
                </c:pt>
                <c:pt idx="112">
                  <c:v>41800.3804282407</c:v>
                </c:pt>
                <c:pt idx="113">
                  <c:v>41800.5267013889</c:v>
                </c:pt>
                <c:pt idx="114">
                  <c:v>41801.7115509259</c:v>
                </c:pt>
                <c:pt idx="115">
                  <c:v>41802.5742824074</c:v>
                </c:pt>
                <c:pt idx="116">
                  <c:v>41802.6209027778</c:v>
                </c:pt>
                <c:pt idx="117">
                  <c:v>41803.4573263889</c:v>
                </c:pt>
                <c:pt idx="118">
                  <c:v>41804.9370833333</c:v>
                </c:pt>
                <c:pt idx="119">
                  <c:v>41806.3954282407</c:v>
                </c:pt>
                <c:pt idx="120">
                  <c:v>41806.6050347222</c:v>
                </c:pt>
                <c:pt idx="121">
                  <c:v>41806.6693171296</c:v>
                </c:pt>
                <c:pt idx="122">
                  <c:v>41807.6900810185</c:v>
                </c:pt>
                <c:pt idx="123">
                  <c:v>41808.1985185185</c:v>
                </c:pt>
                <c:pt idx="124">
                  <c:v>41808.6495833333</c:v>
                </c:pt>
                <c:pt idx="125">
                  <c:v>41808.6695717593</c:v>
                </c:pt>
                <c:pt idx="126">
                  <c:v>41808.8812152778</c:v>
                </c:pt>
                <c:pt idx="127">
                  <c:v>41808.9919444444</c:v>
                </c:pt>
                <c:pt idx="128">
                  <c:v>41809.1230092593</c:v>
                </c:pt>
                <c:pt idx="129">
                  <c:v>41809.3899305556</c:v>
                </c:pt>
                <c:pt idx="130">
                  <c:v>41809.8603009259</c:v>
                </c:pt>
                <c:pt idx="131">
                  <c:v>41810.1421990741</c:v>
                </c:pt>
                <c:pt idx="132">
                  <c:v>41811.5361805556</c:v>
                </c:pt>
                <c:pt idx="133">
                  <c:v>41811.555462963</c:v>
                </c:pt>
                <c:pt idx="134">
                  <c:v>41812.7744328704</c:v>
                </c:pt>
                <c:pt idx="135">
                  <c:v>41813.9387152778</c:v>
                </c:pt>
                <c:pt idx="136">
                  <c:v>41814.3678009259</c:v>
                </c:pt>
                <c:pt idx="137">
                  <c:v>41815.569212963</c:v>
                </c:pt>
                <c:pt idx="138">
                  <c:v>41815.7748263889</c:v>
                </c:pt>
                <c:pt idx="139">
                  <c:v>41815.8150462963</c:v>
                </c:pt>
                <c:pt idx="140">
                  <c:v>41816.9503703704</c:v>
                </c:pt>
                <c:pt idx="141">
                  <c:v>41817.5954282407</c:v>
                </c:pt>
                <c:pt idx="142">
                  <c:v>41820.6280902778</c:v>
                </c:pt>
                <c:pt idx="143">
                  <c:v>41820.6391898148</c:v>
                </c:pt>
                <c:pt idx="144">
                  <c:v>41820.776412037</c:v>
                </c:pt>
                <c:pt idx="145">
                  <c:v>41820.8708217593</c:v>
                </c:pt>
                <c:pt idx="146">
                  <c:v>41820.9456134259</c:v>
                </c:pt>
                <c:pt idx="147">
                  <c:v>41821.2056365741</c:v>
                </c:pt>
                <c:pt idx="148">
                  <c:v>41821.698599537</c:v>
                </c:pt>
                <c:pt idx="149">
                  <c:v>41822.4179398148</c:v>
                </c:pt>
                <c:pt idx="150">
                  <c:v>41822.5750347222</c:v>
                </c:pt>
                <c:pt idx="151">
                  <c:v>41822.9048842593</c:v>
                </c:pt>
                <c:pt idx="152">
                  <c:v>41825.0552314815</c:v>
                </c:pt>
                <c:pt idx="153">
                  <c:v>41826.6195486111</c:v>
                </c:pt>
                <c:pt idx="154">
                  <c:v>41826.8712384259</c:v>
                </c:pt>
                <c:pt idx="155">
                  <c:v>41827.6050578704</c:v>
                </c:pt>
                <c:pt idx="156">
                  <c:v>41827.6741435185</c:v>
                </c:pt>
                <c:pt idx="157">
                  <c:v>41827.9099421296</c:v>
                </c:pt>
                <c:pt idx="158">
                  <c:v>41828.2294907407</c:v>
                </c:pt>
                <c:pt idx="159">
                  <c:v>41828.6463194444</c:v>
                </c:pt>
                <c:pt idx="160">
                  <c:v>41828.7369212963</c:v>
                </c:pt>
                <c:pt idx="161">
                  <c:v>41828.9229050926</c:v>
                </c:pt>
                <c:pt idx="162">
                  <c:v>41829.3254976852</c:v>
                </c:pt>
                <c:pt idx="163">
                  <c:v>41829.5997916667</c:v>
                </c:pt>
                <c:pt idx="164">
                  <c:v>41829.7342592593</c:v>
                </c:pt>
                <c:pt idx="165">
                  <c:v>41829.7371527778</c:v>
                </c:pt>
                <c:pt idx="166">
                  <c:v>41829.7870833333</c:v>
                </c:pt>
                <c:pt idx="167">
                  <c:v>41829.7882523148</c:v>
                </c:pt>
                <c:pt idx="168">
                  <c:v>41829.7957291667</c:v>
                </c:pt>
                <c:pt idx="169">
                  <c:v>41829.9357175926</c:v>
                </c:pt>
                <c:pt idx="170">
                  <c:v>41829.9773263889</c:v>
                </c:pt>
                <c:pt idx="171">
                  <c:v>41830.2341666667</c:v>
                </c:pt>
                <c:pt idx="172">
                  <c:v>41830.2674074074</c:v>
                </c:pt>
                <c:pt idx="173">
                  <c:v>41830.5456944444</c:v>
                </c:pt>
                <c:pt idx="174">
                  <c:v>41830.8583449074</c:v>
                </c:pt>
                <c:pt idx="175">
                  <c:v>41831.6750347222</c:v>
                </c:pt>
                <c:pt idx="176">
                  <c:v>41831.6979398148</c:v>
                </c:pt>
                <c:pt idx="177">
                  <c:v>41831.7227777778</c:v>
                </c:pt>
                <c:pt idx="178">
                  <c:v>41831.742962963</c:v>
                </c:pt>
                <c:pt idx="179">
                  <c:v>41833.0897569444</c:v>
                </c:pt>
                <c:pt idx="180">
                  <c:v>41833.6609953704</c:v>
                </c:pt>
                <c:pt idx="181">
                  <c:v>41833.9515162037</c:v>
                </c:pt>
                <c:pt idx="182">
                  <c:v>41834.1353703704</c:v>
                </c:pt>
                <c:pt idx="183">
                  <c:v>41834.5865740741</c:v>
                </c:pt>
                <c:pt idx="184">
                  <c:v>41834.7841203704</c:v>
                </c:pt>
                <c:pt idx="185">
                  <c:v>41834.9538657407</c:v>
                </c:pt>
                <c:pt idx="186">
                  <c:v>41835.6663541667</c:v>
                </c:pt>
                <c:pt idx="187">
                  <c:v>41836.1909375</c:v>
                </c:pt>
                <c:pt idx="188">
                  <c:v>41836.4711805556</c:v>
                </c:pt>
                <c:pt idx="189">
                  <c:v>41837.3230092593</c:v>
                </c:pt>
                <c:pt idx="190">
                  <c:v>41839.1757060185</c:v>
                </c:pt>
                <c:pt idx="191">
                  <c:v>41839.7309375</c:v>
                </c:pt>
                <c:pt idx="192">
                  <c:v>41841.2648958333</c:v>
                </c:pt>
                <c:pt idx="193">
                  <c:v>41841.6515972222</c:v>
                </c:pt>
                <c:pt idx="194">
                  <c:v>41841.8204861111</c:v>
                </c:pt>
                <c:pt idx="195">
                  <c:v>41841.8500347222</c:v>
                </c:pt>
                <c:pt idx="196">
                  <c:v>41842.2012615741</c:v>
                </c:pt>
                <c:pt idx="197">
                  <c:v>41842.6075925926</c:v>
                </c:pt>
                <c:pt idx="198">
                  <c:v>41842.8286805556</c:v>
                </c:pt>
                <c:pt idx="199">
                  <c:v>41843.1557291667</c:v>
                </c:pt>
                <c:pt idx="200">
                  <c:v>41843.6325231481</c:v>
                </c:pt>
                <c:pt idx="201">
                  <c:v>41843.6646180556</c:v>
                </c:pt>
                <c:pt idx="202">
                  <c:v>41843.7750115741</c:v>
                </c:pt>
                <c:pt idx="203">
                  <c:v>41844.1251157407</c:v>
                </c:pt>
                <c:pt idx="204">
                  <c:v>41845.8091666667</c:v>
                </c:pt>
                <c:pt idx="205">
                  <c:v>41846.6673263889</c:v>
                </c:pt>
                <c:pt idx="206">
                  <c:v>41848.6798032407</c:v>
                </c:pt>
                <c:pt idx="207">
                  <c:v>41848.7729282407</c:v>
                </c:pt>
                <c:pt idx="208">
                  <c:v>41848.8400231482</c:v>
                </c:pt>
                <c:pt idx="209">
                  <c:v>41848.8661574074</c:v>
                </c:pt>
                <c:pt idx="210">
                  <c:v>41849.887037037</c:v>
                </c:pt>
                <c:pt idx="211">
                  <c:v>41850.4009375</c:v>
                </c:pt>
                <c:pt idx="212">
                  <c:v>41850.8632523148</c:v>
                </c:pt>
                <c:pt idx="213">
                  <c:v>41851.200150463</c:v>
                </c:pt>
                <c:pt idx="214">
                  <c:v>41851.5415856481</c:v>
                </c:pt>
                <c:pt idx="215">
                  <c:v>41851.6363888889</c:v>
                </c:pt>
                <c:pt idx="216">
                  <c:v>41851.7009259259</c:v>
                </c:pt>
                <c:pt idx="217">
                  <c:v>41851.7713541667</c:v>
                </c:pt>
                <c:pt idx="218">
                  <c:v>41852.5272222222</c:v>
                </c:pt>
                <c:pt idx="219">
                  <c:v>41852.6583101852</c:v>
                </c:pt>
                <c:pt idx="220">
                  <c:v>41853.2402083333</c:v>
                </c:pt>
                <c:pt idx="221">
                  <c:v>41853.5634027778</c:v>
                </c:pt>
                <c:pt idx="222">
                  <c:v>41854.602650463</c:v>
                </c:pt>
                <c:pt idx="223">
                  <c:v>41855.5481018518</c:v>
                </c:pt>
                <c:pt idx="224">
                  <c:v>41856.0100694444</c:v>
                </c:pt>
                <c:pt idx="225">
                  <c:v>41856.6721527778</c:v>
                </c:pt>
                <c:pt idx="226">
                  <c:v>41856.7150694444</c:v>
                </c:pt>
                <c:pt idx="227">
                  <c:v>41858.0070717593</c:v>
                </c:pt>
                <c:pt idx="228">
                  <c:v>41858.2146296296</c:v>
                </c:pt>
                <c:pt idx="229">
                  <c:v>41858.3553935185</c:v>
                </c:pt>
                <c:pt idx="230">
                  <c:v>41858.7617824074</c:v>
                </c:pt>
                <c:pt idx="231">
                  <c:v>41861.524837963</c:v>
                </c:pt>
                <c:pt idx="232">
                  <c:v>41861.7670949074</c:v>
                </c:pt>
                <c:pt idx="233">
                  <c:v>41862.761724537</c:v>
                </c:pt>
                <c:pt idx="234">
                  <c:v>41862.8030787037</c:v>
                </c:pt>
                <c:pt idx="235">
                  <c:v>41862.8399768519</c:v>
                </c:pt>
                <c:pt idx="236">
                  <c:v>41862.8646759259</c:v>
                </c:pt>
                <c:pt idx="237">
                  <c:v>41863.3592824074</c:v>
                </c:pt>
                <c:pt idx="238">
                  <c:v>41863.5273263889</c:v>
                </c:pt>
                <c:pt idx="239">
                  <c:v>41863.5841203704</c:v>
                </c:pt>
                <c:pt idx="240">
                  <c:v>41863.7572106481</c:v>
                </c:pt>
                <c:pt idx="241">
                  <c:v>41865.6597800926</c:v>
                </c:pt>
                <c:pt idx="242">
                  <c:v>41865.8786574074</c:v>
                </c:pt>
                <c:pt idx="243">
                  <c:v>41865.8829282407</c:v>
                </c:pt>
                <c:pt idx="244">
                  <c:v>41866.0253472222</c:v>
                </c:pt>
                <c:pt idx="245">
                  <c:v>41866.6406481481</c:v>
                </c:pt>
                <c:pt idx="246">
                  <c:v>41866.7988657407</c:v>
                </c:pt>
                <c:pt idx="247">
                  <c:v>41867.6522800926</c:v>
                </c:pt>
                <c:pt idx="248">
                  <c:v>41868.9240509259</c:v>
                </c:pt>
                <c:pt idx="249">
                  <c:v>41869.7141666667</c:v>
                </c:pt>
                <c:pt idx="250">
                  <c:v>41869.7406712963</c:v>
                </c:pt>
                <c:pt idx="251">
                  <c:v>41869.7987268519</c:v>
                </c:pt>
                <c:pt idx="252">
                  <c:v>41869.8726851852</c:v>
                </c:pt>
                <c:pt idx="253">
                  <c:v>41871.7556944444</c:v>
                </c:pt>
                <c:pt idx="254">
                  <c:v>41872.2912384259</c:v>
                </c:pt>
                <c:pt idx="255">
                  <c:v>41872.8029282407</c:v>
                </c:pt>
                <c:pt idx="256">
                  <c:v>41872.8076967593</c:v>
                </c:pt>
                <c:pt idx="257">
                  <c:v>41875.9228587963</c:v>
                </c:pt>
                <c:pt idx="258">
                  <c:v>41876.7189351852</c:v>
                </c:pt>
                <c:pt idx="259">
                  <c:v>41876.815787037</c:v>
                </c:pt>
                <c:pt idx="260">
                  <c:v>41877.2218865741</c:v>
                </c:pt>
                <c:pt idx="261">
                  <c:v>41877.8866203704</c:v>
                </c:pt>
                <c:pt idx="262">
                  <c:v>41878.8783796296</c:v>
                </c:pt>
                <c:pt idx="263">
                  <c:v>41878.9115509259</c:v>
                </c:pt>
                <c:pt idx="264">
                  <c:v>41878.9465740741</c:v>
                </c:pt>
                <c:pt idx="265">
                  <c:v>41879.0435300926</c:v>
                </c:pt>
                <c:pt idx="266">
                  <c:v>41879.9137615741</c:v>
                </c:pt>
                <c:pt idx="267">
                  <c:v>41879.9590509259</c:v>
                </c:pt>
                <c:pt idx="268">
                  <c:v>41880.0610069444</c:v>
                </c:pt>
                <c:pt idx="269">
                  <c:v>41880.7534375</c:v>
                </c:pt>
                <c:pt idx="270">
                  <c:v>41880.7635763889</c:v>
                </c:pt>
                <c:pt idx="271">
                  <c:v>41880.7888425926</c:v>
                </c:pt>
                <c:pt idx="272">
                  <c:v>41881.3613425926</c:v>
                </c:pt>
                <c:pt idx="273">
                  <c:v>41881.453587963</c:v>
                </c:pt>
                <c:pt idx="274">
                  <c:v>41882.5856481481</c:v>
                </c:pt>
                <c:pt idx="275">
                  <c:v>41883.9166782407</c:v>
                </c:pt>
                <c:pt idx="276">
                  <c:v>41884.0567476852</c:v>
                </c:pt>
                <c:pt idx="277">
                  <c:v>41884.599849537</c:v>
                </c:pt>
                <c:pt idx="278">
                  <c:v>41884.6173148148</c:v>
                </c:pt>
                <c:pt idx="279">
                  <c:v>41885.2215509259</c:v>
                </c:pt>
                <c:pt idx="280">
                  <c:v>41885.4788425926</c:v>
                </c:pt>
                <c:pt idx="281">
                  <c:v>41885.5951388889</c:v>
                </c:pt>
                <c:pt idx="282">
                  <c:v>41887.1113541667</c:v>
                </c:pt>
                <c:pt idx="283">
                  <c:v>41887.2921875</c:v>
                </c:pt>
                <c:pt idx="284">
                  <c:v>41888.6748263889</c:v>
                </c:pt>
                <c:pt idx="285">
                  <c:v>41889.7682291667</c:v>
                </c:pt>
                <c:pt idx="286">
                  <c:v>41890.0868055556</c:v>
                </c:pt>
                <c:pt idx="287">
                  <c:v>41890.1626967593</c:v>
                </c:pt>
                <c:pt idx="288">
                  <c:v>41891.6653240741</c:v>
                </c:pt>
                <c:pt idx="289">
                  <c:v>41891.9650347222</c:v>
                </c:pt>
                <c:pt idx="290">
                  <c:v>41893.3248842593</c:v>
                </c:pt>
                <c:pt idx="291">
                  <c:v>41893.7835532407</c:v>
                </c:pt>
                <c:pt idx="292">
                  <c:v>41894.6323611111</c:v>
                </c:pt>
                <c:pt idx="293">
                  <c:v>41894.91375</c:v>
                </c:pt>
                <c:pt idx="294">
                  <c:v>41897.5361342593</c:v>
                </c:pt>
                <c:pt idx="295">
                  <c:v>41897.602037037</c:v>
                </c:pt>
                <c:pt idx="296">
                  <c:v>41898.168125</c:v>
                </c:pt>
                <c:pt idx="297">
                  <c:v>41899.2949421296</c:v>
                </c:pt>
                <c:pt idx="298">
                  <c:v>41899.6270717593</c:v>
                </c:pt>
                <c:pt idx="299">
                  <c:v>41900.2431597222</c:v>
                </c:pt>
                <c:pt idx="300">
                  <c:v>41901.282025463</c:v>
                </c:pt>
                <c:pt idx="301">
                  <c:v>41902.3337268519</c:v>
                </c:pt>
                <c:pt idx="302">
                  <c:v>41902.6223958333</c:v>
                </c:pt>
                <c:pt idx="303">
                  <c:v>41903.8829513889</c:v>
                </c:pt>
                <c:pt idx="304">
                  <c:v>41904.6505787037</c:v>
                </c:pt>
                <c:pt idx="305">
                  <c:v>41905.6364699074</c:v>
                </c:pt>
                <c:pt idx="306">
                  <c:v>41905.7957060185</c:v>
                </c:pt>
                <c:pt idx="307">
                  <c:v>41906.8195138889</c:v>
                </c:pt>
                <c:pt idx="308">
                  <c:v>41909.9693865741</c:v>
                </c:pt>
                <c:pt idx="309">
                  <c:v>41912.6507291667</c:v>
                </c:pt>
                <c:pt idx="310">
                  <c:v>41912.8589467593</c:v>
                </c:pt>
                <c:pt idx="311">
                  <c:v>41914.1002893519</c:v>
                </c:pt>
                <c:pt idx="312">
                  <c:v>41914.2951041667</c:v>
                </c:pt>
                <c:pt idx="313">
                  <c:v>41914.5900115741</c:v>
                </c:pt>
                <c:pt idx="314">
                  <c:v>41915.4002199074</c:v>
                </c:pt>
                <c:pt idx="315">
                  <c:v>41915.4372106481</c:v>
                </c:pt>
                <c:pt idx="316">
                  <c:v>41915.7628356482</c:v>
                </c:pt>
                <c:pt idx="317">
                  <c:v>41916.5976388889</c:v>
                </c:pt>
                <c:pt idx="318">
                  <c:v>41918.7421759259</c:v>
                </c:pt>
                <c:pt idx="319">
                  <c:v>41918.8808333333</c:v>
                </c:pt>
                <c:pt idx="320">
                  <c:v>41920.1236111111</c:v>
                </c:pt>
                <c:pt idx="321">
                  <c:v>41920.7875347222</c:v>
                </c:pt>
                <c:pt idx="322">
                  <c:v>41920.9634722222</c:v>
                </c:pt>
                <c:pt idx="323">
                  <c:v>41921.2799768519</c:v>
                </c:pt>
                <c:pt idx="324">
                  <c:v>41921.3755324074</c:v>
                </c:pt>
                <c:pt idx="325">
                  <c:v>41921.7704398148</c:v>
                </c:pt>
                <c:pt idx="326">
                  <c:v>41922.5351851852</c:v>
                </c:pt>
                <c:pt idx="327">
                  <c:v>41922.6405902778</c:v>
                </c:pt>
                <c:pt idx="328">
                  <c:v>41923.3543518518</c:v>
                </c:pt>
                <c:pt idx="329">
                  <c:v>41923.9216435185</c:v>
                </c:pt>
                <c:pt idx="330">
                  <c:v>41926.5423032407</c:v>
                </c:pt>
                <c:pt idx="331">
                  <c:v>41926.9426851852</c:v>
                </c:pt>
                <c:pt idx="332">
                  <c:v>41927.1248842593</c:v>
                </c:pt>
                <c:pt idx="333">
                  <c:v>41927.848900463</c:v>
                </c:pt>
                <c:pt idx="334">
                  <c:v>41927.8737847222</c:v>
                </c:pt>
                <c:pt idx="335">
                  <c:v>41927.9361574074</c:v>
                </c:pt>
                <c:pt idx="336">
                  <c:v>41928.1704976852</c:v>
                </c:pt>
                <c:pt idx="337">
                  <c:v>41928.6901388889</c:v>
                </c:pt>
                <c:pt idx="338">
                  <c:v>41928.8810648148</c:v>
                </c:pt>
                <c:pt idx="339">
                  <c:v>41929.2662152778</c:v>
                </c:pt>
                <c:pt idx="340">
                  <c:v>41931.6829398148</c:v>
                </c:pt>
                <c:pt idx="341">
                  <c:v>41932.311099537</c:v>
                </c:pt>
                <c:pt idx="342">
                  <c:v>41932.7088773148</c:v>
                </c:pt>
                <c:pt idx="343">
                  <c:v>41933.2916435185</c:v>
                </c:pt>
                <c:pt idx="344">
                  <c:v>41934.9149189815</c:v>
                </c:pt>
                <c:pt idx="345">
                  <c:v>41937.9534490741</c:v>
                </c:pt>
                <c:pt idx="346">
                  <c:v>41938.7094212963</c:v>
                </c:pt>
                <c:pt idx="347">
                  <c:v>41939.5699074074</c:v>
                </c:pt>
                <c:pt idx="348">
                  <c:v>41939.8122337963</c:v>
                </c:pt>
                <c:pt idx="349">
                  <c:v>41940.028287037</c:v>
                </c:pt>
                <c:pt idx="350">
                  <c:v>41940.5872337963</c:v>
                </c:pt>
                <c:pt idx="351">
                  <c:v>41940.5981828704</c:v>
                </c:pt>
                <c:pt idx="352">
                  <c:v>41940.6915856482</c:v>
                </c:pt>
                <c:pt idx="353">
                  <c:v>41940.9679513889</c:v>
                </c:pt>
                <c:pt idx="354">
                  <c:v>41941.5852314815</c:v>
                </c:pt>
                <c:pt idx="355">
                  <c:v>41941.6838657407</c:v>
                </c:pt>
                <c:pt idx="356">
                  <c:v>41941.752037037</c:v>
                </c:pt>
                <c:pt idx="357">
                  <c:v>41942.8471064815</c:v>
                </c:pt>
                <c:pt idx="358">
                  <c:v>41943.7530324074</c:v>
                </c:pt>
                <c:pt idx="359">
                  <c:v>41944.5276273148</c:v>
                </c:pt>
                <c:pt idx="360">
                  <c:v>41946.6447453704</c:v>
                </c:pt>
                <c:pt idx="361">
                  <c:v>41946.9369097222</c:v>
                </c:pt>
                <c:pt idx="362">
                  <c:v>41947.7625925926</c:v>
                </c:pt>
                <c:pt idx="363">
                  <c:v>41948.5528472222</c:v>
                </c:pt>
                <c:pt idx="364">
                  <c:v>41948.7272569444</c:v>
                </c:pt>
                <c:pt idx="365">
                  <c:v>41948.9574652778</c:v>
                </c:pt>
                <c:pt idx="366">
                  <c:v>41950.1141087963</c:v>
                </c:pt>
                <c:pt idx="367">
                  <c:v>41950.2669444444</c:v>
                </c:pt>
                <c:pt idx="368">
                  <c:v>41950.8595601852</c:v>
                </c:pt>
                <c:pt idx="369">
                  <c:v>41953.7730902778</c:v>
                </c:pt>
                <c:pt idx="370">
                  <c:v>41953.8675</c:v>
                </c:pt>
                <c:pt idx="371">
                  <c:v>41953.9582175926</c:v>
                </c:pt>
                <c:pt idx="372">
                  <c:v>41954.2280324074</c:v>
                </c:pt>
                <c:pt idx="373">
                  <c:v>41954.5450810185</c:v>
                </c:pt>
                <c:pt idx="374">
                  <c:v>41954.8508680556</c:v>
                </c:pt>
                <c:pt idx="375">
                  <c:v>41957.7568402778</c:v>
                </c:pt>
                <c:pt idx="376">
                  <c:v>41957.8337268519</c:v>
                </c:pt>
                <c:pt idx="377">
                  <c:v>41960.1190856481</c:v>
                </c:pt>
                <c:pt idx="378">
                  <c:v>41961.4924884259</c:v>
                </c:pt>
                <c:pt idx="379">
                  <c:v>41963.8723611111</c:v>
                </c:pt>
                <c:pt idx="380">
                  <c:v>41964.3155324074</c:v>
                </c:pt>
                <c:pt idx="381">
                  <c:v>41964.7163194444</c:v>
                </c:pt>
                <c:pt idx="382">
                  <c:v>41968.6774652778</c:v>
                </c:pt>
                <c:pt idx="383">
                  <c:v>41968.9389930556</c:v>
                </c:pt>
                <c:pt idx="384">
                  <c:v>41969.1997569444</c:v>
                </c:pt>
                <c:pt idx="385">
                  <c:v>41970.0850462963</c:v>
                </c:pt>
                <c:pt idx="386">
                  <c:v>41971.0021527778</c:v>
                </c:pt>
                <c:pt idx="387">
                  <c:v>41971.8810763889</c:v>
                </c:pt>
                <c:pt idx="388">
                  <c:v>41974.7385763889</c:v>
                </c:pt>
                <c:pt idx="389">
                  <c:v>41974.7431481481</c:v>
                </c:pt>
                <c:pt idx="390">
                  <c:v>41974.898599537</c:v>
                </c:pt>
                <c:pt idx="391">
                  <c:v>41975.1243402778</c:v>
                </c:pt>
                <c:pt idx="392">
                  <c:v>41975.642974537</c:v>
                </c:pt>
                <c:pt idx="393">
                  <c:v>41975.6761111111</c:v>
                </c:pt>
                <c:pt idx="394">
                  <c:v>41975.7006365741</c:v>
                </c:pt>
                <c:pt idx="395">
                  <c:v>41975.9011805555</c:v>
                </c:pt>
                <c:pt idx="396">
                  <c:v>41976.3319791667</c:v>
                </c:pt>
                <c:pt idx="397">
                  <c:v>41977.0049768519</c:v>
                </c:pt>
                <c:pt idx="398">
                  <c:v>41977.7801041667</c:v>
                </c:pt>
                <c:pt idx="399">
                  <c:v>41981.0675231481</c:v>
                </c:pt>
                <c:pt idx="400">
                  <c:v>41981.5723032407</c:v>
                </c:pt>
                <c:pt idx="401">
                  <c:v>41982.6886111111</c:v>
                </c:pt>
                <c:pt idx="402">
                  <c:v>41982.7370717593</c:v>
                </c:pt>
                <c:pt idx="403">
                  <c:v>41982.7733564815</c:v>
                </c:pt>
                <c:pt idx="404">
                  <c:v>41982.8736458333</c:v>
                </c:pt>
                <c:pt idx="405">
                  <c:v>41982.8872800926</c:v>
                </c:pt>
                <c:pt idx="406">
                  <c:v>41982.9043865741</c:v>
                </c:pt>
                <c:pt idx="407">
                  <c:v>41983.7528472222</c:v>
                </c:pt>
                <c:pt idx="408">
                  <c:v>41985.4273611111</c:v>
                </c:pt>
                <c:pt idx="409">
                  <c:v>41988.6170833333</c:v>
                </c:pt>
                <c:pt idx="410">
                  <c:v>41988.8299421296</c:v>
                </c:pt>
                <c:pt idx="411">
                  <c:v>41989.2475462963</c:v>
                </c:pt>
                <c:pt idx="412">
                  <c:v>41989.819212963</c:v>
                </c:pt>
                <c:pt idx="413">
                  <c:v>41990.5063773148</c:v>
                </c:pt>
                <c:pt idx="414">
                  <c:v>41990.5841087963</c:v>
                </c:pt>
                <c:pt idx="415">
                  <c:v>41990.5854861111</c:v>
                </c:pt>
                <c:pt idx="416">
                  <c:v>41990.6125462963</c:v>
                </c:pt>
                <c:pt idx="417">
                  <c:v>41990.9986342593</c:v>
                </c:pt>
                <c:pt idx="418">
                  <c:v>41991.0224884259</c:v>
                </c:pt>
                <c:pt idx="419">
                  <c:v>41993.8243402778</c:v>
                </c:pt>
                <c:pt idx="420">
                  <c:v>41995.0840740741</c:v>
                </c:pt>
                <c:pt idx="421">
                  <c:v>41995.8704861111</c:v>
                </c:pt>
                <c:pt idx="422">
                  <c:v>41996.8323958333</c:v>
                </c:pt>
                <c:pt idx="423">
                  <c:v>41997.5079050926</c:v>
                </c:pt>
                <c:pt idx="424">
                  <c:v>41999.8610648148</c:v>
                </c:pt>
                <c:pt idx="425">
                  <c:v>42002.5448842593</c:v>
                </c:pt>
                <c:pt idx="426">
                  <c:v>42002.8174884259</c:v>
                </c:pt>
                <c:pt idx="427">
                  <c:v>42003.9484259259</c:v>
                </c:pt>
                <c:pt idx="428">
                  <c:v>42004.7038657407</c:v>
                </c:pt>
                <c:pt idx="429">
                  <c:v>42006.9086921296</c:v>
                </c:pt>
                <c:pt idx="430">
                  <c:v>42007.0164583333</c:v>
                </c:pt>
                <c:pt idx="431">
                  <c:v>42009.4932638889</c:v>
                </c:pt>
                <c:pt idx="432">
                  <c:v>42010.9682407407</c:v>
                </c:pt>
                <c:pt idx="433">
                  <c:v>42011.2025810185</c:v>
                </c:pt>
                <c:pt idx="434">
                  <c:v>42013.1525347222</c:v>
                </c:pt>
                <c:pt idx="435">
                  <c:v>42013.4245023148</c:v>
                </c:pt>
                <c:pt idx="436">
                  <c:v>42016.0504513889</c:v>
                </c:pt>
                <c:pt idx="437">
                  <c:v>42016.1206134259</c:v>
                </c:pt>
                <c:pt idx="438">
                  <c:v>42016.7066782407</c:v>
                </c:pt>
                <c:pt idx="439">
                  <c:v>42016.8002083333</c:v>
                </c:pt>
                <c:pt idx="440">
                  <c:v>42016.8324652778</c:v>
                </c:pt>
                <c:pt idx="441">
                  <c:v>42016.9386921296</c:v>
                </c:pt>
                <c:pt idx="442">
                  <c:v>42016.9815740741</c:v>
                </c:pt>
                <c:pt idx="443">
                  <c:v>42017.5942361111</c:v>
                </c:pt>
                <c:pt idx="444">
                  <c:v>42017.8804513889</c:v>
                </c:pt>
                <c:pt idx="445">
                  <c:v>42017.907337963</c:v>
                </c:pt>
                <c:pt idx="446">
                  <c:v>42018.6768981481</c:v>
                </c:pt>
                <c:pt idx="447">
                  <c:v>42018.9404976852</c:v>
                </c:pt>
                <c:pt idx="448">
                  <c:v>42018.9415972222</c:v>
                </c:pt>
                <c:pt idx="449">
                  <c:v>42019.6837615741</c:v>
                </c:pt>
                <c:pt idx="450">
                  <c:v>42019.959837963</c:v>
                </c:pt>
                <c:pt idx="451">
                  <c:v>42020.587349537</c:v>
                </c:pt>
                <c:pt idx="452">
                  <c:v>42020.7005671296</c:v>
                </c:pt>
                <c:pt idx="453">
                  <c:v>42020.7686342593</c:v>
                </c:pt>
                <c:pt idx="454">
                  <c:v>42020.8466666667</c:v>
                </c:pt>
                <c:pt idx="455">
                  <c:v>42021.3011921296</c:v>
                </c:pt>
                <c:pt idx="456">
                  <c:v>42022.6615277778</c:v>
                </c:pt>
                <c:pt idx="457">
                  <c:v>42023.6349768519</c:v>
                </c:pt>
                <c:pt idx="458">
                  <c:v>42024.7028935185</c:v>
                </c:pt>
                <c:pt idx="459">
                  <c:v>42025.1647800926</c:v>
                </c:pt>
                <c:pt idx="460">
                  <c:v>42026.1761805556</c:v>
                </c:pt>
                <c:pt idx="461">
                  <c:v>42026.8811805556</c:v>
                </c:pt>
                <c:pt idx="462">
                  <c:v>42026.9204282407</c:v>
                </c:pt>
                <c:pt idx="463">
                  <c:v>42026.9249768518</c:v>
                </c:pt>
                <c:pt idx="464">
                  <c:v>42027.8328009259</c:v>
                </c:pt>
                <c:pt idx="465">
                  <c:v>42028.4965625</c:v>
                </c:pt>
                <c:pt idx="466">
                  <c:v>42029.1358796296</c:v>
                </c:pt>
                <c:pt idx="467">
                  <c:v>42031.01125</c:v>
                </c:pt>
                <c:pt idx="468">
                  <c:v>42031.1388310185</c:v>
                </c:pt>
                <c:pt idx="469">
                  <c:v>42031.6668981481</c:v>
                </c:pt>
                <c:pt idx="470">
                  <c:v>42031.833587963</c:v>
                </c:pt>
                <c:pt idx="471">
                  <c:v>42032.2502083333</c:v>
                </c:pt>
                <c:pt idx="472">
                  <c:v>42032.7161458333</c:v>
                </c:pt>
                <c:pt idx="473">
                  <c:v>42034.8568171296</c:v>
                </c:pt>
                <c:pt idx="474">
                  <c:v>42034.9282523148</c:v>
                </c:pt>
                <c:pt idx="475">
                  <c:v>42034.9601273148</c:v>
                </c:pt>
                <c:pt idx="476">
                  <c:v>42036.2442824074</c:v>
                </c:pt>
                <c:pt idx="477">
                  <c:v>42036.704525463</c:v>
                </c:pt>
                <c:pt idx="478">
                  <c:v>42036.9955902778</c:v>
                </c:pt>
                <c:pt idx="479">
                  <c:v>42037.5989583333</c:v>
                </c:pt>
                <c:pt idx="480">
                  <c:v>42037.7912384259</c:v>
                </c:pt>
                <c:pt idx="481">
                  <c:v>42037.9382060185</c:v>
                </c:pt>
                <c:pt idx="482">
                  <c:v>42037.9862847222</c:v>
                </c:pt>
                <c:pt idx="483">
                  <c:v>42038.7204513889</c:v>
                </c:pt>
                <c:pt idx="484">
                  <c:v>42039.1949884259</c:v>
                </c:pt>
                <c:pt idx="485">
                  <c:v>42039.3845717593</c:v>
                </c:pt>
                <c:pt idx="486">
                  <c:v>42040.8316782407</c:v>
                </c:pt>
                <c:pt idx="487">
                  <c:v>42041.205</c:v>
                </c:pt>
                <c:pt idx="488">
                  <c:v>42041.5813078704</c:v>
                </c:pt>
                <c:pt idx="489">
                  <c:v>42041.7141782407</c:v>
                </c:pt>
                <c:pt idx="490">
                  <c:v>42041.7430902778</c:v>
                </c:pt>
                <c:pt idx="491">
                  <c:v>42042.1978240741</c:v>
                </c:pt>
                <c:pt idx="492">
                  <c:v>42044.1849884259</c:v>
                </c:pt>
                <c:pt idx="493">
                  <c:v>42044.7659606481</c:v>
                </c:pt>
                <c:pt idx="494">
                  <c:v>42045.8423842593</c:v>
                </c:pt>
                <c:pt idx="495">
                  <c:v>42047.076400463</c:v>
                </c:pt>
                <c:pt idx="496">
                  <c:v>42047.7244444444</c:v>
                </c:pt>
                <c:pt idx="497">
                  <c:v>42048.711724537</c:v>
                </c:pt>
                <c:pt idx="498">
                  <c:v>42050.0083680556</c:v>
                </c:pt>
                <c:pt idx="499">
                  <c:v>42050.0196412037</c:v>
                </c:pt>
                <c:pt idx="500">
                  <c:v>42050.9831828704</c:v>
                </c:pt>
                <c:pt idx="501">
                  <c:v>42052.9498148148</c:v>
                </c:pt>
                <c:pt idx="502">
                  <c:v>42053.049375</c:v>
                </c:pt>
                <c:pt idx="503">
                  <c:v>42053.1061111111</c:v>
                </c:pt>
                <c:pt idx="504">
                  <c:v>42053.6716666667</c:v>
                </c:pt>
                <c:pt idx="505">
                  <c:v>42053.6728240741</c:v>
                </c:pt>
                <c:pt idx="506">
                  <c:v>42053.7042939815</c:v>
                </c:pt>
                <c:pt idx="507">
                  <c:v>42053.7220601852</c:v>
                </c:pt>
                <c:pt idx="508">
                  <c:v>42053.7326273148</c:v>
                </c:pt>
                <c:pt idx="509">
                  <c:v>42053.7330787037</c:v>
                </c:pt>
                <c:pt idx="510">
                  <c:v>42053.9169212963</c:v>
                </c:pt>
                <c:pt idx="511">
                  <c:v>42054.0244212963</c:v>
                </c:pt>
                <c:pt idx="512">
                  <c:v>42054.7441898148</c:v>
                </c:pt>
                <c:pt idx="513">
                  <c:v>42054.8490509259</c:v>
                </c:pt>
                <c:pt idx="514">
                  <c:v>42055.2771990741</c:v>
                </c:pt>
                <c:pt idx="515">
                  <c:v>42055.7133680556</c:v>
                </c:pt>
                <c:pt idx="516">
                  <c:v>42056.013125</c:v>
                </c:pt>
                <c:pt idx="517">
                  <c:v>42056.0916319444</c:v>
                </c:pt>
                <c:pt idx="518">
                  <c:v>42056.1324537037</c:v>
                </c:pt>
                <c:pt idx="519">
                  <c:v>42056.6514351852</c:v>
                </c:pt>
                <c:pt idx="520">
                  <c:v>42057.1909606481</c:v>
                </c:pt>
                <c:pt idx="521">
                  <c:v>42057.2778587963</c:v>
                </c:pt>
                <c:pt idx="522">
                  <c:v>42057.5369444444</c:v>
                </c:pt>
                <c:pt idx="523">
                  <c:v>42058.6038773148</c:v>
                </c:pt>
                <c:pt idx="524">
                  <c:v>42058.7924768519</c:v>
                </c:pt>
                <c:pt idx="525">
                  <c:v>42058.9040740741</c:v>
                </c:pt>
                <c:pt idx="526">
                  <c:v>42059.0857523148</c:v>
                </c:pt>
                <c:pt idx="527">
                  <c:v>42059.2700231481</c:v>
                </c:pt>
                <c:pt idx="528">
                  <c:v>42059.4539236111</c:v>
                </c:pt>
                <c:pt idx="529">
                  <c:v>42059.7013194444</c:v>
                </c:pt>
                <c:pt idx="530">
                  <c:v>42059.9707291667</c:v>
                </c:pt>
                <c:pt idx="531">
                  <c:v>42060.0356365741</c:v>
                </c:pt>
                <c:pt idx="532">
                  <c:v>42060.0455092593</c:v>
                </c:pt>
                <c:pt idx="533">
                  <c:v>42060.6839351852</c:v>
                </c:pt>
                <c:pt idx="534">
                  <c:v>42061.2124884259</c:v>
                </c:pt>
                <c:pt idx="535">
                  <c:v>42061.9632638889</c:v>
                </c:pt>
                <c:pt idx="536">
                  <c:v>42062.296412037</c:v>
                </c:pt>
                <c:pt idx="537">
                  <c:v>42062.6804861111</c:v>
                </c:pt>
                <c:pt idx="538">
                  <c:v>42062.8344444444</c:v>
                </c:pt>
                <c:pt idx="539">
                  <c:v>42064.2200694444</c:v>
                </c:pt>
                <c:pt idx="540">
                  <c:v>42064.6526736111</c:v>
                </c:pt>
                <c:pt idx="541">
                  <c:v>42064.7856134259</c:v>
                </c:pt>
                <c:pt idx="542">
                  <c:v>42065.1906944444</c:v>
                </c:pt>
                <c:pt idx="543">
                  <c:v>42065.7503009259</c:v>
                </c:pt>
                <c:pt idx="544">
                  <c:v>42065.7915740741</c:v>
                </c:pt>
                <c:pt idx="545">
                  <c:v>42065.8188078704</c:v>
                </c:pt>
                <c:pt idx="546">
                  <c:v>42065.8873611111</c:v>
                </c:pt>
                <c:pt idx="547">
                  <c:v>42067.0116435185</c:v>
                </c:pt>
                <c:pt idx="548">
                  <c:v>42067.947337963</c:v>
                </c:pt>
                <c:pt idx="549">
                  <c:v>42068.8883912037</c:v>
                </c:pt>
                <c:pt idx="550">
                  <c:v>42069.3914467593</c:v>
                </c:pt>
                <c:pt idx="551">
                  <c:v>42069.9034375</c:v>
                </c:pt>
                <c:pt idx="552">
                  <c:v>42072.3703819444</c:v>
                </c:pt>
                <c:pt idx="553">
                  <c:v>42072.57625</c:v>
                </c:pt>
                <c:pt idx="554">
                  <c:v>42073.6606944444</c:v>
                </c:pt>
                <c:pt idx="555">
                  <c:v>42074.2196990741</c:v>
                </c:pt>
                <c:pt idx="556">
                  <c:v>42075.8073958333</c:v>
                </c:pt>
                <c:pt idx="557">
                  <c:v>42075.9426273148</c:v>
                </c:pt>
                <c:pt idx="558">
                  <c:v>42075.9799884259</c:v>
                </c:pt>
                <c:pt idx="559">
                  <c:v>42077.1293981481</c:v>
                </c:pt>
                <c:pt idx="560">
                  <c:v>42078.3452083333</c:v>
                </c:pt>
                <c:pt idx="561">
                  <c:v>42079.857974537</c:v>
                </c:pt>
                <c:pt idx="562">
                  <c:v>42081.5153356481</c:v>
                </c:pt>
                <c:pt idx="563">
                  <c:v>42081.7312731482</c:v>
                </c:pt>
                <c:pt idx="564">
                  <c:v>42083.0705902778</c:v>
                </c:pt>
                <c:pt idx="565">
                  <c:v>42084.8815393519</c:v>
                </c:pt>
                <c:pt idx="566">
                  <c:v>42086.6149421296</c:v>
                </c:pt>
                <c:pt idx="567">
                  <c:v>42087.7680555556</c:v>
                </c:pt>
                <c:pt idx="568">
                  <c:v>42087.7923032407</c:v>
                </c:pt>
                <c:pt idx="569">
                  <c:v>42088.7236921296</c:v>
                </c:pt>
                <c:pt idx="570">
                  <c:v>42088.9113541667</c:v>
                </c:pt>
                <c:pt idx="571">
                  <c:v>42089.4125578704</c:v>
                </c:pt>
                <c:pt idx="572">
                  <c:v>42089.9015740741</c:v>
                </c:pt>
                <c:pt idx="573">
                  <c:v>42090.9090162037</c:v>
                </c:pt>
                <c:pt idx="574">
                  <c:v>42090.9125</c:v>
                </c:pt>
                <c:pt idx="575">
                  <c:v>42093.5882638889</c:v>
                </c:pt>
                <c:pt idx="576">
                  <c:v>42093.7868402778</c:v>
                </c:pt>
                <c:pt idx="577">
                  <c:v>42095.2291666667</c:v>
                </c:pt>
                <c:pt idx="578">
                  <c:v>42095.3746759259</c:v>
                </c:pt>
                <c:pt idx="579">
                  <c:v>42096.5445486111</c:v>
                </c:pt>
                <c:pt idx="580">
                  <c:v>42097.649224537</c:v>
                </c:pt>
                <c:pt idx="581">
                  <c:v>42097.7324189815</c:v>
                </c:pt>
                <c:pt idx="582">
                  <c:v>42097.7864930556</c:v>
                </c:pt>
                <c:pt idx="583">
                  <c:v>42097.8741550926</c:v>
                </c:pt>
                <c:pt idx="584">
                  <c:v>42098.2162384259</c:v>
                </c:pt>
                <c:pt idx="585">
                  <c:v>42100.7237384259</c:v>
                </c:pt>
                <c:pt idx="586">
                  <c:v>42100.9278587963</c:v>
                </c:pt>
                <c:pt idx="587">
                  <c:v>42101.4235416667</c:v>
                </c:pt>
                <c:pt idx="588">
                  <c:v>42101.5840740741</c:v>
                </c:pt>
                <c:pt idx="589">
                  <c:v>42101.8288194444</c:v>
                </c:pt>
                <c:pt idx="590">
                  <c:v>42102.7437731481</c:v>
                </c:pt>
                <c:pt idx="591">
                  <c:v>42102.8663078704</c:v>
                </c:pt>
                <c:pt idx="592">
                  <c:v>42103.0165856481</c:v>
                </c:pt>
                <c:pt idx="593">
                  <c:v>42103.0243981481</c:v>
                </c:pt>
                <c:pt idx="594">
                  <c:v>42103.3994791667</c:v>
                </c:pt>
                <c:pt idx="595">
                  <c:v>42103.5352546296</c:v>
                </c:pt>
                <c:pt idx="596">
                  <c:v>42103.5568287037</c:v>
                </c:pt>
                <c:pt idx="597">
                  <c:v>42103.8849305556</c:v>
                </c:pt>
                <c:pt idx="598">
                  <c:v>42104.7815972222</c:v>
                </c:pt>
                <c:pt idx="599">
                  <c:v>42105.2674884259</c:v>
                </c:pt>
                <c:pt idx="600">
                  <c:v>42107.0675578704</c:v>
                </c:pt>
                <c:pt idx="601">
                  <c:v>42107.1563194444</c:v>
                </c:pt>
                <c:pt idx="602">
                  <c:v>42107.6210185185</c:v>
                </c:pt>
                <c:pt idx="603">
                  <c:v>42107.8412847222</c:v>
                </c:pt>
                <c:pt idx="604">
                  <c:v>42107.8647222222</c:v>
                </c:pt>
                <c:pt idx="605">
                  <c:v>42108.6920601852</c:v>
                </c:pt>
                <c:pt idx="606">
                  <c:v>42109.75125</c:v>
                </c:pt>
                <c:pt idx="607">
                  <c:v>42109.801712963</c:v>
                </c:pt>
                <c:pt idx="608">
                  <c:v>42111.6840277778</c:v>
                </c:pt>
                <c:pt idx="609">
                  <c:v>42111.7166550926</c:v>
                </c:pt>
                <c:pt idx="610">
                  <c:v>42111.9040972222</c:v>
                </c:pt>
                <c:pt idx="611">
                  <c:v>42114.8189351852</c:v>
                </c:pt>
                <c:pt idx="612">
                  <c:v>42114.8255324074</c:v>
                </c:pt>
                <c:pt idx="613">
                  <c:v>42115.1161805556</c:v>
                </c:pt>
                <c:pt idx="614">
                  <c:v>42115.8896527778</c:v>
                </c:pt>
                <c:pt idx="615">
                  <c:v>42116.7107523148</c:v>
                </c:pt>
                <c:pt idx="616">
                  <c:v>42118.1395833333</c:v>
                </c:pt>
                <c:pt idx="617">
                  <c:v>42118.3464351852</c:v>
                </c:pt>
                <c:pt idx="618">
                  <c:v>42118.5563310185</c:v>
                </c:pt>
                <c:pt idx="619">
                  <c:v>42120.5312268518</c:v>
                </c:pt>
                <c:pt idx="620">
                  <c:v>42121.2498148148</c:v>
                </c:pt>
                <c:pt idx="621">
                  <c:v>42121.6757638889</c:v>
                </c:pt>
                <c:pt idx="622">
                  <c:v>42121.7569212963</c:v>
                </c:pt>
                <c:pt idx="623">
                  <c:v>42122.6700694444</c:v>
                </c:pt>
                <c:pt idx="624">
                  <c:v>42122.6931597222</c:v>
                </c:pt>
                <c:pt idx="625">
                  <c:v>42122.7325</c:v>
                </c:pt>
                <c:pt idx="626">
                  <c:v>42123.6488310185</c:v>
                </c:pt>
                <c:pt idx="627">
                  <c:v>42124.6238773148</c:v>
                </c:pt>
                <c:pt idx="628">
                  <c:v>42124.8411111111</c:v>
                </c:pt>
                <c:pt idx="629">
                  <c:v>42124.8484143519</c:v>
                </c:pt>
                <c:pt idx="630">
                  <c:v>42125.6444675926</c:v>
                </c:pt>
                <c:pt idx="631">
                  <c:v>42125.6475347222</c:v>
                </c:pt>
                <c:pt idx="632">
                  <c:v>42125.7728125</c:v>
                </c:pt>
                <c:pt idx="633">
                  <c:v>42126.8750115741</c:v>
                </c:pt>
                <c:pt idx="634">
                  <c:v>42128.4310648148</c:v>
                </c:pt>
                <c:pt idx="635">
                  <c:v>42128.6156828704</c:v>
                </c:pt>
                <c:pt idx="636">
                  <c:v>42128.6278935185</c:v>
                </c:pt>
                <c:pt idx="637">
                  <c:v>42128.7366087963</c:v>
                </c:pt>
                <c:pt idx="638">
                  <c:v>42128.8142476852</c:v>
                </c:pt>
                <c:pt idx="639">
                  <c:v>42128.8240740741</c:v>
                </c:pt>
                <c:pt idx="640">
                  <c:v>42129.5415856481</c:v>
                </c:pt>
                <c:pt idx="641">
                  <c:v>42132.0361689815</c:v>
                </c:pt>
                <c:pt idx="642">
                  <c:v>42132.5804861111</c:v>
                </c:pt>
                <c:pt idx="643">
                  <c:v>42132.8099537037</c:v>
                </c:pt>
                <c:pt idx="644">
                  <c:v>42132.9143287037</c:v>
                </c:pt>
                <c:pt idx="645">
                  <c:v>42134.1720717593</c:v>
                </c:pt>
                <c:pt idx="646">
                  <c:v>42135.6002083333</c:v>
                </c:pt>
                <c:pt idx="647">
                  <c:v>42135.8106944444</c:v>
                </c:pt>
                <c:pt idx="648">
                  <c:v>42136.0924884259</c:v>
                </c:pt>
                <c:pt idx="649">
                  <c:v>42136.270787037</c:v>
                </c:pt>
                <c:pt idx="650">
                  <c:v>42136.5361342593</c:v>
                </c:pt>
                <c:pt idx="651">
                  <c:v>42136.6751967593</c:v>
                </c:pt>
                <c:pt idx="652">
                  <c:v>42136.7671759259</c:v>
                </c:pt>
                <c:pt idx="653">
                  <c:v>42137.3957986111</c:v>
                </c:pt>
                <c:pt idx="654">
                  <c:v>42138.7988194444</c:v>
                </c:pt>
                <c:pt idx="655">
                  <c:v>42138.9306712963</c:v>
                </c:pt>
                <c:pt idx="656">
                  <c:v>42139.014525463</c:v>
                </c:pt>
                <c:pt idx="657">
                  <c:v>42139.5255671296</c:v>
                </c:pt>
                <c:pt idx="658">
                  <c:v>42139.8168402778</c:v>
                </c:pt>
                <c:pt idx="659">
                  <c:v>42140.4213194444</c:v>
                </c:pt>
                <c:pt idx="660">
                  <c:v>42140.7123148148</c:v>
                </c:pt>
                <c:pt idx="661">
                  <c:v>42141.5411342593</c:v>
                </c:pt>
                <c:pt idx="662">
                  <c:v>42141.7413078704</c:v>
                </c:pt>
                <c:pt idx="663">
                  <c:v>42142.5140162037</c:v>
                </c:pt>
                <c:pt idx="664">
                  <c:v>42142.7688194444</c:v>
                </c:pt>
                <c:pt idx="665">
                  <c:v>42143.4452199074</c:v>
                </c:pt>
                <c:pt idx="666">
                  <c:v>42143.4611226852</c:v>
                </c:pt>
                <c:pt idx="667">
                  <c:v>42143.9177430556</c:v>
                </c:pt>
                <c:pt idx="668">
                  <c:v>42144.0418518519</c:v>
                </c:pt>
                <c:pt idx="669">
                  <c:v>42144.2315277778</c:v>
                </c:pt>
                <c:pt idx="670">
                  <c:v>42144.4155324074</c:v>
                </c:pt>
                <c:pt idx="671">
                  <c:v>42144.5738078704</c:v>
                </c:pt>
                <c:pt idx="672">
                  <c:v>42145.7466898148</c:v>
                </c:pt>
                <c:pt idx="673">
                  <c:v>42146.5703935185</c:v>
                </c:pt>
                <c:pt idx="674">
                  <c:v>42146.731087963</c:v>
                </c:pt>
                <c:pt idx="675">
                  <c:v>42146.8362152778</c:v>
                </c:pt>
                <c:pt idx="676">
                  <c:v>42147.7299305556</c:v>
                </c:pt>
                <c:pt idx="677">
                  <c:v>42147.8268402778</c:v>
                </c:pt>
                <c:pt idx="678">
                  <c:v>42148.6768518519</c:v>
                </c:pt>
                <c:pt idx="679">
                  <c:v>42149.9404166667</c:v>
                </c:pt>
                <c:pt idx="680">
                  <c:v>42150.4620833333</c:v>
                </c:pt>
                <c:pt idx="681">
                  <c:v>42150.7553125</c:v>
                </c:pt>
                <c:pt idx="682">
                  <c:v>42151.0696064815</c:v>
                </c:pt>
                <c:pt idx="683">
                  <c:v>42151.2376851852</c:v>
                </c:pt>
                <c:pt idx="684">
                  <c:v>42151.9057175926</c:v>
                </c:pt>
                <c:pt idx="685">
                  <c:v>42152.5034953704</c:v>
                </c:pt>
                <c:pt idx="686">
                  <c:v>42152.7657175926</c:v>
                </c:pt>
                <c:pt idx="687">
                  <c:v>42154.8188194444</c:v>
                </c:pt>
                <c:pt idx="688">
                  <c:v>42154.873125</c:v>
                </c:pt>
                <c:pt idx="689">
                  <c:v>42155.1426388889</c:v>
                </c:pt>
                <c:pt idx="690">
                  <c:v>42155.6967939815</c:v>
                </c:pt>
                <c:pt idx="691">
                  <c:v>42155.9202199074</c:v>
                </c:pt>
                <c:pt idx="692">
                  <c:v>42156.5103935185</c:v>
                </c:pt>
                <c:pt idx="693">
                  <c:v>42157.4701851852</c:v>
                </c:pt>
                <c:pt idx="694">
                  <c:v>42157.5910648148</c:v>
                </c:pt>
                <c:pt idx="695">
                  <c:v>42157.5980902778</c:v>
                </c:pt>
                <c:pt idx="696">
                  <c:v>42157.6525115741</c:v>
                </c:pt>
                <c:pt idx="697">
                  <c:v>42158.0656944444</c:v>
                </c:pt>
                <c:pt idx="698">
                  <c:v>42159.2244328704</c:v>
                </c:pt>
                <c:pt idx="699">
                  <c:v>42160.5830439815</c:v>
                </c:pt>
                <c:pt idx="700">
                  <c:v>42160.6518171296</c:v>
                </c:pt>
                <c:pt idx="701">
                  <c:v>42162.7295486111</c:v>
                </c:pt>
                <c:pt idx="702">
                  <c:v>42163.2983333333</c:v>
                </c:pt>
                <c:pt idx="703">
                  <c:v>42164.2997222222</c:v>
                </c:pt>
                <c:pt idx="704">
                  <c:v>42165.0375810185</c:v>
                </c:pt>
                <c:pt idx="705">
                  <c:v>42165.4626273148</c:v>
                </c:pt>
                <c:pt idx="706">
                  <c:v>42165.993125</c:v>
                </c:pt>
                <c:pt idx="707">
                  <c:v>42166.2197337963</c:v>
                </c:pt>
                <c:pt idx="708">
                  <c:v>42167.0232060185</c:v>
                </c:pt>
                <c:pt idx="709">
                  <c:v>42167.4341666667</c:v>
                </c:pt>
                <c:pt idx="710">
                  <c:v>42167.5331597222</c:v>
                </c:pt>
                <c:pt idx="711">
                  <c:v>42167.5347916667</c:v>
                </c:pt>
                <c:pt idx="712">
                  <c:v>42168.3164814815</c:v>
                </c:pt>
                <c:pt idx="713">
                  <c:v>42169.8143402778</c:v>
                </c:pt>
                <c:pt idx="714">
                  <c:v>42169.9585069444</c:v>
                </c:pt>
                <c:pt idx="715">
                  <c:v>42170.4470138889</c:v>
                </c:pt>
                <c:pt idx="716">
                  <c:v>42170.8464467593</c:v>
                </c:pt>
                <c:pt idx="717">
                  <c:v>42170.9102314815</c:v>
                </c:pt>
                <c:pt idx="718">
                  <c:v>42171.0348611111</c:v>
                </c:pt>
                <c:pt idx="719">
                  <c:v>42171.3174421296</c:v>
                </c:pt>
                <c:pt idx="720">
                  <c:v>42171.3835300926</c:v>
                </c:pt>
                <c:pt idx="721">
                  <c:v>42171.7254166667</c:v>
                </c:pt>
                <c:pt idx="722">
                  <c:v>42171.7439699074</c:v>
                </c:pt>
                <c:pt idx="723">
                  <c:v>42171.7586111111</c:v>
                </c:pt>
                <c:pt idx="724">
                  <c:v>42171.7634143519</c:v>
                </c:pt>
                <c:pt idx="725">
                  <c:v>42171.8248842593</c:v>
                </c:pt>
                <c:pt idx="726">
                  <c:v>42172.4395717593</c:v>
                </c:pt>
                <c:pt idx="727">
                  <c:v>42172.6135069444</c:v>
                </c:pt>
                <c:pt idx="728">
                  <c:v>42172.686099537</c:v>
                </c:pt>
                <c:pt idx="729">
                  <c:v>42172.7576388889</c:v>
                </c:pt>
                <c:pt idx="730">
                  <c:v>42173.4668634259</c:v>
                </c:pt>
                <c:pt idx="731">
                  <c:v>42173.6708217593</c:v>
                </c:pt>
                <c:pt idx="732">
                  <c:v>42173.8032175926</c:v>
                </c:pt>
                <c:pt idx="733">
                  <c:v>42173.9701273148</c:v>
                </c:pt>
                <c:pt idx="734">
                  <c:v>42174.7808217593</c:v>
                </c:pt>
                <c:pt idx="735">
                  <c:v>42176.4190393519</c:v>
                </c:pt>
                <c:pt idx="736">
                  <c:v>42177.7617824074</c:v>
                </c:pt>
                <c:pt idx="737">
                  <c:v>42177.7919097222</c:v>
                </c:pt>
                <c:pt idx="738">
                  <c:v>42177.9642013889</c:v>
                </c:pt>
                <c:pt idx="739">
                  <c:v>42178.8158912037</c:v>
                </c:pt>
                <c:pt idx="740">
                  <c:v>42179.3449884259</c:v>
                </c:pt>
                <c:pt idx="741">
                  <c:v>42179.8546296296</c:v>
                </c:pt>
                <c:pt idx="742">
                  <c:v>42179.8984722222</c:v>
                </c:pt>
                <c:pt idx="743">
                  <c:v>42180.145787037</c:v>
                </c:pt>
                <c:pt idx="744">
                  <c:v>42182.0624768518</c:v>
                </c:pt>
                <c:pt idx="745">
                  <c:v>42182.1082523148</c:v>
                </c:pt>
                <c:pt idx="746">
                  <c:v>42183.2310069444</c:v>
                </c:pt>
                <c:pt idx="747">
                  <c:v>42184.209537037</c:v>
                </c:pt>
                <c:pt idx="748">
                  <c:v>42184.5728819444</c:v>
                </c:pt>
                <c:pt idx="749">
                  <c:v>42185.2672453704</c:v>
                </c:pt>
                <c:pt idx="750">
                  <c:v>42185.521087963</c:v>
                </c:pt>
                <c:pt idx="751">
                  <c:v>42185.5561574074</c:v>
                </c:pt>
                <c:pt idx="752">
                  <c:v>42186.0111689815</c:v>
                </c:pt>
                <c:pt idx="753">
                  <c:v>42186.8558796296</c:v>
                </c:pt>
                <c:pt idx="754">
                  <c:v>42188.4675</c:v>
                </c:pt>
                <c:pt idx="755">
                  <c:v>42188.8329398148</c:v>
                </c:pt>
                <c:pt idx="756">
                  <c:v>42191.3635069444</c:v>
                </c:pt>
                <c:pt idx="757">
                  <c:v>42192.5919444444</c:v>
                </c:pt>
                <c:pt idx="758">
                  <c:v>42192.6470717593</c:v>
                </c:pt>
                <c:pt idx="759">
                  <c:v>42192.9056944444</c:v>
                </c:pt>
                <c:pt idx="760">
                  <c:v>42192.9339583333</c:v>
                </c:pt>
                <c:pt idx="761">
                  <c:v>42193.4822916667</c:v>
                </c:pt>
                <c:pt idx="762">
                  <c:v>42193.723912037</c:v>
                </c:pt>
                <c:pt idx="763">
                  <c:v>42193.7714814815</c:v>
                </c:pt>
                <c:pt idx="764">
                  <c:v>42193.8135300926</c:v>
                </c:pt>
                <c:pt idx="765">
                  <c:v>42194.0961574074</c:v>
                </c:pt>
                <c:pt idx="766">
                  <c:v>42195.7497453704</c:v>
                </c:pt>
                <c:pt idx="767">
                  <c:v>42196.0287037037</c:v>
                </c:pt>
                <c:pt idx="768">
                  <c:v>42196.166875</c:v>
                </c:pt>
                <c:pt idx="769">
                  <c:v>42199.648912037</c:v>
                </c:pt>
                <c:pt idx="770">
                  <c:v>42200.6258333333</c:v>
                </c:pt>
                <c:pt idx="771">
                  <c:v>42201.4362268519</c:v>
                </c:pt>
                <c:pt idx="772">
                  <c:v>42201.6750115741</c:v>
                </c:pt>
                <c:pt idx="773">
                  <c:v>42203.4321296296</c:v>
                </c:pt>
                <c:pt idx="774">
                  <c:v>42203.6777662037</c:v>
                </c:pt>
                <c:pt idx="775">
                  <c:v>42203.6803009259</c:v>
                </c:pt>
                <c:pt idx="776">
                  <c:v>42205.1710185185</c:v>
                </c:pt>
                <c:pt idx="777">
                  <c:v>42205.7108796296</c:v>
                </c:pt>
                <c:pt idx="778">
                  <c:v>42206.8353703704</c:v>
                </c:pt>
                <c:pt idx="779">
                  <c:v>42207.2599189815</c:v>
                </c:pt>
                <c:pt idx="780">
                  <c:v>42207.795787037</c:v>
                </c:pt>
                <c:pt idx="781">
                  <c:v>42208.8464699074</c:v>
                </c:pt>
                <c:pt idx="782">
                  <c:v>42209.6728819444</c:v>
                </c:pt>
                <c:pt idx="783">
                  <c:v>42210.4397685185</c:v>
                </c:pt>
                <c:pt idx="784">
                  <c:v>42213.505474537</c:v>
                </c:pt>
                <c:pt idx="785">
                  <c:v>42213.6629050926</c:v>
                </c:pt>
                <c:pt idx="786">
                  <c:v>42214.6956712963</c:v>
                </c:pt>
                <c:pt idx="787">
                  <c:v>42217.6701041667</c:v>
                </c:pt>
                <c:pt idx="788">
                  <c:v>42219.0197337963</c:v>
                </c:pt>
                <c:pt idx="789">
                  <c:v>42219.1803935185</c:v>
                </c:pt>
                <c:pt idx="790">
                  <c:v>42219.6651736111</c:v>
                </c:pt>
                <c:pt idx="791">
                  <c:v>42219.9158564815</c:v>
                </c:pt>
                <c:pt idx="792">
                  <c:v>42220.7948726852</c:v>
                </c:pt>
                <c:pt idx="793">
                  <c:v>42221.6567824074</c:v>
                </c:pt>
                <c:pt idx="794">
                  <c:v>42222.7300347222</c:v>
                </c:pt>
                <c:pt idx="795">
                  <c:v>42223.3943634259</c:v>
                </c:pt>
                <c:pt idx="796">
                  <c:v>42224.7569097222</c:v>
                </c:pt>
                <c:pt idx="797">
                  <c:v>42225.5138888889</c:v>
                </c:pt>
                <c:pt idx="798">
                  <c:v>42225.5596759259</c:v>
                </c:pt>
                <c:pt idx="799">
                  <c:v>42226.6518865741</c:v>
                </c:pt>
                <c:pt idx="800">
                  <c:v>42226.6947800926</c:v>
                </c:pt>
                <c:pt idx="801">
                  <c:v>42226.9384143519</c:v>
                </c:pt>
                <c:pt idx="802">
                  <c:v>42227.824212963</c:v>
                </c:pt>
                <c:pt idx="803">
                  <c:v>42228.0446643519</c:v>
                </c:pt>
                <c:pt idx="804">
                  <c:v>42228.1517013889</c:v>
                </c:pt>
                <c:pt idx="805">
                  <c:v>42230.0811689815</c:v>
                </c:pt>
                <c:pt idx="806">
                  <c:v>42230.4722222222</c:v>
                </c:pt>
                <c:pt idx="807">
                  <c:v>42230.6627314815</c:v>
                </c:pt>
                <c:pt idx="808">
                  <c:v>42232.7025462963</c:v>
                </c:pt>
                <c:pt idx="809">
                  <c:v>42233.3623148148</c:v>
                </c:pt>
                <c:pt idx="810">
                  <c:v>42233.6717476852</c:v>
                </c:pt>
                <c:pt idx="811">
                  <c:v>42233.7385648148</c:v>
                </c:pt>
                <c:pt idx="812">
                  <c:v>42233.747349537</c:v>
                </c:pt>
                <c:pt idx="813">
                  <c:v>42233.7638310185</c:v>
                </c:pt>
                <c:pt idx="814">
                  <c:v>42234.7898842593</c:v>
                </c:pt>
                <c:pt idx="815">
                  <c:v>42235.1174768519</c:v>
                </c:pt>
                <c:pt idx="816">
                  <c:v>42236.2760532407</c:v>
                </c:pt>
                <c:pt idx="817">
                  <c:v>42236.6232523148</c:v>
                </c:pt>
                <c:pt idx="818">
                  <c:v>42237.1816087963</c:v>
                </c:pt>
                <c:pt idx="819">
                  <c:v>42238.1328240741</c:v>
                </c:pt>
                <c:pt idx="820">
                  <c:v>42239.957962963</c:v>
                </c:pt>
                <c:pt idx="821">
                  <c:v>42241.4291203704</c:v>
                </c:pt>
                <c:pt idx="822">
                  <c:v>42242.9886805556</c:v>
                </c:pt>
                <c:pt idx="823">
                  <c:v>42243.6252662037</c:v>
                </c:pt>
                <c:pt idx="824">
                  <c:v>42243.7903935185</c:v>
                </c:pt>
                <c:pt idx="825">
                  <c:v>42245.2343402778</c:v>
                </c:pt>
                <c:pt idx="826">
                  <c:v>42245.2746990741</c:v>
                </c:pt>
                <c:pt idx="827">
                  <c:v>42246.8837847222</c:v>
                </c:pt>
                <c:pt idx="828">
                  <c:v>42248.535787037</c:v>
                </c:pt>
                <c:pt idx="829">
                  <c:v>42248.6270138889</c:v>
                </c:pt>
                <c:pt idx="830">
                  <c:v>42248.640162037</c:v>
                </c:pt>
                <c:pt idx="831">
                  <c:v>42248.6977546296</c:v>
                </c:pt>
                <c:pt idx="832">
                  <c:v>42250.5982175926</c:v>
                </c:pt>
                <c:pt idx="833">
                  <c:v>42252.4743518519</c:v>
                </c:pt>
                <c:pt idx="834">
                  <c:v>42253.6331597222</c:v>
                </c:pt>
                <c:pt idx="835">
                  <c:v>42253.6880439815</c:v>
                </c:pt>
                <c:pt idx="836">
                  <c:v>42253.9285300926</c:v>
                </c:pt>
                <c:pt idx="837">
                  <c:v>42254.2646875</c:v>
                </c:pt>
                <c:pt idx="838">
                  <c:v>42255.3332523148</c:v>
                </c:pt>
                <c:pt idx="839">
                  <c:v>42255.6193518519</c:v>
                </c:pt>
                <c:pt idx="840">
                  <c:v>42255.6960069444</c:v>
                </c:pt>
                <c:pt idx="841">
                  <c:v>42255.7919097222</c:v>
                </c:pt>
                <c:pt idx="842">
                  <c:v>42256.764212963</c:v>
                </c:pt>
                <c:pt idx="843">
                  <c:v>42257.5908333333</c:v>
                </c:pt>
                <c:pt idx="844">
                  <c:v>42258.6465046296</c:v>
                </c:pt>
                <c:pt idx="845">
                  <c:v>42261.6329166667</c:v>
                </c:pt>
                <c:pt idx="846">
                  <c:v>42261.9173958333</c:v>
                </c:pt>
                <c:pt idx="847">
                  <c:v>42262.0967824074</c:v>
                </c:pt>
                <c:pt idx="848">
                  <c:v>42263.6915740741</c:v>
                </c:pt>
                <c:pt idx="849">
                  <c:v>42264.2917824074</c:v>
                </c:pt>
                <c:pt idx="850">
                  <c:v>42265.0228240741</c:v>
                </c:pt>
                <c:pt idx="851">
                  <c:v>42265.6831828704</c:v>
                </c:pt>
                <c:pt idx="852">
                  <c:v>42265.8170023148</c:v>
                </c:pt>
                <c:pt idx="853">
                  <c:v>42268.009224537</c:v>
                </c:pt>
                <c:pt idx="854">
                  <c:v>42268.1276967593</c:v>
                </c:pt>
                <c:pt idx="855">
                  <c:v>42269.1262268518</c:v>
                </c:pt>
                <c:pt idx="856">
                  <c:v>42270.5821412037</c:v>
                </c:pt>
                <c:pt idx="857">
                  <c:v>42270.7269212963</c:v>
                </c:pt>
                <c:pt idx="858">
                  <c:v>42270.8109953704</c:v>
                </c:pt>
                <c:pt idx="859">
                  <c:v>42272.5305092593</c:v>
                </c:pt>
                <c:pt idx="860">
                  <c:v>42275.7316666667</c:v>
                </c:pt>
                <c:pt idx="861">
                  <c:v>42277.5834722222</c:v>
                </c:pt>
                <c:pt idx="862">
                  <c:v>42278.0890393518</c:v>
                </c:pt>
                <c:pt idx="863">
                  <c:v>42278.4536689815</c:v>
                </c:pt>
                <c:pt idx="864">
                  <c:v>42278.6297106482</c:v>
                </c:pt>
                <c:pt idx="865">
                  <c:v>42278.6649652778</c:v>
                </c:pt>
                <c:pt idx="866">
                  <c:v>42279.7785648148</c:v>
                </c:pt>
                <c:pt idx="867">
                  <c:v>42282.6555439815</c:v>
                </c:pt>
                <c:pt idx="868">
                  <c:v>42282.7684143519</c:v>
                </c:pt>
                <c:pt idx="869">
                  <c:v>42282.7702314815</c:v>
                </c:pt>
                <c:pt idx="870">
                  <c:v>42283.5529513889</c:v>
                </c:pt>
                <c:pt idx="871">
                  <c:v>42283.8643518519</c:v>
                </c:pt>
                <c:pt idx="872">
                  <c:v>42284.5001041667</c:v>
                </c:pt>
                <c:pt idx="873">
                  <c:v>42284.5160648148</c:v>
                </c:pt>
                <c:pt idx="874">
                  <c:v>42284.6969444444</c:v>
                </c:pt>
                <c:pt idx="875">
                  <c:v>42285.1439699074</c:v>
                </c:pt>
                <c:pt idx="876">
                  <c:v>42286.7497800926</c:v>
                </c:pt>
                <c:pt idx="877">
                  <c:v>42289.7611921296</c:v>
                </c:pt>
                <c:pt idx="878">
                  <c:v>42289.9404976852</c:v>
                </c:pt>
                <c:pt idx="879">
                  <c:v>42290.6185532407</c:v>
                </c:pt>
                <c:pt idx="880">
                  <c:v>42291.7395486111</c:v>
                </c:pt>
                <c:pt idx="881">
                  <c:v>42291.833287037</c:v>
                </c:pt>
                <c:pt idx="882">
                  <c:v>42292.0875925926</c:v>
                </c:pt>
                <c:pt idx="883">
                  <c:v>42292.7010532407</c:v>
                </c:pt>
                <c:pt idx="884">
                  <c:v>42293.809212963</c:v>
                </c:pt>
                <c:pt idx="885">
                  <c:v>42293.8535416667</c:v>
                </c:pt>
                <c:pt idx="886">
                  <c:v>42293.9229861111</c:v>
                </c:pt>
                <c:pt idx="887">
                  <c:v>42294.4296412037</c:v>
                </c:pt>
                <c:pt idx="888">
                  <c:v>42294.808125</c:v>
                </c:pt>
                <c:pt idx="889">
                  <c:v>42295.8918287037</c:v>
                </c:pt>
                <c:pt idx="890">
                  <c:v>42296.1541319444</c:v>
                </c:pt>
                <c:pt idx="891">
                  <c:v>42297.6910069444</c:v>
                </c:pt>
                <c:pt idx="892">
                  <c:v>42297.7487384259</c:v>
                </c:pt>
                <c:pt idx="893">
                  <c:v>42297.8162847222</c:v>
                </c:pt>
                <c:pt idx="894">
                  <c:v>42297.8231134259</c:v>
                </c:pt>
                <c:pt idx="895">
                  <c:v>42299.130162037</c:v>
                </c:pt>
                <c:pt idx="896">
                  <c:v>42302.7015162037</c:v>
                </c:pt>
                <c:pt idx="897">
                  <c:v>42303.672662037</c:v>
                </c:pt>
                <c:pt idx="898">
                  <c:v>42304.9409606481</c:v>
                </c:pt>
                <c:pt idx="899">
                  <c:v>42305.6709143519</c:v>
                </c:pt>
                <c:pt idx="900">
                  <c:v>42306.8488541667</c:v>
                </c:pt>
                <c:pt idx="901">
                  <c:v>42307.1892708333</c:v>
                </c:pt>
                <c:pt idx="902">
                  <c:v>42307.5393981481</c:v>
                </c:pt>
                <c:pt idx="903">
                  <c:v>42307.9083796296</c:v>
                </c:pt>
                <c:pt idx="904">
                  <c:v>42308.2112152778</c:v>
                </c:pt>
                <c:pt idx="905">
                  <c:v>42309.1913078704</c:v>
                </c:pt>
                <c:pt idx="906">
                  <c:v>42309.7566203704</c:v>
                </c:pt>
                <c:pt idx="907">
                  <c:v>42310.9685185185</c:v>
                </c:pt>
                <c:pt idx="908">
                  <c:v>42311.6214583333</c:v>
                </c:pt>
                <c:pt idx="909">
                  <c:v>42311.7119791667</c:v>
                </c:pt>
                <c:pt idx="910">
                  <c:v>42311.7503240741</c:v>
                </c:pt>
                <c:pt idx="911">
                  <c:v>42312.792662037</c:v>
                </c:pt>
                <c:pt idx="912">
                  <c:v>42312.8745949074</c:v>
                </c:pt>
                <c:pt idx="913">
                  <c:v>42313.703900463</c:v>
                </c:pt>
                <c:pt idx="914">
                  <c:v>42317.8263773148</c:v>
                </c:pt>
                <c:pt idx="915">
                  <c:v>42318.5937037037</c:v>
                </c:pt>
                <c:pt idx="916">
                  <c:v>42318.7020949074</c:v>
                </c:pt>
                <c:pt idx="917">
                  <c:v>42321.1017592593</c:v>
                </c:pt>
                <c:pt idx="918">
                  <c:v>42322.0251157407</c:v>
                </c:pt>
                <c:pt idx="919">
                  <c:v>42322.65375</c:v>
                </c:pt>
                <c:pt idx="920">
                  <c:v>42323.5622222222</c:v>
                </c:pt>
                <c:pt idx="921">
                  <c:v>42323.7093055556</c:v>
                </c:pt>
                <c:pt idx="922">
                  <c:v>42325.9207175926</c:v>
                </c:pt>
                <c:pt idx="923">
                  <c:v>42328.7271412037</c:v>
                </c:pt>
                <c:pt idx="924">
                  <c:v>42329.8381597222</c:v>
                </c:pt>
                <c:pt idx="925">
                  <c:v>42333.6958217593</c:v>
                </c:pt>
                <c:pt idx="926">
                  <c:v>42334.4689351852</c:v>
                </c:pt>
                <c:pt idx="927">
                  <c:v>42334.8039236111</c:v>
                </c:pt>
                <c:pt idx="928">
                  <c:v>42337.0203935185</c:v>
                </c:pt>
                <c:pt idx="929">
                  <c:v>42337.7925115741</c:v>
                </c:pt>
                <c:pt idx="930">
                  <c:v>42338.963912037</c:v>
                </c:pt>
                <c:pt idx="931">
                  <c:v>42341.1806365741</c:v>
                </c:pt>
                <c:pt idx="932">
                  <c:v>42341.5743055556</c:v>
                </c:pt>
                <c:pt idx="933">
                  <c:v>42341.8183796296</c:v>
                </c:pt>
                <c:pt idx="934">
                  <c:v>42342.8455555556</c:v>
                </c:pt>
                <c:pt idx="935">
                  <c:v>42344.8245023148</c:v>
                </c:pt>
                <c:pt idx="936">
                  <c:v>42346.2068518518</c:v>
                </c:pt>
                <c:pt idx="937">
                  <c:v>42353.7617592593</c:v>
                </c:pt>
                <c:pt idx="938">
                  <c:v>42354.1316435185</c:v>
                </c:pt>
                <c:pt idx="939">
                  <c:v>42358.5731828704</c:v>
                </c:pt>
                <c:pt idx="940">
                  <c:v>42358.6848726852</c:v>
                </c:pt>
                <c:pt idx="941">
                  <c:v>42359.7252430556</c:v>
                </c:pt>
                <c:pt idx="942">
                  <c:v>42359.7922337963</c:v>
                </c:pt>
                <c:pt idx="943">
                  <c:v>42359.8686111111</c:v>
                </c:pt>
                <c:pt idx="944">
                  <c:v>42360.212025463</c:v>
                </c:pt>
                <c:pt idx="945">
                  <c:v>42360.8878356481</c:v>
                </c:pt>
                <c:pt idx="946">
                  <c:v>42362.3651851852</c:v>
                </c:pt>
                <c:pt idx="947">
                  <c:v>42370.0077662037</c:v>
                </c:pt>
                <c:pt idx="948">
                  <c:v>42370.9032060185</c:v>
                </c:pt>
                <c:pt idx="949">
                  <c:v>42372.6241666667</c:v>
                </c:pt>
                <c:pt idx="950">
                  <c:v>42372.6930555556</c:v>
                </c:pt>
                <c:pt idx="951">
                  <c:v>42373.2522800926</c:v>
                </c:pt>
                <c:pt idx="952">
                  <c:v>42373.9834490741</c:v>
                </c:pt>
                <c:pt idx="953">
                  <c:v>42374.6515046296</c:v>
                </c:pt>
                <c:pt idx="954">
                  <c:v>42374.6550810185</c:v>
                </c:pt>
                <c:pt idx="955">
                  <c:v>42374.9112268519</c:v>
                </c:pt>
                <c:pt idx="956">
                  <c:v>42375.1149884259</c:v>
                </c:pt>
                <c:pt idx="957">
                  <c:v>42378.4783449074</c:v>
                </c:pt>
                <c:pt idx="958">
                  <c:v>42379.7441898148</c:v>
                </c:pt>
                <c:pt idx="959">
                  <c:v>42380.5811805556</c:v>
                </c:pt>
                <c:pt idx="960">
                  <c:v>42380.8848726852</c:v>
                </c:pt>
                <c:pt idx="961">
                  <c:v>42381.4789814815</c:v>
                </c:pt>
                <c:pt idx="962">
                  <c:v>42381.6718402778</c:v>
                </c:pt>
                <c:pt idx="963">
                  <c:v>42381.6868402778</c:v>
                </c:pt>
                <c:pt idx="964">
                  <c:v>42382.1897106481</c:v>
                </c:pt>
                <c:pt idx="965">
                  <c:v>42382.2444097222</c:v>
                </c:pt>
                <c:pt idx="966">
                  <c:v>42383.793125</c:v>
                </c:pt>
                <c:pt idx="967">
                  <c:v>42387.3984722222</c:v>
                </c:pt>
                <c:pt idx="968">
                  <c:v>42387.7268287037</c:v>
                </c:pt>
                <c:pt idx="969">
                  <c:v>42390.002650463</c:v>
                </c:pt>
                <c:pt idx="970">
                  <c:v>42390.8387384259</c:v>
                </c:pt>
                <c:pt idx="971">
                  <c:v>42391.7729976852</c:v>
                </c:pt>
                <c:pt idx="972">
                  <c:v>42395.7064351852</c:v>
                </c:pt>
                <c:pt idx="973">
                  <c:v>42398.8492592593</c:v>
                </c:pt>
                <c:pt idx="974">
                  <c:v>42399.7074074074</c:v>
                </c:pt>
                <c:pt idx="975">
                  <c:v>42400.704537037</c:v>
                </c:pt>
                <c:pt idx="976">
                  <c:v>42400.9465972222</c:v>
                </c:pt>
                <c:pt idx="977">
                  <c:v>42401.6109837963</c:v>
                </c:pt>
                <c:pt idx="978">
                  <c:v>42401.6723726852</c:v>
                </c:pt>
                <c:pt idx="979">
                  <c:v>42401.8065625</c:v>
                </c:pt>
                <c:pt idx="980">
                  <c:v>42401.9452199074</c:v>
                </c:pt>
                <c:pt idx="981">
                  <c:v>42402.8890277778</c:v>
                </c:pt>
                <c:pt idx="982">
                  <c:v>42402.9470023148</c:v>
                </c:pt>
                <c:pt idx="983">
                  <c:v>42403.0355671296</c:v>
                </c:pt>
                <c:pt idx="984">
                  <c:v>42403.9718518518</c:v>
                </c:pt>
                <c:pt idx="985">
                  <c:v>42403.9982175926</c:v>
                </c:pt>
                <c:pt idx="986">
                  <c:v>42405.0903009259</c:v>
                </c:pt>
                <c:pt idx="987">
                  <c:v>42408.9995717593</c:v>
                </c:pt>
                <c:pt idx="988">
                  <c:v>42409.2417476852</c:v>
                </c:pt>
                <c:pt idx="989">
                  <c:v>42409.5712847222</c:v>
                </c:pt>
                <c:pt idx="990">
                  <c:v>42410.0171990741</c:v>
                </c:pt>
                <c:pt idx="991">
                  <c:v>42410.9310532407</c:v>
                </c:pt>
                <c:pt idx="992">
                  <c:v>42411.9422916667</c:v>
                </c:pt>
                <c:pt idx="993">
                  <c:v>42414.2358796296</c:v>
                </c:pt>
                <c:pt idx="994">
                  <c:v>42415.1685648148</c:v>
                </c:pt>
                <c:pt idx="995">
                  <c:v>42415.3980324074</c:v>
                </c:pt>
                <c:pt idx="996">
                  <c:v>42415.8834259259</c:v>
                </c:pt>
                <c:pt idx="997">
                  <c:v>42416.6916550926</c:v>
                </c:pt>
                <c:pt idx="998">
                  <c:v>42417.5855324074</c:v>
                </c:pt>
                <c:pt idx="999">
                  <c:v>42417.6758796296</c:v>
                </c:pt>
                <c:pt idx="1000">
                  <c:v>42418.0311805556</c:v>
                </c:pt>
                <c:pt idx="1001">
                  <c:v>42418.4259837963</c:v>
                </c:pt>
                <c:pt idx="1002">
                  <c:v>42419.2461689815</c:v>
                </c:pt>
                <c:pt idx="1003">
                  <c:v>42419.9194212963</c:v>
                </c:pt>
                <c:pt idx="1004">
                  <c:v>42420.0190972222</c:v>
                </c:pt>
                <c:pt idx="1005">
                  <c:v>42420.1402777778</c:v>
                </c:pt>
                <c:pt idx="1006">
                  <c:v>42421.1414699074</c:v>
                </c:pt>
                <c:pt idx="1007">
                  <c:v>42422.9774189815</c:v>
                </c:pt>
                <c:pt idx="1008">
                  <c:v>42423.0506134259</c:v>
                </c:pt>
                <c:pt idx="1009">
                  <c:v>42425.7306712963</c:v>
                </c:pt>
                <c:pt idx="1010">
                  <c:v>42425.7354166667</c:v>
                </c:pt>
                <c:pt idx="1011">
                  <c:v>42426.9499884259</c:v>
                </c:pt>
                <c:pt idx="1012">
                  <c:v>42427.0180787037</c:v>
                </c:pt>
                <c:pt idx="1013">
                  <c:v>42429.991724537</c:v>
                </c:pt>
                <c:pt idx="1014">
                  <c:v>42430.0407986111</c:v>
                </c:pt>
                <c:pt idx="1015">
                  <c:v>42430.7622222222</c:v>
                </c:pt>
                <c:pt idx="1016">
                  <c:v>42430.8393981481</c:v>
                </c:pt>
                <c:pt idx="1017">
                  <c:v>42431.1025347222</c:v>
                </c:pt>
                <c:pt idx="1018">
                  <c:v>42431.3020023148</c:v>
                </c:pt>
                <c:pt idx="1019">
                  <c:v>42431.5000694444</c:v>
                </c:pt>
                <c:pt idx="1020">
                  <c:v>42432.701724537</c:v>
                </c:pt>
                <c:pt idx="1021">
                  <c:v>42433.33875</c:v>
                </c:pt>
                <c:pt idx="1022">
                  <c:v>42433.6505902778</c:v>
                </c:pt>
                <c:pt idx="1023">
                  <c:v>42433.7618865741</c:v>
                </c:pt>
                <c:pt idx="1024">
                  <c:v>42433.8257175926</c:v>
                </c:pt>
                <c:pt idx="1025">
                  <c:v>42435.9420833333</c:v>
                </c:pt>
                <c:pt idx="1026">
                  <c:v>42436.5091087963</c:v>
                </c:pt>
                <c:pt idx="1027">
                  <c:v>42437.0944907407</c:v>
                </c:pt>
                <c:pt idx="1028">
                  <c:v>42437.3986805556</c:v>
                </c:pt>
                <c:pt idx="1029">
                  <c:v>42437.6453472222</c:v>
                </c:pt>
                <c:pt idx="1030">
                  <c:v>42438.7791319444</c:v>
                </c:pt>
                <c:pt idx="1031">
                  <c:v>42439.7023148148</c:v>
                </c:pt>
                <c:pt idx="1032">
                  <c:v>42440.4165046296</c:v>
                </c:pt>
                <c:pt idx="1033">
                  <c:v>42442.6233449074</c:v>
                </c:pt>
                <c:pt idx="1034">
                  <c:v>42443.8023611111</c:v>
                </c:pt>
                <c:pt idx="1035">
                  <c:v>42443.9890509259</c:v>
                </c:pt>
                <c:pt idx="1036">
                  <c:v>42444.8777430555</c:v>
                </c:pt>
                <c:pt idx="1037">
                  <c:v>42445.1943055556</c:v>
                </c:pt>
                <c:pt idx="1038">
                  <c:v>42445.5981365741</c:v>
                </c:pt>
                <c:pt idx="1039">
                  <c:v>42445.8669791667</c:v>
                </c:pt>
                <c:pt idx="1040">
                  <c:v>42446.0606944444</c:v>
                </c:pt>
                <c:pt idx="1041">
                  <c:v>42446.8455439815</c:v>
                </c:pt>
                <c:pt idx="1042">
                  <c:v>42446.9438310185</c:v>
                </c:pt>
                <c:pt idx="1043">
                  <c:v>42447.8635532407</c:v>
                </c:pt>
                <c:pt idx="1044">
                  <c:v>42447.8944328704</c:v>
                </c:pt>
                <c:pt idx="1045">
                  <c:v>42447.8966666667</c:v>
                </c:pt>
                <c:pt idx="1046">
                  <c:v>42448.8215856481</c:v>
                </c:pt>
                <c:pt idx="1047">
                  <c:v>42450.8828240741</c:v>
                </c:pt>
                <c:pt idx="1048">
                  <c:v>42451.0958564815</c:v>
                </c:pt>
                <c:pt idx="1049">
                  <c:v>42451.4968171296</c:v>
                </c:pt>
                <c:pt idx="1050">
                  <c:v>42452.8156597222</c:v>
                </c:pt>
                <c:pt idx="1051">
                  <c:v>42452.8769097222</c:v>
                </c:pt>
                <c:pt idx="1052">
                  <c:v>42452.9164814815</c:v>
                </c:pt>
                <c:pt idx="1053">
                  <c:v>42453.4282407407</c:v>
                </c:pt>
                <c:pt idx="1054">
                  <c:v>42453.8063078704</c:v>
                </c:pt>
                <c:pt idx="1055">
                  <c:v>42457.932025463</c:v>
                </c:pt>
                <c:pt idx="1056">
                  <c:v>42458.1271759259</c:v>
                </c:pt>
                <c:pt idx="1057">
                  <c:v>42458.641724537</c:v>
                </c:pt>
                <c:pt idx="1058">
                  <c:v>42458.6809259259</c:v>
                </c:pt>
                <c:pt idx="1059">
                  <c:v>42459.1586111111</c:v>
                </c:pt>
                <c:pt idx="1060">
                  <c:v>42460.3206134259</c:v>
                </c:pt>
                <c:pt idx="1061">
                  <c:v>42460.3353125</c:v>
                </c:pt>
                <c:pt idx="1062">
                  <c:v>42460.3743055556</c:v>
                </c:pt>
                <c:pt idx="1063">
                  <c:v>42460.7335300926</c:v>
                </c:pt>
                <c:pt idx="1064">
                  <c:v>42460.7417476852</c:v>
                </c:pt>
                <c:pt idx="1065">
                  <c:v>42460.9422222222</c:v>
                </c:pt>
                <c:pt idx="1066">
                  <c:v>42461.5962731481</c:v>
                </c:pt>
                <c:pt idx="1067">
                  <c:v>42461.6897453704</c:v>
                </c:pt>
                <c:pt idx="1068">
                  <c:v>42461.7471990741</c:v>
                </c:pt>
                <c:pt idx="1069">
                  <c:v>42462.1408680556</c:v>
                </c:pt>
                <c:pt idx="1070">
                  <c:v>42462.8934953704</c:v>
                </c:pt>
                <c:pt idx="1071">
                  <c:v>42463.8138541667</c:v>
                </c:pt>
                <c:pt idx="1072">
                  <c:v>42464.958912037</c:v>
                </c:pt>
                <c:pt idx="1073">
                  <c:v>42465.1283912037</c:v>
                </c:pt>
                <c:pt idx="1074">
                  <c:v>42465.1685185185</c:v>
                </c:pt>
                <c:pt idx="1075">
                  <c:v>42465.4914351852</c:v>
                </c:pt>
                <c:pt idx="1076">
                  <c:v>42465.5965856481</c:v>
                </c:pt>
                <c:pt idx="1077">
                  <c:v>42466.3037152778</c:v>
                </c:pt>
                <c:pt idx="1078">
                  <c:v>42466.5587962963</c:v>
                </c:pt>
                <c:pt idx="1079">
                  <c:v>42466.6083101852</c:v>
                </c:pt>
                <c:pt idx="1080">
                  <c:v>42467.1441666667</c:v>
                </c:pt>
                <c:pt idx="1081">
                  <c:v>42467.5485416667</c:v>
                </c:pt>
                <c:pt idx="1082">
                  <c:v>42468.3746064815</c:v>
                </c:pt>
                <c:pt idx="1083">
                  <c:v>42469.6841435185</c:v>
                </c:pt>
                <c:pt idx="1084">
                  <c:v>42469.9512847222</c:v>
                </c:pt>
                <c:pt idx="1085">
                  <c:v>42473.007037037</c:v>
                </c:pt>
                <c:pt idx="1086">
                  <c:v>42473.7947106481</c:v>
                </c:pt>
                <c:pt idx="1087">
                  <c:v>42475.0571643518</c:v>
                </c:pt>
                <c:pt idx="1088">
                  <c:v>42475.8480671296</c:v>
                </c:pt>
                <c:pt idx="1089">
                  <c:v>42477.7297800926</c:v>
                </c:pt>
                <c:pt idx="1090">
                  <c:v>42479.039212963</c:v>
                </c:pt>
                <c:pt idx="1091">
                  <c:v>42479.4322916667</c:v>
                </c:pt>
                <c:pt idx="1092">
                  <c:v>42479.4658333333</c:v>
                </c:pt>
                <c:pt idx="1093">
                  <c:v>42480.0787152778</c:v>
                </c:pt>
                <c:pt idx="1094">
                  <c:v>42480.4798611111</c:v>
                </c:pt>
                <c:pt idx="1095">
                  <c:v>42480.8006481481</c:v>
                </c:pt>
                <c:pt idx="1096">
                  <c:v>42482.4347800926</c:v>
                </c:pt>
                <c:pt idx="1097">
                  <c:v>42483.0156944444</c:v>
                </c:pt>
                <c:pt idx="1098">
                  <c:v>42483.6752083333</c:v>
                </c:pt>
                <c:pt idx="1099">
                  <c:v>42484.5515509259</c:v>
                </c:pt>
                <c:pt idx="1100">
                  <c:v>42487.0379050926</c:v>
                </c:pt>
                <c:pt idx="1101">
                  <c:v>42487.6270023148</c:v>
                </c:pt>
                <c:pt idx="1102">
                  <c:v>42489.619525463</c:v>
                </c:pt>
                <c:pt idx="1103">
                  <c:v>42490.1338773148</c:v>
                </c:pt>
                <c:pt idx="1104">
                  <c:v>42491.9228819444</c:v>
                </c:pt>
                <c:pt idx="1105">
                  <c:v>42492.7172337963</c:v>
                </c:pt>
                <c:pt idx="1106">
                  <c:v>42492.7378472222</c:v>
                </c:pt>
                <c:pt idx="1107">
                  <c:v>42492.9850578704</c:v>
                </c:pt>
                <c:pt idx="1108">
                  <c:v>42493.2192361111</c:v>
                </c:pt>
                <c:pt idx="1109">
                  <c:v>42493.5468518518</c:v>
                </c:pt>
                <c:pt idx="1110">
                  <c:v>42493.5970138889</c:v>
                </c:pt>
                <c:pt idx="1111">
                  <c:v>42493.8570833333</c:v>
                </c:pt>
                <c:pt idx="1112">
                  <c:v>42494.4716666667</c:v>
                </c:pt>
                <c:pt idx="1113">
                  <c:v>42494.5634490741</c:v>
                </c:pt>
                <c:pt idx="1114">
                  <c:v>42494.6836342593</c:v>
                </c:pt>
                <c:pt idx="1115">
                  <c:v>42495.4342361111</c:v>
                </c:pt>
                <c:pt idx="1116">
                  <c:v>42495.7221875</c:v>
                </c:pt>
                <c:pt idx="1117">
                  <c:v>42495.9566319444</c:v>
                </c:pt>
                <c:pt idx="1118">
                  <c:v>42495.9928009259</c:v>
                </c:pt>
                <c:pt idx="1119">
                  <c:v>42496.4470717593</c:v>
                </c:pt>
                <c:pt idx="1120">
                  <c:v>42497.070775463</c:v>
                </c:pt>
                <c:pt idx="1121">
                  <c:v>42497.2757060185</c:v>
                </c:pt>
                <c:pt idx="1122">
                  <c:v>42498.0083912037</c:v>
                </c:pt>
                <c:pt idx="1123">
                  <c:v>42499.0396296296</c:v>
                </c:pt>
                <c:pt idx="1124">
                  <c:v>42499.629849537</c:v>
                </c:pt>
                <c:pt idx="1125">
                  <c:v>42499.7317013889</c:v>
                </c:pt>
                <c:pt idx="1126">
                  <c:v>42499.842962963</c:v>
                </c:pt>
                <c:pt idx="1127">
                  <c:v>42500.0415509259</c:v>
                </c:pt>
                <c:pt idx="1128">
                  <c:v>42503.5399768519</c:v>
                </c:pt>
                <c:pt idx="1129">
                  <c:v>42503.5594675926</c:v>
                </c:pt>
                <c:pt idx="1130">
                  <c:v>42503.7408680556</c:v>
                </c:pt>
                <c:pt idx="1131">
                  <c:v>42505.7380324074</c:v>
                </c:pt>
                <c:pt idx="1132">
                  <c:v>42505.7744791667</c:v>
                </c:pt>
                <c:pt idx="1133">
                  <c:v>42506.709375</c:v>
                </c:pt>
                <c:pt idx="1134">
                  <c:v>42506.7604050926</c:v>
                </c:pt>
                <c:pt idx="1135">
                  <c:v>42507.2646990741</c:v>
                </c:pt>
                <c:pt idx="1136">
                  <c:v>42508.1799652778</c:v>
                </c:pt>
                <c:pt idx="1137">
                  <c:v>42509.374537037</c:v>
                </c:pt>
                <c:pt idx="1138">
                  <c:v>42509.8141087963</c:v>
                </c:pt>
                <c:pt idx="1139">
                  <c:v>42510.7988541667</c:v>
                </c:pt>
                <c:pt idx="1140">
                  <c:v>42510.938900463</c:v>
                </c:pt>
                <c:pt idx="1141">
                  <c:v>42511.3620486111</c:v>
                </c:pt>
                <c:pt idx="1142">
                  <c:v>42511.6981018519</c:v>
                </c:pt>
                <c:pt idx="1143">
                  <c:v>42511.7419444444</c:v>
                </c:pt>
                <c:pt idx="1144">
                  <c:v>42512.5832175926</c:v>
                </c:pt>
                <c:pt idx="1145">
                  <c:v>42512.6267476852</c:v>
                </c:pt>
                <c:pt idx="1146">
                  <c:v>42512.6982175926</c:v>
                </c:pt>
                <c:pt idx="1147">
                  <c:v>42513.0457986111</c:v>
                </c:pt>
                <c:pt idx="1148">
                  <c:v>42513.110787037</c:v>
                </c:pt>
                <c:pt idx="1149">
                  <c:v>42513.9763194444</c:v>
                </c:pt>
                <c:pt idx="1150">
                  <c:v>42515.0782175926</c:v>
                </c:pt>
                <c:pt idx="1151">
                  <c:v>42517.0033680556</c:v>
                </c:pt>
                <c:pt idx="1152">
                  <c:v>42521.0103703704</c:v>
                </c:pt>
                <c:pt idx="1153">
                  <c:v>42521.2915046296</c:v>
                </c:pt>
                <c:pt idx="1154">
                  <c:v>42521.6543287037</c:v>
                </c:pt>
                <c:pt idx="1155">
                  <c:v>42522.3478125</c:v>
                </c:pt>
                <c:pt idx="1156">
                  <c:v>42523.0252314815</c:v>
                </c:pt>
                <c:pt idx="1157">
                  <c:v>42523.2487152778</c:v>
                </c:pt>
                <c:pt idx="1158">
                  <c:v>42523.739212963</c:v>
                </c:pt>
                <c:pt idx="1159">
                  <c:v>42524.5380092593</c:v>
                </c:pt>
                <c:pt idx="1160">
                  <c:v>42524.7826388889</c:v>
                </c:pt>
                <c:pt idx="1161">
                  <c:v>42527.009537037</c:v>
                </c:pt>
                <c:pt idx="1162">
                  <c:v>42528.5426273148</c:v>
                </c:pt>
                <c:pt idx="1163">
                  <c:v>42529.0220138889</c:v>
                </c:pt>
                <c:pt idx="1164">
                  <c:v>42530.9930324074</c:v>
                </c:pt>
                <c:pt idx="1165">
                  <c:v>42531.1952777778</c:v>
                </c:pt>
                <c:pt idx="1166">
                  <c:v>42531.2284375</c:v>
                </c:pt>
                <c:pt idx="1167">
                  <c:v>42531.9806944444</c:v>
                </c:pt>
                <c:pt idx="1168">
                  <c:v>42532.0525231481</c:v>
                </c:pt>
                <c:pt idx="1169">
                  <c:v>42534.6314814815</c:v>
                </c:pt>
                <c:pt idx="1170">
                  <c:v>42534.6495717593</c:v>
                </c:pt>
                <c:pt idx="1171">
                  <c:v>42534.866875</c:v>
                </c:pt>
                <c:pt idx="1172">
                  <c:v>42534.895625</c:v>
                </c:pt>
                <c:pt idx="1173">
                  <c:v>42534.9333217593</c:v>
                </c:pt>
                <c:pt idx="1174">
                  <c:v>42535.049849537</c:v>
                </c:pt>
                <c:pt idx="1175">
                  <c:v>42535.9786574074</c:v>
                </c:pt>
                <c:pt idx="1176">
                  <c:v>42536.8156481481</c:v>
                </c:pt>
                <c:pt idx="1177">
                  <c:v>42538.7358333333</c:v>
                </c:pt>
                <c:pt idx="1178">
                  <c:v>42538.7428935185</c:v>
                </c:pt>
                <c:pt idx="1179">
                  <c:v>42538.7554282407</c:v>
                </c:pt>
                <c:pt idx="1180">
                  <c:v>42538.9683101852</c:v>
                </c:pt>
                <c:pt idx="1181">
                  <c:v>42540.5935300926</c:v>
                </c:pt>
                <c:pt idx="1182">
                  <c:v>42541.5015162037</c:v>
                </c:pt>
                <c:pt idx="1183">
                  <c:v>42543.7885648148</c:v>
                </c:pt>
                <c:pt idx="1184">
                  <c:v>42544.8143287037</c:v>
                </c:pt>
                <c:pt idx="1185">
                  <c:v>42545.4783333333</c:v>
                </c:pt>
                <c:pt idx="1186">
                  <c:v>42545.7741898148</c:v>
                </c:pt>
                <c:pt idx="1187">
                  <c:v>42546.8622337963</c:v>
                </c:pt>
                <c:pt idx="1188">
                  <c:v>42548.4498611111</c:v>
                </c:pt>
                <c:pt idx="1189">
                  <c:v>42548.6385300926</c:v>
                </c:pt>
                <c:pt idx="1190">
                  <c:v>42549.6657175926</c:v>
                </c:pt>
                <c:pt idx="1191">
                  <c:v>42550.0484490741</c:v>
                </c:pt>
                <c:pt idx="1192">
                  <c:v>42550.7018865741</c:v>
                </c:pt>
                <c:pt idx="1193">
                  <c:v>42551.1023148148</c:v>
                </c:pt>
                <c:pt idx="1194">
                  <c:v>42552.0483564815</c:v>
                </c:pt>
                <c:pt idx="1195">
                  <c:v>42553.5834259259</c:v>
                </c:pt>
                <c:pt idx="1196">
                  <c:v>42553.9265277778</c:v>
                </c:pt>
                <c:pt idx="1197">
                  <c:v>42555.3404861111</c:v>
                </c:pt>
                <c:pt idx="1198">
                  <c:v>42555.6719444444</c:v>
                </c:pt>
                <c:pt idx="1199">
                  <c:v>42556.5044907407</c:v>
                </c:pt>
                <c:pt idx="1200">
                  <c:v>42556.8730208333</c:v>
                </c:pt>
                <c:pt idx="1201">
                  <c:v>42558.1894328704</c:v>
                </c:pt>
                <c:pt idx="1202">
                  <c:v>42559.4312037037</c:v>
                </c:pt>
                <c:pt idx="1203">
                  <c:v>42559.4740046296</c:v>
                </c:pt>
                <c:pt idx="1204">
                  <c:v>42559.776724537</c:v>
                </c:pt>
                <c:pt idx="1205">
                  <c:v>42561.1546643519</c:v>
                </c:pt>
                <c:pt idx="1206">
                  <c:v>42561.7838773148</c:v>
                </c:pt>
                <c:pt idx="1207">
                  <c:v>42564.9538078704</c:v>
                </c:pt>
                <c:pt idx="1208">
                  <c:v>42566.4412037037</c:v>
                </c:pt>
                <c:pt idx="1209">
                  <c:v>42566.6048263889</c:v>
                </c:pt>
                <c:pt idx="1210">
                  <c:v>42566.9484143518</c:v>
                </c:pt>
                <c:pt idx="1211">
                  <c:v>42567.2641782407</c:v>
                </c:pt>
                <c:pt idx="1212">
                  <c:v>42567.5311574074</c:v>
                </c:pt>
                <c:pt idx="1213">
                  <c:v>42567.8400694444</c:v>
                </c:pt>
                <c:pt idx="1214">
                  <c:v>42570.1102430556</c:v>
                </c:pt>
                <c:pt idx="1215">
                  <c:v>42570.8503819444</c:v>
                </c:pt>
                <c:pt idx="1216">
                  <c:v>42571.4206018519</c:v>
                </c:pt>
                <c:pt idx="1217">
                  <c:v>42571.6261921296</c:v>
                </c:pt>
                <c:pt idx="1218">
                  <c:v>42572.6168171296</c:v>
                </c:pt>
                <c:pt idx="1219">
                  <c:v>42575.1300578704</c:v>
                </c:pt>
                <c:pt idx="1220">
                  <c:v>42576.2787152778</c:v>
                </c:pt>
                <c:pt idx="1221">
                  <c:v>42576.6975694444</c:v>
                </c:pt>
                <c:pt idx="1222">
                  <c:v>42581.3975462963</c:v>
                </c:pt>
                <c:pt idx="1223">
                  <c:v>42584.8468287037</c:v>
                </c:pt>
                <c:pt idx="1224">
                  <c:v>42585.5238425926</c:v>
                </c:pt>
                <c:pt idx="1225">
                  <c:v>42590.4726851852</c:v>
                </c:pt>
                <c:pt idx="1226">
                  <c:v>42590.6771527778</c:v>
                </c:pt>
                <c:pt idx="1227">
                  <c:v>42590.9042592593</c:v>
                </c:pt>
                <c:pt idx="1228">
                  <c:v>42591.8999884259</c:v>
                </c:pt>
                <c:pt idx="1229">
                  <c:v>42592.0669212963</c:v>
                </c:pt>
                <c:pt idx="1230">
                  <c:v>42593.8654050926</c:v>
                </c:pt>
                <c:pt idx="1231">
                  <c:v>42596.6446990741</c:v>
                </c:pt>
                <c:pt idx="1232">
                  <c:v>42597.8824884259</c:v>
                </c:pt>
                <c:pt idx="1233">
                  <c:v>42598.7491550926</c:v>
                </c:pt>
                <c:pt idx="1234">
                  <c:v>42600.7560416667</c:v>
                </c:pt>
                <c:pt idx="1235">
                  <c:v>42601.8271412037</c:v>
                </c:pt>
                <c:pt idx="1236">
                  <c:v>42601.8546990741</c:v>
                </c:pt>
                <c:pt idx="1237">
                  <c:v>42602.576712963</c:v>
                </c:pt>
                <c:pt idx="1238">
                  <c:v>42605.7653819444</c:v>
                </c:pt>
                <c:pt idx="1239">
                  <c:v>42606.0568634259</c:v>
                </c:pt>
                <c:pt idx="1240">
                  <c:v>42608.3658333333</c:v>
                </c:pt>
                <c:pt idx="1241">
                  <c:v>42609.4424652778</c:v>
                </c:pt>
                <c:pt idx="1242">
                  <c:v>42611.2610648148</c:v>
                </c:pt>
                <c:pt idx="1243">
                  <c:v>42611.801412037</c:v>
                </c:pt>
                <c:pt idx="1244">
                  <c:v>42612.1497800926</c:v>
                </c:pt>
                <c:pt idx="1245">
                  <c:v>42612.9188078704</c:v>
                </c:pt>
                <c:pt idx="1246">
                  <c:v>42613.8412615741</c:v>
                </c:pt>
                <c:pt idx="1247">
                  <c:v>42614.2687962963</c:v>
                </c:pt>
                <c:pt idx="1248">
                  <c:v>42614.7609375</c:v>
                </c:pt>
                <c:pt idx="1249">
                  <c:v>42615.1219212963</c:v>
                </c:pt>
                <c:pt idx="1250">
                  <c:v>42615.1428703704</c:v>
                </c:pt>
                <c:pt idx="1251">
                  <c:v>42615.3468171296</c:v>
                </c:pt>
                <c:pt idx="1252">
                  <c:v>42618.8270138889</c:v>
                </c:pt>
                <c:pt idx="1253">
                  <c:v>42619.8024884259</c:v>
                </c:pt>
                <c:pt idx="1254">
                  <c:v>42619.9356944444</c:v>
                </c:pt>
                <c:pt idx="1255">
                  <c:v>42620.9109722222</c:v>
                </c:pt>
                <c:pt idx="1256">
                  <c:v>42621.3893402778</c:v>
                </c:pt>
                <c:pt idx="1257">
                  <c:v>42622.436412037</c:v>
                </c:pt>
                <c:pt idx="1258">
                  <c:v>42622.7674768518</c:v>
                </c:pt>
                <c:pt idx="1259">
                  <c:v>42626.7503125</c:v>
                </c:pt>
                <c:pt idx="1260">
                  <c:v>42627.3073032407</c:v>
                </c:pt>
                <c:pt idx="1261">
                  <c:v>42627.4540972222</c:v>
                </c:pt>
                <c:pt idx="1262">
                  <c:v>42627.9551041667</c:v>
                </c:pt>
                <c:pt idx="1263">
                  <c:v>42628.6502083333</c:v>
                </c:pt>
                <c:pt idx="1264">
                  <c:v>42628.6902662037</c:v>
                </c:pt>
                <c:pt idx="1265">
                  <c:v>42628.8491203704</c:v>
                </c:pt>
                <c:pt idx="1266">
                  <c:v>42629.5034837963</c:v>
                </c:pt>
                <c:pt idx="1267">
                  <c:v>42629.6550462963</c:v>
                </c:pt>
                <c:pt idx="1268">
                  <c:v>42630.9228935185</c:v>
                </c:pt>
                <c:pt idx="1269">
                  <c:v>42632.3483101852</c:v>
                </c:pt>
                <c:pt idx="1270">
                  <c:v>42633.1168518519</c:v>
                </c:pt>
                <c:pt idx="1271">
                  <c:v>42640.2781712963</c:v>
                </c:pt>
                <c:pt idx="1272">
                  <c:v>42643.6328587963</c:v>
                </c:pt>
                <c:pt idx="1273">
                  <c:v>42644.5353587963</c:v>
                </c:pt>
                <c:pt idx="1274">
                  <c:v>42646.0928125</c:v>
                </c:pt>
                <c:pt idx="1275">
                  <c:v>42648.5461111111</c:v>
                </c:pt>
                <c:pt idx="1276">
                  <c:v>42649.5492361111</c:v>
                </c:pt>
                <c:pt idx="1277">
                  <c:v>42649.5621180556</c:v>
                </c:pt>
                <c:pt idx="1278">
                  <c:v>42649.6234606481</c:v>
                </c:pt>
                <c:pt idx="1279">
                  <c:v>42654.9737037037</c:v>
                </c:pt>
                <c:pt idx="1280">
                  <c:v>42655.4658912037</c:v>
                </c:pt>
                <c:pt idx="1281">
                  <c:v>42656.0051736111</c:v>
                </c:pt>
                <c:pt idx="1282">
                  <c:v>42657.3872685185</c:v>
                </c:pt>
                <c:pt idx="1283">
                  <c:v>42658.6905324074</c:v>
                </c:pt>
                <c:pt idx="1284">
                  <c:v>42660.6188541667</c:v>
                </c:pt>
                <c:pt idx="1285">
                  <c:v>42661.1322453704</c:v>
                </c:pt>
                <c:pt idx="1286">
                  <c:v>42661.4420601852</c:v>
                </c:pt>
                <c:pt idx="1287">
                  <c:v>42662.0215393519</c:v>
                </c:pt>
                <c:pt idx="1288">
                  <c:v>42663.4680787037</c:v>
                </c:pt>
                <c:pt idx="1289">
                  <c:v>42664.8095601852</c:v>
                </c:pt>
                <c:pt idx="1290">
                  <c:v>42665.1503472222</c:v>
                </c:pt>
                <c:pt idx="1291">
                  <c:v>42665.4517361111</c:v>
                </c:pt>
                <c:pt idx="1292">
                  <c:v>42665.9703472222</c:v>
                </c:pt>
                <c:pt idx="1293">
                  <c:v>42666.6669328704</c:v>
                </c:pt>
                <c:pt idx="1294">
                  <c:v>42672.9551388889</c:v>
                </c:pt>
                <c:pt idx="1295">
                  <c:v>42675.0579976852</c:v>
                </c:pt>
                <c:pt idx="1296">
                  <c:v>42675.262962963</c:v>
                </c:pt>
                <c:pt idx="1297">
                  <c:v>42675.6942361111</c:v>
                </c:pt>
                <c:pt idx="1298">
                  <c:v>42675.8324652778</c:v>
                </c:pt>
                <c:pt idx="1299">
                  <c:v>42676.065150463</c:v>
                </c:pt>
                <c:pt idx="1300">
                  <c:v>42678.9320833333</c:v>
                </c:pt>
                <c:pt idx="1301">
                  <c:v>42679.9584722222</c:v>
                </c:pt>
                <c:pt idx="1302">
                  <c:v>42681.3515740741</c:v>
                </c:pt>
                <c:pt idx="1303">
                  <c:v>42682.6169675926</c:v>
                </c:pt>
                <c:pt idx="1304">
                  <c:v>42682.6776851852</c:v>
                </c:pt>
                <c:pt idx="1305">
                  <c:v>42683.1513310185</c:v>
                </c:pt>
                <c:pt idx="1306">
                  <c:v>42685.9740046296</c:v>
                </c:pt>
                <c:pt idx="1307">
                  <c:v>42689.0295833333</c:v>
                </c:pt>
                <c:pt idx="1308">
                  <c:v>42689.2149884259</c:v>
                </c:pt>
                <c:pt idx="1309">
                  <c:v>42690.0414351852</c:v>
                </c:pt>
                <c:pt idx="1310">
                  <c:v>42690.3343171296</c:v>
                </c:pt>
                <c:pt idx="1311">
                  <c:v>42690.7334375</c:v>
                </c:pt>
                <c:pt idx="1312">
                  <c:v>42693.0318287037</c:v>
                </c:pt>
                <c:pt idx="1313">
                  <c:v>42693.7426041667</c:v>
                </c:pt>
                <c:pt idx="1314">
                  <c:v>42694.1101851852</c:v>
                </c:pt>
                <c:pt idx="1315">
                  <c:v>42695.7105787037</c:v>
                </c:pt>
                <c:pt idx="1316">
                  <c:v>42696.6244444444</c:v>
                </c:pt>
                <c:pt idx="1317">
                  <c:v>42697.0105208333</c:v>
                </c:pt>
                <c:pt idx="1318">
                  <c:v>42697.0826736111</c:v>
                </c:pt>
                <c:pt idx="1319">
                  <c:v>42697.8508449074</c:v>
                </c:pt>
                <c:pt idx="1320">
                  <c:v>42700.8047569444</c:v>
                </c:pt>
                <c:pt idx="1321">
                  <c:v>42701.1663657407</c:v>
                </c:pt>
                <c:pt idx="1322">
                  <c:v>42701.9088078704</c:v>
                </c:pt>
                <c:pt idx="1323">
                  <c:v>42702.9170486111</c:v>
                </c:pt>
                <c:pt idx="1324">
                  <c:v>42709.1347800926</c:v>
                </c:pt>
                <c:pt idx="1325">
                  <c:v>42709.5460648148</c:v>
                </c:pt>
                <c:pt idx="1326">
                  <c:v>42711.5451967593</c:v>
                </c:pt>
                <c:pt idx="1327">
                  <c:v>42712.2347453704</c:v>
                </c:pt>
                <c:pt idx="1328">
                  <c:v>42718.963599537</c:v>
                </c:pt>
                <c:pt idx="1329">
                  <c:v>42722.8447453704</c:v>
                </c:pt>
                <c:pt idx="1330">
                  <c:v>42722.8823611111</c:v>
                </c:pt>
                <c:pt idx="1331">
                  <c:v>42724.6651736111</c:v>
                </c:pt>
                <c:pt idx="1332">
                  <c:v>42725.0311805556</c:v>
                </c:pt>
                <c:pt idx="1333">
                  <c:v>42726.9200810185</c:v>
                </c:pt>
                <c:pt idx="1334">
                  <c:v>42730.9037268519</c:v>
                </c:pt>
                <c:pt idx="1335">
                  <c:v>42732.7875231481</c:v>
                </c:pt>
                <c:pt idx="1336">
                  <c:v>42733.5013657407</c:v>
                </c:pt>
                <c:pt idx="1337">
                  <c:v>42734.7894444444</c:v>
                </c:pt>
                <c:pt idx="1338">
                  <c:v>42737.9101388889</c:v>
                </c:pt>
                <c:pt idx="1339">
                  <c:v>42740.8371527778</c:v>
                </c:pt>
                <c:pt idx="1340">
                  <c:v>42744.4160300926</c:v>
                </c:pt>
                <c:pt idx="1341">
                  <c:v>42745.0314699074</c:v>
                </c:pt>
                <c:pt idx="1342">
                  <c:v>42746.0571064815</c:v>
                </c:pt>
                <c:pt idx="1343">
                  <c:v>42746.2617824074</c:v>
                </c:pt>
                <c:pt idx="1344">
                  <c:v>42750.5303125</c:v>
                </c:pt>
                <c:pt idx="1345">
                  <c:v>42752.8271990741</c:v>
                </c:pt>
                <c:pt idx="1346">
                  <c:v>42753.205625</c:v>
                </c:pt>
                <c:pt idx="1347">
                  <c:v>42754.6938425926</c:v>
                </c:pt>
                <c:pt idx="1348">
                  <c:v>42756.0185069444</c:v>
                </c:pt>
                <c:pt idx="1349">
                  <c:v>42756.690162037</c:v>
                </c:pt>
                <c:pt idx="1350">
                  <c:v>42758.3680787037</c:v>
                </c:pt>
                <c:pt idx="1351">
                  <c:v>42758.5596296296</c:v>
                </c:pt>
                <c:pt idx="1352">
                  <c:v>42762.0409027778</c:v>
                </c:pt>
                <c:pt idx="1353">
                  <c:v>42762.5458101852</c:v>
                </c:pt>
                <c:pt idx="1354">
                  <c:v>42762.9424305556</c:v>
                </c:pt>
                <c:pt idx="1355">
                  <c:v>42763.7806712963</c:v>
                </c:pt>
                <c:pt idx="1356">
                  <c:v>42766.8050347222</c:v>
                </c:pt>
                <c:pt idx="1357">
                  <c:v>42766.9569212963</c:v>
                </c:pt>
                <c:pt idx="1358">
                  <c:v>42767.0316782407</c:v>
                </c:pt>
                <c:pt idx="1359">
                  <c:v>42768.4253703704</c:v>
                </c:pt>
                <c:pt idx="1360">
                  <c:v>42768.9708449074</c:v>
                </c:pt>
                <c:pt idx="1361">
                  <c:v>42769.575</c:v>
                </c:pt>
                <c:pt idx="1362">
                  <c:v>42770.2905902778</c:v>
                </c:pt>
                <c:pt idx="1363">
                  <c:v>42772.8333796296</c:v>
                </c:pt>
                <c:pt idx="1364">
                  <c:v>42773.9161805556</c:v>
                </c:pt>
                <c:pt idx="1365">
                  <c:v>42775.5149421296</c:v>
                </c:pt>
                <c:pt idx="1366">
                  <c:v>42775.7337152778</c:v>
                </c:pt>
                <c:pt idx="1367">
                  <c:v>42775.964212963</c:v>
                </c:pt>
                <c:pt idx="1368">
                  <c:v>42779.6102893519</c:v>
                </c:pt>
                <c:pt idx="1369">
                  <c:v>42780.7402777778</c:v>
                </c:pt>
                <c:pt idx="1370">
                  <c:v>42780.8257060185</c:v>
                </c:pt>
                <c:pt idx="1371">
                  <c:v>42783.4593981481</c:v>
                </c:pt>
                <c:pt idx="1372">
                  <c:v>42783.5131828704</c:v>
                </c:pt>
                <c:pt idx="1373">
                  <c:v>42785.2703703704</c:v>
                </c:pt>
                <c:pt idx="1374">
                  <c:v>42786.3502314815</c:v>
                </c:pt>
                <c:pt idx="1375">
                  <c:v>42787.8624305556</c:v>
                </c:pt>
                <c:pt idx="1376">
                  <c:v>42788.5652083333</c:v>
                </c:pt>
                <c:pt idx="1377">
                  <c:v>42789.4624305556</c:v>
                </c:pt>
                <c:pt idx="1378">
                  <c:v>42790.5833680556</c:v>
                </c:pt>
                <c:pt idx="1379">
                  <c:v>42796.538275463</c:v>
                </c:pt>
                <c:pt idx="1380">
                  <c:v>42796.6824768519</c:v>
                </c:pt>
                <c:pt idx="1381">
                  <c:v>42800.7201273148</c:v>
                </c:pt>
                <c:pt idx="1382">
                  <c:v>42800.7533333333</c:v>
                </c:pt>
                <c:pt idx="1383">
                  <c:v>42800.8018171296</c:v>
                </c:pt>
                <c:pt idx="1384">
                  <c:v>42801.7746990741</c:v>
                </c:pt>
                <c:pt idx="1385">
                  <c:v>42802.7187847222</c:v>
                </c:pt>
                <c:pt idx="1386">
                  <c:v>42803.579224537</c:v>
                </c:pt>
                <c:pt idx="1387">
                  <c:v>42803.8428125</c:v>
                </c:pt>
                <c:pt idx="1388">
                  <c:v>42807.1518634259</c:v>
                </c:pt>
                <c:pt idx="1389">
                  <c:v>42807.8850578704</c:v>
                </c:pt>
                <c:pt idx="1390">
                  <c:v>42808.358287037</c:v>
                </c:pt>
                <c:pt idx="1391">
                  <c:v>42808.6402314815</c:v>
                </c:pt>
                <c:pt idx="1392">
                  <c:v>42809.6459143519</c:v>
                </c:pt>
              </c:strCache>
            </c:strRef>
          </c:cat>
          <c:val>
            <c:numRef>
              <c:f>'Outcomes Based on Launch Date'!$D$6:$D$1399</c:f>
              <c:numCache>
                <c:formatCode>General</c:formatCode>
                <c:ptCount val="1393"/>
                <c:pt idx="1349">
                  <c:v>1</c:v>
                </c:pt>
                <c:pt idx="1352">
                  <c:v>1</c:v>
                </c:pt>
                <c:pt idx="1364">
                  <c:v>1</c:v>
                </c:pt>
                <c:pt idx="1370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1E4-9F4F-8BD6-C8415957E76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Date'!$A$6:$A$1399</c:f>
              <c:strCache>
                <c:ptCount val="1393"/>
                <c:pt idx="0">
                  <c:v>40378.8932060185</c:v>
                </c:pt>
                <c:pt idx="1">
                  <c:v>40478.2639236111</c:v>
                </c:pt>
                <c:pt idx="2">
                  <c:v>40531.8868865741</c:v>
                </c:pt>
                <c:pt idx="3">
                  <c:v>40633.1543634259</c:v>
                </c:pt>
                <c:pt idx="4">
                  <c:v>40644.1592592593</c:v>
                </c:pt>
                <c:pt idx="5">
                  <c:v>40883.9493171296</c:v>
                </c:pt>
                <c:pt idx="6">
                  <c:v>40884.0666782407</c:v>
                </c:pt>
                <c:pt idx="7">
                  <c:v>40923.7299537037</c:v>
                </c:pt>
                <c:pt idx="8">
                  <c:v>40970.8756712963</c:v>
                </c:pt>
                <c:pt idx="9">
                  <c:v>41013.9365625</c:v>
                </c:pt>
                <c:pt idx="10">
                  <c:v>41026.9530555556</c:v>
                </c:pt>
                <c:pt idx="11">
                  <c:v>41158.9939236111</c:v>
                </c:pt>
                <c:pt idx="12">
                  <c:v>41226.0173611111</c:v>
                </c:pt>
                <c:pt idx="13">
                  <c:v>41233.4991319444</c:v>
                </c:pt>
                <c:pt idx="14">
                  <c:v>41239.83625</c:v>
                </c:pt>
                <c:pt idx="15">
                  <c:v>41368.5602893519</c:v>
                </c:pt>
                <c:pt idx="16">
                  <c:v>41375.7022106481</c:v>
                </c:pt>
                <c:pt idx="17">
                  <c:v>41391.7829050926</c:v>
                </c:pt>
                <c:pt idx="18">
                  <c:v>41432.062037037</c:v>
                </c:pt>
                <c:pt idx="19">
                  <c:v>41447.8397222222</c:v>
                </c:pt>
                <c:pt idx="20">
                  <c:v>41466.7852314815</c:v>
                </c:pt>
                <c:pt idx="21">
                  <c:v>41477.9309143518</c:v>
                </c:pt>
                <c:pt idx="22">
                  <c:v>41491.7947800926</c:v>
                </c:pt>
                <c:pt idx="23">
                  <c:v>41550.8676736111</c:v>
                </c:pt>
                <c:pt idx="24">
                  <c:v>41591.737974537</c:v>
                </c:pt>
                <c:pt idx="25">
                  <c:v>41610.7944212963</c:v>
                </c:pt>
                <c:pt idx="26">
                  <c:v>41730.2767476852</c:v>
                </c:pt>
                <c:pt idx="27">
                  <c:v>41739.5253009259</c:v>
                </c:pt>
                <c:pt idx="28">
                  <c:v>41740.4936574074</c:v>
                </c:pt>
                <c:pt idx="29">
                  <c:v>41745.8913194444</c:v>
                </c:pt>
                <c:pt idx="30">
                  <c:v>41746.1894097222</c:v>
                </c:pt>
                <c:pt idx="31">
                  <c:v>41747.4715046296</c:v>
                </c:pt>
                <c:pt idx="32">
                  <c:v>41747.8698611111</c:v>
                </c:pt>
                <c:pt idx="33">
                  <c:v>41752.8345717593</c:v>
                </c:pt>
                <c:pt idx="34">
                  <c:v>41753.5158564815</c:v>
                </c:pt>
                <c:pt idx="35">
                  <c:v>41753.593275463</c:v>
                </c:pt>
                <c:pt idx="36">
                  <c:v>41753.635775463</c:v>
                </c:pt>
                <c:pt idx="37">
                  <c:v>41754.5643287037</c:v>
                </c:pt>
                <c:pt idx="38">
                  <c:v>41755.476724537</c:v>
                </c:pt>
                <c:pt idx="39">
                  <c:v>41758.8335648148</c:v>
                </c:pt>
                <c:pt idx="40">
                  <c:v>41758.8396759259</c:v>
                </c:pt>
                <c:pt idx="41">
                  <c:v>41759.1396296296</c:v>
                </c:pt>
                <c:pt idx="42">
                  <c:v>41760.9090393518</c:v>
                </c:pt>
                <c:pt idx="43">
                  <c:v>41760.9357060185</c:v>
                </c:pt>
                <c:pt idx="44">
                  <c:v>41761.5094097222</c:v>
                </c:pt>
                <c:pt idx="45">
                  <c:v>41761.810150463</c:v>
                </c:pt>
                <c:pt idx="46">
                  <c:v>41764.4466319444</c:v>
                </c:pt>
                <c:pt idx="47">
                  <c:v>41765.6107986111</c:v>
                </c:pt>
                <c:pt idx="48">
                  <c:v>41765.9246527778</c:v>
                </c:pt>
                <c:pt idx="49">
                  <c:v>41765.9386574074</c:v>
                </c:pt>
                <c:pt idx="50">
                  <c:v>41766.0725</c:v>
                </c:pt>
                <c:pt idx="51">
                  <c:v>41766.6172916667</c:v>
                </c:pt>
                <c:pt idx="52">
                  <c:v>41766.692037037</c:v>
                </c:pt>
                <c:pt idx="53">
                  <c:v>41766.8057291667</c:v>
                </c:pt>
                <c:pt idx="54">
                  <c:v>41771.8147916667</c:v>
                </c:pt>
                <c:pt idx="55">
                  <c:v>41772.1059375</c:v>
                </c:pt>
                <c:pt idx="56">
                  <c:v>41772.6853935185</c:v>
                </c:pt>
                <c:pt idx="57">
                  <c:v>41772.7278935185</c:v>
                </c:pt>
                <c:pt idx="58">
                  <c:v>41774.6512037037</c:v>
                </c:pt>
                <c:pt idx="59">
                  <c:v>41775.6361574074</c:v>
                </c:pt>
                <c:pt idx="60">
                  <c:v>41775.7537615741</c:v>
                </c:pt>
                <c:pt idx="61">
                  <c:v>41775.8585648148</c:v>
                </c:pt>
                <c:pt idx="62">
                  <c:v>41776.0631365741</c:v>
                </c:pt>
                <c:pt idx="63">
                  <c:v>41778.1936226852</c:v>
                </c:pt>
                <c:pt idx="64">
                  <c:v>41778.5480555556</c:v>
                </c:pt>
                <c:pt idx="65">
                  <c:v>41778.6372453704</c:v>
                </c:pt>
                <c:pt idx="66">
                  <c:v>41779.0459375</c:v>
                </c:pt>
                <c:pt idx="67">
                  <c:v>41779.3100347222</c:v>
                </c:pt>
                <c:pt idx="68">
                  <c:v>41779.6485069444</c:v>
                </c:pt>
                <c:pt idx="69">
                  <c:v>41779.6578703704</c:v>
                </c:pt>
                <c:pt idx="70">
                  <c:v>41779.6950925926</c:v>
                </c:pt>
                <c:pt idx="71">
                  <c:v>41779.724224537</c:v>
                </c:pt>
                <c:pt idx="72">
                  <c:v>41780.4126041667</c:v>
                </c:pt>
                <c:pt idx="73">
                  <c:v>41780.5259375</c:v>
                </c:pt>
                <c:pt idx="74">
                  <c:v>41780.7128935185</c:v>
                </c:pt>
                <c:pt idx="75">
                  <c:v>41780.7452546296</c:v>
                </c:pt>
                <c:pt idx="76">
                  <c:v>41780.7857291667</c:v>
                </c:pt>
                <c:pt idx="77">
                  <c:v>41781.0451736111</c:v>
                </c:pt>
                <c:pt idx="78">
                  <c:v>41781.0962037037</c:v>
                </c:pt>
                <c:pt idx="79">
                  <c:v>41781.6667708333</c:v>
                </c:pt>
                <c:pt idx="80">
                  <c:v>41781.8550925926</c:v>
                </c:pt>
                <c:pt idx="81">
                  <c:v>41784.7896875</c:v>
                </c:pt>
                <c:pt idx="82">
                  <c:v>41784.9524884259</c:v>
                </c:pt>
                <c:pt idx="83">
                  <c:v>41785.7077083333</c:v>
                </c:pt>
                <c:pt idx="84">
                  <c:v>41785.7272916667</c:v>
                </c:pt>
                <c:pt idx="85">
                  <c:v>41786.7613541667</c:v>
                </c:pt>
                <c:pt idx="86">
                  <c:v>41786.9597453704</c:v>
                </c:pt>
                <c:pt idx="87">
                  <c:v>41787.2182291667</c:v>
                </c:pt>
                <c:pt idx="88">
                  <c:v>41787.6815277778</c:v>
                </c:pt>
                <c:pt idx="89">
                  <c:v>41788.1671875</c:v>
                </c:pt>
                <c:pt idx="90">
                  <c:v>41788.5870833333</c:v>
                </c:pt>
                <c:pt idx="91">
                  <c:v>41788.5899768519</c:v>
                </c:pt>
                <c:pt idx="92">
                  <c:v>41789.0803703704</c:v>
                </c:pt>
                <c:pt idx="93">
                  <c:v>41789.7269791667</c:v>
                </c:pt>
                <c:pt idx="94">
                  <c:v>41789.893599537</c:v>
                </c:pt>
                <c:pt idx="95">
                  <c:v>41791.4927777778</c:v>
                </c:pt>
                <c:pt idx="96">
                  <c:v>41791.9934143518</c:v>
                </c:pt>
                <c:pt idx="97">
                  <c:v>41792.5429861111</c:v>
                </c:pt>
                <c:pt idx="98">
                  <c:v>41792.6452777778</c:v>
                </c:pt>
                <c:pt idx="99">
                  <c:v>41793.1721990741</c:v>
                </c:pt>
                <c:pt idx="100">
                  <c:v>41793.191875</c:v>
                </c:pt>
                <c:pt idx="101">
                  <c:v>41793.6687615741</c:v>
                </c:pt>
                <c:pt idx="102">
                  <c:v>41793.7102314815</c:v>
                </c:pt>
                <c:pt idx="103">
                  <c:v>41793.8142592593</c:v>
                </c:pt>
                <c:pt idx="104">
                  <c:v>41794.8175231482</c:v>
                </c:pt>
                <c:pt idx="105">
                  <c:v>41795.5281018519</c:v>
                </c:pt>
                <c:pt idx="106">
                  <c:v>41795.5989236111</c:v>
                </c:pt>
                <c:pt idx="107">
                  <c:v>41796.4223263889</c:v>
                </c:pt>
                <c:pt idx="108">
                  <c:v>41796.7715972222</c:v>
                </c:pt>
                <c:pt idx="109">
                  <c:v>41798.9402777778</c:v>
                </c:pt>
                <c:pt idx="110">
                  <c:v>41799.2590393518</c:v>
                </c:pt>
                <c:pt idx="111">
                  <c:v>41799.6859027778</c:v>
                </c:pt>
                <c:pt idx="112">
                  <c:v>41800.3804282407</c:v>
                </c:pt>
                <c:pt idx="113">
                  <c:v>41800.5267013889</c:v>
                </c:pt>
                <c:pt idx="114">
                  <c:v>41801.7115509259</c:v>
                </c:pt>
                <c:pt idx="115">
                  <c:v>41802.5742824074</c:v>
                </c:pt>
                <c:pt idx="116">
                  <c:v>41802.6209027778</c:v>
                </c:pt>
                <c:pt idx="117">
                  <c:v>41803.4573263889</c:v>
                </c:pt>
                <c:pt idx="118">
                  <c:v>41804.9370833333</c:v>
                </c:pt>
                <c:pt idx="119">
                  <c:v>41806.3954282407</c:v>
                </c:pt>
                <c:pt idx="120">
                  <c:v>41806.6050347222</c:v>
                </c:pt>
                <c:pt idx="121">
                  <c:v>41806.6693171296</c:v>
                </c:pt>
                <c:pt idx="122">
                  <c:v>41807.6900810185</c:v>
                </c:pt>
                <c:pt idx="123">
                  <c:v>41808.1985185185</c:v>
                </c:pt>
                <c:pt idx="124">
                  <c:v>41808.6495833333</c:v>
                </c:pt>
                <c:pt idx="125">
                  <c:v>41808.6695717593</c:v>
                </c:pt>
                <c:pt idx="126">
                  <c:v>41808.8812152778</c:v>
                </c:pt>
                <c:pt idx="127">
                  <c:v>41808.9919444444</c:v>
                </c:pt>
                <c:pt idx="128">
                  <c:v>41809.1230092593</c:v>
                </c:pt>
                <c:pt idx="129">
                  <c:v>41809.3899305556</c:v>
                </c:pt>
                <c:pt idx="130">
                  <c:v>41809.8603009259</c:v>
                </c:pt>
                <c:pt idx="131">
                  <c:v>41810.1421990741</c:v>
                </c:pt>
                <c:pt idx="132">
                  <c:v>41811.5361805556</c:v>
                </c:pt>
                <c:pt idx="133">
                  <c:v>41811.555462963</c:v>
                </c:pt>
                <c:pt idx="134">
                  <c:v>41812.7744328704</c:v>
                </c:pt>
                <c:pt idx="135">
                  <c:v>41813.9387152778</c:v>
                </c:pt>
                <c:pt idx="136">
                  <c:v>41814.3678009259</c:v>
                </c:pt>
                <c:pt idx="137">
                  <c:v>41815.569212963</c:v>
                </c:pt>
                <c:pt idx="138">
                  <c:v>41815.7748263889</c:v>
                </c:pt>
                <c:pt idx="139">
                  <c:v>41815.8150462963</c:v>
                </c:pt>
                <c:pt idx="140">
                  <c:v>41816.9503703704</c:v>
                </c:pt>
                <c:pt idx="141">
                  <c:v>41817.5954282407</c:v>
                </c:pt>
                <c:pt idx="142">
                  <c:v>41820.6280902778</c:v>
                </c:pt>
                <c:pt idx="143">
                  <c:v>41820.6391898148</c:v>
                </c:pt>
                <c:pt idx="144">
                  <c:v>41820.776412037</c:v>
                </c:pt>
                <c:pt idx="145">
                  <c:v>41820.8708217593</c:v>
                </c:pt>
                <c:pt idx="146">
                  <c:v>41820.9456134259</c:v>
                </c:pt>
                <c:pt idx="147">
                  <c:v>41821.2056365741</c:v>
                </c:pt>
                <c:pt idx="148">
                  <c:v>41821.698599537</c:v>
                </c:pt>
                <c:pt idx="149">
                  <c:v>41822.4179398148</c:v>
                </c:pt>
                <c:pt idx="150">
                  <c:v>41822.5750347222</c:v>
                </c:pt>
                <c:pt idx="151">
                  <c:v>41822.9048842593</c:v>
                </c:pt>
                <c:pt idx="152">
                  <c:v>41825.0552314815</c:v>
                </c:pt>
                <c:pt idx="153">
                  <c:v>41826.6195486111</c:v>
                </c:pt>
                <c:pt idx="154">
                  <c:v>41826.8712384259</c:v>
                </c:pt>
                <c:pt idx="155">
                  <c:v>41827.6050578704</c:v>
                </c:pt>
                <c:pt idx="156">
                  <c:v>41827.6741435185</c:v>
                </c:pt>
                <c:pt idx="157">
                  <c:v>41827.9099421296</c:v>
                </c:pt>
                <c:pt idx="158">
                  <c:v>41828.2294907407</c:v>
                </c:pt>
                <c:pt idx="159">
                  <c:v>41828.6463194444</c:v>
                </c:pt>
                <c:pt idx="160">
                  <c:v>41828.7369212963</c:v>
                </c:pt>
                <c:pt idx="161">
                  <c:v>41828.9229050926</c:v>
                </c:pt>
                <c:pt idx="162">
                  <c:v>41829.3254976852</c:v>
                </c:pt>
                <c:pt idx="163">
                  <c:v>41829.5997916667</c:v>
                </c:pt>
                <c:pt idx="164">
                  <c:v>41829.7342592593</c:v>
                </c:pt>
                <c:pt idx="165">
                  <c:v>41829.7371527778</c:v>
                </c:pt>
                <c:pt idx="166">
                  <c:v>41829.7870833333</c:v>
                </c:pt>
                <c:pt idx="167">
                  <c:v>41829.7882523148</c:v>
                </c:pt>
                <c:pt idx="168">
                  <c:v>41829.7957291667</c:v>
                </c:pt>
                <c:pt idx="169">
                  <c:v>41829.9357175926</c:v>
                </c:pt>
                <c:pt idx="170">
                  <c:v>41829.9773263889</c:v>
                </c:pt>
                <c:pt idx="171">
                  <c:v>41830.2341666667</c:v>
                </c:pt>
                <c:pt idx="172">
                  <c:v>41830.2674074074</c:v>
                </c:pt>
                <c:pt idx="173">
                  <c:v>41830.5456944444</c:v>
                </c:pt>
                <c:pt idx="174">
                  <c:v>41830.8583449074</c:v>
                </c:pt>
                <c:pt idx="175">
                  <c:v>41831.6750347222</c:v>
                </c:pt>
                <c:pt idx="176">
                  <c:v>41831.6979398148</c:v>
                </c:pt>
                <c:pt idx="177">
                  <c:v>41831.7227777778</c:v>
                </c:pt>
                <c:pt idx="178">
                  <c:v>41831.742962963</c:v>
                </c:pt>
                <c:pt idx="179">
                  <c:v>41833.0897569444</c:v>
                </c:pt>
                <c:pt idx="180">
                  <c:v>41833.6609953704</c:v>
                </c:pt>
                <c:pt idx="181">
                  <c:v>41833.9515162037</c:v>
                </c:pt>
                <c:pt idx="182">
                  <c:v>41834.1353703704</c:v>
                </c:pt>
                <c:pt idx="183">
                  <c:v>41834.5865740741</c:v>
                </c:pt>
                <c:pt idx="184">
                  <c:v>41834.7841203704</c:v>
                </c:pt>
                <c:pt idx="185">
                  <c:v>41834.9538657407</c:v>
                </c:pt>
                <c:pt idx="186">
                  <c:v>41835.6663541667</c:v>
                </c:pt>
                <c:pt idx="187">
                  <c:v>41836.1909375</c:v>
                </c:pt>
                <c:pt idx="188">
                  <c:v>41836.4711805556</c:v>
                </c:pt>
                <c:pt idx="189">
                  <c:v>41837.3230092593</c:v>
                </c:pt>
                <c:pt idx="190">
                  <c:v>41839.1757060185</c:v>
                </c:pt>
                <c:pt idx="191">
                  <c:v>41839.7309375</c:v>
                </c:pt>
                <c:pt idx="192">
                  <c:v>41841.2648958333</c:v>
                </c:pt>
                <c:pt idx="193">
                  <c:v>41841.6515972222</c:v>
                </c:pt>
                <c:pt idx="194">
                  <c:v>41841.8204861111</c:v>
                </c:pt>
                <c:pt idx="195">
                  <c:v>41841.8500347222</c:v>
                </c:pt>
                <c:pt idx="196">
                  <c:v>41842.2012615741</c:v>
                </c:pt>
                <c:pt idx="197">
                  <c:v>41842.6075925926</c:v>
                </c:pt>
                <c:pt idx="198">
                  <c:v>41842.8286805556</c:v>
                </c:pt>
                <c:pt idx="199">
                  <c:v>41843.1557291667</c:v>
                </c:pt>
                <c:pt idx="200">
                  <c:v>41843.6325231481</c:v>
                </c:pt>
                <c:pt idx="201">
                  <c:v>41843.6646180556</c:v>
                </c:pt>
                <c:pt idx="202">
                  <c:v>41843.7750115741</c:v>
                </c:pt>
                <c:pt idx="203">
                  <c:v>41844.1251157407</c:v>
                </c:pt>
                <c:pt idx="204">
                  <c:v>41845.8091666667</c:v>
                </c:pt>
                <c:pt idx="205">
                  <c:v>41846.6673263889</c:v>
                </c:pt>
                <c:pt idx="206">
                  <c:v>41848.6798032407</c:v>
                </c:pt>
                <c:pt idx="207">
                  <c:v>41848.7729282407</c:v>
                </c:pt>
                <c:pt idx="208">
                  <c:v>41848.8400231482</c:v>
                </c:pt>
                <c:pt idx="209">
                  <c:v>41848.8661574074</c:v>
                </c:pt>
                <c:pt idx="210">
                  <c:v>41849.887037037</c:v>
                </c:pt>
                <c:pt idx="211">
                  <c:v>41850.4009375</c:v>
                </c:pt>
                <c:pt idx="212">
                  <c:v>41850.8632523148</c:v>
                </c:pt>
                <c:pt idx="213">
                  <c:v>41851.200150463</c:v>
                </c:pt>
                <c:pt idx="214">
                  <c:v>41851.5415856481</c:v>
                </c:pt>
                <c:pt idx="215">
                  <c:v>41851.6363888889</c:v>
                </c:pt>
                <c:pt idx="216">
                  <c:v>41851.7009259259</c:v>
                </c:pt>
                <c:pt idx="217">
                  <c:v>41851.7713541667</c:v>
                </c:pt>
                <c:pt idx="218">
                  <c:v>41852.5272222222</c:v>
                </c:pt>
                <c:pt idx="219">
                  <c:v>41852.6583101852</c:v>
                </c:pt>
                <c:pt idx="220">
                  <c:v>41853.2402083333</c:v>
                </c:pt>
                <c:pt idx="221">
                  <c:v>41853.5634027778</c:v>
                </c:pt>
                <c:pt idx="222">
                  <c:v>41854.602650463</c:v>
                </c:pt>
                <c:pt idx="223">
                  <c:v>41855.5481018518</c:v>
                </c:pt>
                <c:pt idx="224">
                  <c:v>41856.0100694444</c:v>
                </c:pt>
                <c:pt idx="225">
                  <c:v>41856.6721527778</c:v>
                </c:pt>
                <c:pt idx="226">
                  <c:v>41856.7150694444</c:v>
                </c:pt>
                <c:pt idx="227">
                  <c:v>41858.0070717593</c:v>
                </c:pt>
                <c:pt idx="228">
                  <c:v>41858.2146296296</c:v>
                </c:pt>
                <c:pt idx="229">
                  <c:v>41858.3553935185</c:v>
                </c:pt>
                <c:pt idx="230">
                  <c:v>41858.7617824074</c:v>
                </c:pt>
                <c:pt idx="231">
                  <c:v>41861.524837963</c:v>
                </c:pt>
                <c:pt idx="232">
                  <c:v>41861.7670949074</c:v>
                </c:pt>
                <c:pt idx="233">
                  <c:v>41862.761724537</c:v>
                </c:pt>
                <c:pt idx="234">
                  <c:v>41862.8030787037</c:v>
                </c:pt>
                <c:pt idx="235">
                  <c:v>41862.8399768519</c:v>
                </c:pt>
                <c:pt idx="236">
                  <c:v>41862.8646759259</c:v>
                </c:pt>
                <c:pt idx="237">
                  <c:v>41863.3592824074</c:v>
                </c:pt>
                <c:pt idx="238">
                  <c:v>41863.5273263889</c:v>
                </c:pt>
                <c:pt idx="239">
                  <c:v>41863.5841203704</c:v>
                </c:pt>
                <c:pt idx="240">
                  <c:v>41863.7572106481</c:v>
                </c:pt>
                <c:pt idx="241">
                  <c:v>41865.6597800926</c:v>
                </c:pt>
                <c:pt idx="242">
                  <c:v>41865.8786574074</c:v>
                </c:pt>
                <c:pt idx="243">
                  <c:v>41865.8829282407</c:v>
                </c:pt>
                <c:pt idx="244">
                  <c:v>41866.0253472222</c:v>
                </c:pt>
                <c:pt idx="245">
                  <c:v>41866.6406481481</c:v>
                </c:pt>
                <c:pt idx="246">
                  <c:v>41866.7988657407</c:v>
                </c:pt>
                <c:pt idx="247">
                  <c:v>41867.6522800926</c:v>
                </c:pt>
                <c:pt idx="248">
                  <c:v>41868.9240509259</c:v>
                </c:pt>
                <c:pt idx="249">
                  <c:v>41869.7141666667</c:v>
                </c:pt>
                <c:pt idx="250">
                  <c:v>41869.7406712963</c:v>
                </c:pt>
                <c:pt idx="251">
                  <c:v>41869.7987268519</c:v>
                </c:pt>
                <c:pt idx="252">
                  <c:v>41869.8726851852</c:v>
                </c:pt>
                <c:pt idx="253">
                  <c:v>41871.7556944444</c:v>
                </c:pt>
                <c:pt idx="254">
                  <c:v>41872.2912384259</c:v>
                </c:pt>
                <c:pt idx="255">
                  <c:v>41872.8029282407</c:v>
                </c:pt>
                <c:pt idx="256">
                  <c:v>41872.8076967593</c:v>
                </c:pt>
                <c:pt idx="257">
                  <c:v>41875.9228587963</c:v>
                </c:pt>
                <c:pt idx="258">
                  <c:v>41876.7189351852</c:v>
                </c:pt>
                <c:pt idx="259">
                  <c:v>41876.815787037</c:v>
                </c:pt>
                <c:pt idx="260">
                  <c:v>41877.2218865741</c:v>
                </c:pt>
                <c:pt idx="261">
                  <c:v>41877.8866203704</c:v>
                </c:pt>
                <c:pt idx="262">
                  <c:v>41878.8783796296</c:v>
                </c:pt>
                <c:pt idx="263">
                  <c:v>41878.9115509259</c:v>
                </c:pt>
                <c:pt idx="264">
                  <c:v>41878.9465740741</c:v>
                </c:pt>
                <c:pt idx="265">
                  <c:v>41879.0435300926</c:v>
                </c:pt>
                <c:pt idx="266">
                  <c:v>41879.9137615741</c:v>
                </c:pt>
                <c:pt idx="267">
                  <c:v>41879.9590509259</c:v>
                </c:pt>
                <c:pt idx="268">
                  <c:v>41880.0610069444</c:v>
                </c:pt>
                <c:pt idx="269">
                  <c:v>41880.7534375</c:v>
                </c:pt>
                <c:pt idx="270">
                  <c:v>41880.7635763889</c:v>
                </c:pt>
                <c:pt idx="271">
                  <c:v>41880.7888425926</c:v>
                </c:pt>
                <c:pt idx="272">
                  <c:v>41881.3613425926</c:v>
                </c:pt>
                <c:pt idx="273">
                  <c:v>41881.453587963</c:v>
                </c:pt>
                <c:pt idx="274">
                  <c:v>41882.5856481481</c:v>
                </c:pt>
                <c:pt idx="275">
                  <c:v>41883.9166782407</c:v>
                </c:pt>
                <c:pt idx="276">
                  <c:v>41884.0567476852</c:v>
                </c:pt>
                <c:pt idx="277">
                  <c:v>41884.599849537</c:v>
                </c:pt>
                <c:pt idx="278">
                  <c:v>41884.6173148148</c:v>
                </c:pt>
                <c:pt idx="279">
                  <c:v>41885.2215509259</c:v>
                </c:pt>
                <c:pt idx="280">
                  <c:v>41885.4788425926</c:v>
                </c:pt>
                <c:pt idx="281">
                  <c:v>41885.5951388889</c:v>
                </c:pt>
                <c:pt idx="282">
                  <c:v>41887.1113541667</c:v>
                </c:pt>
                <c:pt idx="283">
                  <c:v>41887.2921875</c:v>
                </c:pt>
                <c:pt idx="284">
                  <c:v>41888.6748263889</c:v>
                </c:pt>
                <c:pt idx="285">
                  <c:v>41889.7682291667</c:v>
                </c:pt>
                <c:pt idx="286">
                  <c:v>41890.0868055556</c:v>
                </c:pt>
                <c:pt idx="287">
                  <c:v>41890.1626967593</c:v>
                </c:pt>
                <c:pt idx="288">
                  <c:v>41891.6653240741</c:v>
                </c:pt>
                <c:pt idx="289">
                  <c:v>41891.9650347222</c:v>
                </c:pt>
                <c:pt idx="290">
                  <c:v>41893.3248842593</c:v>
                </c:pt>
                <c:pt idx="291">
                  <c:v>41893.7835532407</c:v>
                </c:pt>
                <c:pt idx="292">
                  <c:v>41894.6323611111</c:v>
                </c:pt>
                <c:pt idx="293">
                  <c:v>41894.91375</c:v>
                </c:pt>
                <c:pt idx="294">
                  <c:v>41897.5361342593</c:v>
                </c:pt>
                <c:pt idx="295">
                  <c:v>41897.602037037</c:v>
                </c:pt>
                <c:pt idx="296">
                  <c:v>41898.168125</c:v>
                </c:pt>
                <c:pt idx="297">
                  <c:v>41899.2949421296</c:v>
                </c:pt>
                <c:pt idx="298">
                  <c:v>41899.6270717593</c:v>
                </c:pt>
                <c:pt idx="299">
                  <c:v>41900.2431597222</c:v>
                </c:pt>
                <c:pt idx="300">
                  <c:v>41901.282025463</c:v>
                </c:pt>
                <c:pt idx="301">
                  <c:v>41902.3337268519</c:v>
                </c:pt>
                <c:pt idx="302">
                  <c:v>41902.6223958333</c:v>
                </c:pt>
                <c:pt idx="303">
                  <c:v>41903.8829513889</c:v>
                </c:pt>
                <c:pt idx="304">
                  <c:v>41904.6505787037</c:v>
                </c:pt>
                <c:pt idx="305">
                  <c:v>41905.6364699074</c:v>
                </c:pt>
                <c:pt idx="306">
                  <c:v>41905.7957060185</c:v>
                </c:pt>
                <c:pt idx="307">
                  <c:v>41906.8195138889</c:v>
                </c:pt>
                <c:pt idx="308">
                  <c:v>41909.9693865741</c:v>
                </c:pt>
                <c:pt idx="309">
                  <c:v>41912.6507291667</c:v>
                </c:pt>
                <c:pt idx="310">
                  <c:v>41912.8589467593</c:v>
                </c:pt>
                <c:pt idx="311">
                  <c:v>41914.1002893519</c:v>
                </c:pt>
                <c:pt idx="312">
                  <c:v>41914.2951041667</c:v>
                </c:pt>
                <c:pt idx="313">
                  <c:v>41914.5900115741</c:v>
                </c:pt>
                <c:pt idx="314">
                  <c:v>41915.4002199074</c:v>
                </c:pt>
                <c:pt idx="315">
                  <c:v>41915.4372106481</c:v>
                </c:pt>
                <c:pt idx="316">
                  <c:v>41915.7628356482</c:v>
                </c:pt>
                <c:pt idx="317">
                  <c:v>41916.5976388889</c:v>
                </c:pt>
                <c:pt idx="318">
                  <c:v>41918.7421759259</c:v>
                </c:pt>
                <c:pt idx="319">
                  <c:v>41918.8808333333</c:v>
                </c:pt>
                <c:pt idx="320">
                  <c:v>41920.1236111111</c:v>
                </c:pt>
                <c:pt idx="321">
                  <c:v>41920.7875347222</c:v>
                </c:pt>
                <c:pt idx="322">
                  <c:v>41920.9634722222</c:v>
                </c:pt>
                <c:pt idx="323">
                  <c:v>41921.2799768519</c:v>
                </c:pt>
                <c:pt idx="324">
                  <c:v>41921.3755324074</c:v>
                </c:pt>
                <c:pt idx="325">
                  <c:v>41921.7704398148</c:v>
                </c:pt>
                <c:pt idx="326">
                  <c:v>41922.5351851852</c:v>
                </c:pt>
                <c:pt idx="327">
                  <c:v>41922.6405902778</c:v>
                </c:pt>
                <c:pt idx="328">
                  <c:v>41923.3543518518</c:v>
                </c:pt>
                <c:pt idx="329">
                  <c:v>41923.9216435185</c:v>
                </c:pt>
                <c:pt idx="330">
                  <c:v>41926.5423032407</c:v>
                </c:pt>
                <c:pt idx="331">
                  <c:v>41926.9426851852</c:v>
                </c:pt>
                <c:pt idx="332">
                  <c:v>41927.1248842593</c:v>
                </c:pt>
                <c:pt idx="333">
                  <c:v>41927.848900463</c:v>
                </c:pt>
                <c:pt idx="334">
                  <c:v>41927.8737847222</c:v>
                </c:pt>
                <c:pt idx="335">
                  <c:v>41927.9361574074</c:v>
                </c:pt>
                <c:pt idx="336">
                  <c:v>41928.1704976852</c:v>
                </c:pt>
                <c:pt idx="337">
                  <c:v>41928.6901388889</c:v>
                </c:pt>
                <c:pt idx="338">
                  <c:v>41928.8810648148</c:v>
                </c:pt>
                <c:pt idx="339">
                  <c:v>41929.2662152778</c:v>
                </c:pt>
                <c:pt idx="340">
                  <c:v>41931.6829398148</c:v>
                </c:pt>
                <c:pt idx="341">
                  <c:v>41932.311099537</c:v>
                </c:pt>
                <c:pt idx="342">
                  <c:v>41932.7088773148</c:v>
                </c:pt>
                <c:pt idx="343">
                  <c:v>41933.2916435185</c:v>
                </c:pt>
                <c:pt idx="344">
                  <c:v>41934.9149189815</c:v>
                </c:pt>
                <c:pt idx="345">
                  <c:v>41937.9534490741</c:v>
                </c:pt>
                <c:pt idx="346">
                  <c:v>41938.7094212963</c:v>
                </c:pt>
                <c:pt idx="347">
                  <c:v>41939.5699074074</c:v>
                </c:pt>
                <c:pt idx="348">
                  <c:v>41939.8122337963</c:v>
                </c:pt>
                <c:pt idx="349">
                  <c:v>41940.028287037</c:v>
                </c:pt>
                <c:pt idx="350">
                  <c:v>41940.5872337963</c:v>
                </c:pt>
                <c:pt idx="351">
                  <c:v>41940.5981828704</c:v>
                </c:pt>
                <c:pt idx="352">
                  <c:v>41940.6915856482</c:v>
                </c:pt>
                <c:pt idx="353">
                  <c:v>41940.9679513889</c:v>
                </c:pt>
                <c:pt idx="354">
                  <c:v>41941.5852314815</c:v>
                </c:pt>
                <c:pt idx="355">
                  <c:v>41941.6838657407</c:v>
                </c:pt>
                <c:pt idx="356">
                  <c:v>41941.752037037</c:v>
                </c:pt>
                <c:pt idx="357">
                  <c:v>41942.8471064815</c:v>
                </c:pt>
                <c:pt idx="358">
                  <c:v>41943.7530324074</c:v>
                </c:pt>
                <c:pt idx="359">
                  <c:v>41944.5276273148</c:v>
                </c:pt>
                <c:pt idx="360">
                  <c:v>41946.6447453704</c:v>
                </c:pt>
                <c:pt idx="361">
                  <c:v>41946.9369097222</c:v>
                </c:pt>
                <c:pt idx="362">
                  <c:v>41947.7625925926</c:v>
                </c:pt>
                <c:pt idx="363">
                  <c:v>41948.5528472222</c:v>
                </c:pt>
                <c:pt idx="364">
                  <c:v>41948.7272569444</c:v>
                </c:pt>
                <c:pt idx="365">
                  <c:v>41948.9574652778</c:v>
                </c:pt>
                <c:pt idx="366">
                  <c:v>41950.1141087963</c:v>
                </c:pt>
                <c:pt idx="367">
                  <c:v>41950.2669444444</c:v>
                </c:pt>
                <c:pt idx="368">
                  <c:v>41950.8595601852</c:v>
                </c:pt>
                <c:pt idx="369">
                  <c:v>41953.7730902778</c:v>
                </c:pt>
                <c:pt idx="370">
                  <c:v>41953.8675</c:v>
                </c:pt>
                <c:pt idx="371">
                  <c:v>41953.9582175926</c:v>
                </c:pt>
                <c:pt idx="372">
                  <c:v>41954.2280324074</c:v>
                </c:pt>
                <c:pt idx="373">
                  <c:v>41954.5450810185</c:v>
                </c:pt>
                <c:pt idx="374">
                  <c:v>41954.8508680556</c:v>
                </c:pt>
                <c:pt idx="375">
                  <c:v>41957.7568402778</c:v>
                </c:pt>
                <c:pt idx="376">
                  <c:v>41957.8337268519</c:v>
                </c:pt>
                <c:pt idx="377">
                  <c:v>41960.1190856481</c:v>
                </c:pt>
                <c:pt idx="378">
                  <c:v>41961.4924884259</c:v>
                </c:pt>
                <c:pt idx="379">
                  <c:v>41963.8723611111</c:v>
                </c:pt>
                <c:pt idx="380">
                  <c:v>41964.3155324074</c:v>
                </c:pt>
                <c:pt idx="381">
                  <c:v>41964.7163194444</c:v>
                </c:pt>
                <c:pt idx="382">
                  <c:v>41968.6774652778</c:v>
                </c:pt>
                <c:pt idx="383">
                  <c:v>41968.9389930556</c:v>
                </c:pt>
                <c:pt idx="384">
                  <c:v>41969.1997569444</c:v>
                </c:pt>
                <c:pt idx="385">
                  <c:v>41970.0850462963</c:v>
                </c:pt>
                <c:pt idx="386">
                  <c:v>41971.0021527778</c:v>
                </c:pt>
                <c:pt idx="387">
                  <c:v>41971.8810763889</c:v>
                </c:pt>
                <c:pt idx="388">
                  <c:v>41974.7385763889</c:v>
                </c:pt>
                <c:pt idx="389">
                  <c:v>41974.7431481481</c:v>
                </c:pt>
                <c:pt idx="390">
                  <c:v>41974.898599537</c:v>
                </c:pt>
                <c:pt idx="391">
                  <c:v>41975.1243402778</c:v>
                </c:pt>
                <c:pt idx="392">
                  <c:v>41975.642974537</c:v>
                </c:pt>
                <c:pt idx="393">
                  <c:v>41975.6761111111</c:v>
                </c:pt>
                <c:pt idx="394">
                  <c:v>41975.7006365741</c:v>
                </c:pt>
                <c:pt idx="395">
                  <c:v>41975.9011805555</c:v>
                </c:pt>
                <c:pt idx="396">
                  <c:v>41976.3319791667</c:v>
                </c:pt>
                <c:pt idx="397">
                  <c:v>41977.0049768519</c:v>
                </c:pt>
                <c:pt idx="398">
                  <c:v>41977.7801041667</c:v>
                </c:pt>
                <c:pt idx="399">
                  <c:v>41981.0675231481</c:v>
                </c:pt>
                <c:pt idx="400">
                  <c:v>41981.5723032407</c:v>
                </c:pt>
                <c:pt idx="401">
                  <c:v>41982.6886111111</c:v>
                </c:pt>
                <c:pt idx="402">
                  <c:v>41982.7370717593</c:v>
                </c:pt>
                <c:pt idx="403">
                  <c:v>41982.7733564815</c:v>
                </c:pt>
                <c:pt idx="404">
                  <c:v>41982.8736458333</c:v>
                </c:pt>
                <c:pt idx="405">
                  <c:v>41982.8872800926</c:v>
                </c:pt>
                <c:pt idx="406">
                  <c:v>41982.9043865741</c:v>
                </c:pt>
                <c:pt idx="407">
                  <c:v>41983.7528472222</c:v>
                </c:pt>
                <c:pt idx="408">
                  <c:v>41985.4273611111</c:v>
                </c:pt>
                <c:pt idx="409">
                  <c:v>41988.6170833333</c:v>
                </c:pt>
                <c:pt idx="410">
                  <c:v>41988.8299421296</c:v>
                </c:pt>
                <c:pt idx="411">
                  <c:v>41989.2475462963</c:v>
                </c:pt>
                <c:pt idx="412">
                  <c:v>41989.819212963</c:v>
                </c:pt>
                <c:pt idx="413">
                  <c:v>41990.5063773148</c:v>
                </c:pt>
                <c:pt idx="414">
                  <c:v>41990.5841087963</c:v>
                </c:pt>
                <c:pt idx="415">
                  <c:v>41990.5854861111</c:v>
                </c:pt>
                <c:pt idx="416">
                  <c:v>41990.6125462963</c:v>
                </c:pt>
                <c:pt idx="417">
                  <c:v>41990.9986342593</c:v>
                </c:pt>
                <c:pt idx="418">
                  <c:v>41991.0224884259</c:v>
                </c:pt>
                <c:pt idx="419">
                  <c:v>41993.8243402778</c:v>
                </c:pt>
                <c:pt idx="420">
                  <c:v>41995.0840740741</c:v>
                </c:pt>
                <c:pt idx="421">
                  <c:v>41995.8704861111</c:v>
                </c:pt>
                <c:pt idx="422">
                  <c:v>41996.8323958333</c:v>
                </c:pt>
                <c:pt idx="423">
                  <c:v>41997.5079050926</c:v>
                </c:pt>
                <c:pt idx="424">
                  <c:v>41999.8610648148</c:v>
                </c:pt>
                <c:pt idx="425">
                  <c:v>42002.5448842593</c:v>
                </c:pt>
                <c:pt idx="426">
                  <c:v>42002.8174884259</c:v>
                </c:pt>
                <c:pt idx="427">
                  <c:v>42003.9484259259</c:v>
                </c:pt>
                <c:pt idx="428">
                  <c:v>42004.7038657407</c:v>
                </c:pt>
                <c:pt idx="429">
                  <c:v>42006.9086921296</c:v>
                </c:pt>
                <c:pt idx="430">
                  <c:v>42007.0164583333</c:v>
                </c:pt>
                <c:pt idx="431">
                  <c:v>42009.4932638889</c:v>
                </c:pt>
                <c:pt idx="432">
                  <c:v>42010.9682407407</c:v>
                </c:pt>
                <c:pt idx="433">
                  <c:v>42011.2025810185</c:v>
                </c:pt>
                <c:pt idx="434">
                  <c:v>42013.1525347222</c:v>
                </c:pt>
                <c:pt idx="435">
                  <c:v>42013.4245023148</c:v>
                </c:pt>
                <c:pt idx="436">
                  <c:v>42016.0504513889</c:v>
                </c:pt>
                <c:pt idx="437">
                  <c:v>42016.1206134259</c:v>
                </c:pt>
                <c:pt idx="438">
                  <c:v>42016.7066782407</c:v>
                </c:pt>
                <c:pt idx="439">
                  <c:v>42016.8002083333</c:v>
                </c:pt>
                <c:pt idx="440">
                  <c:v>42016.8324652778</c:v>
                </c:pt>
                <c:pt idx="441">
                  <c:v>42016.9386921296</c:v>
                </c:pt>
                <c:pt idx="442">
                  <c:v>42016.9815740741</c:v>
                </c:pt>
                <c:pt idx="443">
                  <c:v>42017.5942361111</c:v>
                </c:pt>
                <c:pt idx="444">
                  <c:v>42017.8804513889</c:v>
                </c:pt>
                <c:pt idx="445">
                  <c:v>42017.907337963</c:v>
                </c:pt>
                <c:pt idx="446">
                  <c:v>42018.6768981481</c:v>
                </c:pt>
                <c:pt idx="447">
                  <c:v>42018.9404976852</c:v>
                </c:pt>
                <c:pt idx="448">
                  <c:v>42018.9415972222</c:v>
                </c:pt>
                <c:pt idx="449">
                  <c:v>42019.6837615741</c:v>
                </c:pt>
                <c:pt idx="450">
                  <c:v>42019.959837963</c:v>
                </c:pt>
                <c:pt idx="451">
                  <c:v>42020.587349537</c:v>
                </c:pt>
                <c:pt idx="452">
                  <c:v>42020.7005671296</c:v>
                </c:pt>
                <c:pt idx="453">
                  <c:v>42020.7686342593</c:v>
                </c:pt>
                <c:pt idx="454">
                  <c:v>42020.8466666667</c:v>
                </c:pt>
                <c:pt idx="455">
                  <c:v>42021.3011921296</c:v>
                </c:pt>
                <c:pt idx="456">
                  <c:v>42022.6615277778</c:v>
                </c:pt>
                <c:pt idx="457">
                  <c:v>42023.6349768519</c:v>
                </c:pt>
                <c:pt idx="458">
                  <c:v>42024.7028935185</c:v>
                </c:pt>
                <c:pt idx="459">
                  <c:v>42025.1647800926</c:v>
                </c:pt>
                <c:pt idx="460">
                  <c:v>42026.1761805556</c:v>
                </c:pt>
                <c:pt idx="461">
                  <c:v>42026.8811805556</c:v>
                </c:pt>
                <c:pt idx="462">
                  <c:v>42026.9204282407</c:v>
                </c:pt>
                <c:pt idx="463">
                  <c:v>42026.9249768518</c:v>
                </c:pt>
                <c:pt idx="464">
                  <c:v>42027.8328009259</c:v>
                </c:pt>
                <c:pt idx="465">
                  <c:v>42028.4965625</c:v>
                </c:pt>
                <c:pt idx="466">
                  <c:v>42029.1358796296</c:v>
                </c:pt>
                <c:pt idx="467">
                  <c:v>42031.01125</c:v>
                </c:pt>
                <c:pt idx="468">
                  <c:v>42031.1388310185</c:v>
                </c:pt>
                <c:pt idx="469">
                  <c:v>42031.6668981481</c:v>
                </c:pt>
                <c:pt idx="470">
                  <c:v>42031.833587963</c:v>
                </c:pt>
                <c:pt idx="471">
                  <c:v>42032.2502083333</c:v>
                </c:pt>
                <c:pt idx="472">
                  <c:v>42032.7161458333</c:v>
                </c:pt>
                <c:pt idx="473">
                  <c:v>42034.8568171296</c:v>
                </c:pt>
                <c:pt idx="474">
                  <c:v>42034.9282523148</c:v>
                </c:pt>
                <c:pt idx="475">
                  <c:v>42034.9601273148</c:v>
                </c:pt>
                <c:pt idx="476">
                  <c:v>42036.2442824074</c:v>
                </c:pt>
                <c:pt idx="477">
                  <c:v>42036.704525463</c:v>
                </c:pt>
                <c:pt idx="478">
                  <c:v>42036.9955902778</c:v>
                </c:pt>
                <c:pt idx="479">
                  <c:v>42037.5989583333</c:v>
                </c:pt>
                <c:pt idx="480">
                  <c:v>42037.7912384259</c:v>
                </c:pt>
                <c:pt idx="481">
                  <c:v>42037.9382060185</c:v>
                </c:pt>
                <c:pt idx="482">
                  <c:v>42037.9862847222</c:v>
                </c:pt>
                <c:pt idx="483">
                  <c:v>42038.7204513889</c:v>
                </c:pt>
                <c:pt idx="484">
                  <c:v>42039.1949884259</c:v>
                </c:pt>
                <c:pt idx="485">
                  <c:v>42039.3845717593</c:v>
                </c:pt>
                <c:pt idx="486">
                  <c:v>42040.8316782407</c:v>
                </c:pt>
                <c:pt idx="487">
                  <c:v>42041.205</c:v>
                </c:pt>
                <c:pt idx="488">
                  <c:v>42041.5813078704</c:v>
                </c:pt>
                <c:pt idx="489">
                  <c:v>42041.7141782407</c:v>
                </c:pt>
                <c:pt idx="490">
                  <c:v>42041.7430902778</c:v>
                </c:pt>
                <c:pt idx="491">
                  <c:v>42042.1978240741</c:v>
                </c:pt>
                <c:pt idx="492">
                  <c:v>42044.1849884259</c:v>
                </c:pt>
                <c:pt idx="493">
                  <c:v>42044.7659606481</c:v>
                </c:pt>
                <c:pt idx="494">
                  <c:v>42045.8423842593</c:v>
                </c:pt>
                <c:pt idx="495">
                  <c:v>42047.076400463</c:v>
                </c:pt>
                <c:pt idx="496">
                  <c:v>42047.7244444444</c:v>
                </c:pt>
                <c:pt idx="497">
                  <c:v>42048.711724537</c:v>
                </c:pt>
                <c:pt idx="498">
                  <c:v>42050.0083680556</c:v>
                </c:pt>
                <c:pt idx="499">
                  <c:v>42050.0196412037</c:v>
                </c:pt>
                <c:pt idx="500">
                  <c:v>42050.9831828704</c:v>
                </c:pt>
                <c:pt idx="501">
                  <c:v>42052.9498148148</c:v>
                </c:pt>
                <c:pt idx="502">
                  <c:v>42053.049375</c:v>
                </c:pt>
                <c:pt idx="503">
                  <c:v>42053.1061111111</c:v>
                </c:pt>
                <c:pt idx="504">
                  <c:v>42053.6716666667</c:v>
                </c:pt>
                <c:pt idx="505">
                  <c:v>42053.6728240741</c:v>
                </c:pt>
                <c:pt idx="506">
                  <c:v>42053.7042939815</c:v>
                </c:pt>
                <c:pt idx="507">
                  <c:v>42053.7220601852</c:v>
                </c:pt>
                <c:pt idx="508">
                  <c:v>42053.7326273148</c:v>
                </c:pt>
                <c:pt idx="509">
                  <c:v>42053.7330787037</c:v>
                </c:pt>
                <c:pt idx="510">
                  <c:v>42053.9169212963</c:v>
                </c:pt>
                <c:pt idx="511">
                  <c:v>42054.0244212963</c:v>
                </c:pt>
                <c:pt idx="512">
                  <c:v>42054.7441898148</c:v>
                </c:pt>
                <c:pt idx="513">
                  <c:v>42054.8490509259</c:v>
                </c:pt>
                <c:pt idx="514">
                  <c:v>42055.2771990741</c:v>
                </c:pt>
                <c:pt idx="515">
                  <c:v>42055.7133680556</c:v>
                </c:pt>
                <c:pt idx="516">
                  <c:v>42056.013125</c:v>
                </c:pt>
                <c:pt idx="517">
                  <c:v>42056.0916319444</c:v>
                </c:pt>
                <c:pt idx="518">
                  <c:v>42056.1324537037</c:v>
                </c:pt>
                <c:pt idx="519">
                  <c:v>42056.6514351852</c:v>
                </c:pt>
                <c:pt idx="520">
                  <c:v>42057.1909606481</c:v>
                </c:pt>
                <c:pt idx="521">
                  <c:v>42057.2778587963</c:v>
                </c:pt>
                <c:pt idx="522">
                  <c:v>42057.5369444444</c:v>
                </c:pt>
                <c:pt idx="523">
                  <c:v>42058.6038773148</c:v>
                </c:pt>
                <c:pt idx="524">
                  <c:v>42058.7924768519</c:v>
                </c:pt>
                <c:pt idx="525">
                  <c:v>42058.9040740741</c:v>
                </c:pt>
                <c:pt idx="526">
                  <c:v>42059.0857523148</c:v>
                </c:pt>
                <c:pt idx="527">
                  <c:v>42059.2700231481</c:v>
                </c:pt>
                <c:pt idx="528">
                  <c:v>42059.4539236111</c:v>
                </c:pt>
                <c:pt idx="529">
                  <c:v>42059.7013194444</c:v>
                </c:pt>
                <c:pt idx="530">
                  <c:v>42059.9707291667</c:v>
                </c:pt>
                <c:pt idx="531">
                  <c:v>42060.0356365741</c:v>
                </c:pt>
                <c:pt idx="532">
                  <c:v>42060.0455092593</c:v>
                </c:pt>
                <c:pt idx="533">
                  <c:v>42060.6839351852</c:v>
                </c:pt>
                <c:pt idx="534">
                  <c:v>42061.2124884259</c:v>
                </c:pt>
                <c:pt idx="535">
                  <c:v>42061.9632638889</c:v>
                </c:pt>
                <c:pt idx="536">
                  <c:v>42062.296412037</c:v>
                </c:pt>
                <c:pt idx="537">
                  <c:v>42062.6804861111</c:v>
                </c:pt>
                <c:pt idx="538">
                  <c:v>42062.8344444444</c:v>
                </c:pt>
                <c:pt idx="539">
                  <c:v>42064.2200694444</c:v>
                </c:pt>
                <c:pt idx="540">
                  <c:v>42064.6526736111</c:v>
                </c:pt>
                <c:pt idx="541">
                  <c:v>42064.7856134259</c:v>
                </c:pt>
                <c:pt idx="542">
                  <c:v>42065.1906944444</c:v>
                </c:pt>
                <c:pt idx="543">
                  <c:v>42065.7503009259</c:v>
                </c:pt>
                <c:pt idx="544">
                  <c:v>42065.7915740741</c:v>
                </c:pt>
                <c:pt idx="545">
                  <c:v>42065.8188078704</c:v>
                </c:pt>
                <c:pt idx="546">
                  <c:v>42065.8873611111</c:v>
                </c:pt>
                <c:pt idx="547">
                  <c:v>42067.0116435185</c:v>
                </c:pt>
                <c:pt idx="548">
                  <c:v>42067.947337963</c:v>
                </c:pt>
                <c:pt idx="549">
                  <c:v>42068.8883912037</c:v>
                </c:pt>
                <c:pt idx="550">
                  <c:v>42069.3914467593</c:v>
                </c:pt>
                <c:pt idx="551">
                  <c:v>42069.9034375</c:v>
                </c:pt>
                <c:pt idx="552">
                  <c:v>42072.3703819444</c:v>
                </c:pt>
                <c:pt idx="553">
                  <c:v>42072.57625</c:v>
                </c:pt>
                <c:pt idx="554">
                  <c:v>42073.6606944444</c:v>
                </c:pt>
                <c:pt idx="555">
                  <c:v>42074.2196990741</c:v>
                </c:pt>
                <c:pt idx="556">
                  <c:v>42075.8073958333</c:v>
                </c:pt>
                <c:pt idx="557">
                  <c:v>42075.9426273148</c:v>
                </c:pt>
                <c:pt idx="558">
                  <c:v>42075.9799884259</c:v>
                </c:pt>
                <c:pt idx="559">
                  <c:v>42077.1293981481</c:v>
                </c:pt>
                <c:pt idx="560">
                  <c:v>42078.3452083333</c:v>
                </c:pt>
                <c:pt idx="561">
                  <c:v>42079.857974537</c:v>
                </c:pt>
                <c:pt idx="562">
                  <c:v>42081.5153356481</c:v>
                </c:pt>
                <c:pt idx="563">
                  <c:v>42081.7312731482</c:v>
                </c:pt>
                <c:pt idx="564">
                  <c:v>42083.0705902778</c:v>
                </c:pt>
                <c:pt idx="565">
                  <c:v>42084.8815393519</c:v>
                </c:pt>
                <c:pt idx="566">
                  <c:v>42086.6149421296</c:v>
                </c:pt>
                <c:pt idx="567">
                  <c:v>42087.7680555556</c:v>
                </c:pt>
                <c:pt idx="568">
                  <c:v>42087.7923032407</c:v>
                </c:pt>
                <c:pt idx="569">
                  <c:v>42088.7236921296</c:v>
                </c:pt>
                <c:pt idx="570">
                  <c:v>42088.9113541667</c:v>
                </c:pt>
                <c:pt idx="571">
                  <c:v>42089.4125578704</c:v>
                </c:pt>
                <c:pt idx="572">
                  <c:v>42089.9015740741</c:v>
                </c:pt>
                <c:pt idx="573">
                  <c:v>42090.9090162037</c:v>
                </c:pt>
                <c:pt idx="574">
                  <c:v>42090.9125</c:v>
                </c:pt>
                <c:pt idx="575">
                  <c:v>42093.5882638889</c:v>
                </c:pt>
                <c:pt idx="576">
                  <c:v>42093.7868402778</c:v>
                </c:pt>
                <c:pt idx="577">
                  <c:v>42095.2291666667</c:v>
                </c:pt>
                <c:pt idx="578">
                  <c:v>42095.3746759259</c:v>
                </c:pt>
                <c:pt idx="579">
                  <c:v>42096.5445486111</c:v>
                </c:pt>
                <c:pt idx="580">
                  <c:v>42097.649224537</c:v>
                </c:pt>
                <c:pt idx="581">
                  <c:v>42097.7324189815</c:v>
                </c:pt>
                <c:pt idx="582">
                  <c:v>42097.7864930556</c:v>
                </c:pt>
                <c:pt idx="583">
                  <c:v>42097.8741550926</c:v>
                </c:pt>
                <c:pt idx="584">
                  <c:v>42098.2162384259</c:v>
                </c:pt>
                <c:pt idx="585">
                  <c:v>42100.7237384259</c:v>
                </c:pt>
                <c:pt idx="586">
                  <c:v>42100.9278587963</c:v>
                </c:pt>
                <c:pt idx="587">
                  <c:v>42101.4235416667</c:v>
                </c:pt>
                <c:pt idx="588">
                  <c:v>42101.5840740741</c:v>
                </c:pt>
                <c:pt idx="589">
                  <c:v>42101.8288194444</c:v>
                </c:pt>
                <c:pt idx="590">
                  <c:v>42102.7437731481</c:v>
                </c:pt>
                <c:pt idx="591">
                  <c:v>42102.8663078704</c:v>
                </c:pt>
                <c:pt idx="592">
                  <c:v>42103.0165856481</c:v>
                </c:pt>
                <c:pt idx="593">
                  <c:v>42103.0243981481</c:v>
                </c:pt>
                <c:pt idx="594">
                  <c:v>42103.3994791667</c:v>
                </c:pt>
                <c:pt idx="595">
                  <c:v>42103.5352546296</c:v>
                </c:pt>
                <c:pt idx="596">
                  <c:v>42103.5568287037</c:v>
                </c:pt>
                <c:pt idx="597">
                  <c:v>42103.8849305556</c:v>
                </c:pt>
                <c:pt idx="598">
                  <c:v>42104.7815972222</c:v>
                </c:pt>
                <c:pt idx="599">
                  <c:v>42105.2674884259</c:v>
                </c:pt>
                <c:pt idx="600">
                  <c:v>42107.0675578704</c:v>
                </c:pt>
                <c:pt idx="601">
                  <c:v>42107.1563194444</c:v>
                </c:pt>
                <c:pt idx="602">
                  <c:v>42107.6210185185</c:v>
                </c:pt>
                <c:pt idx="603">
                  <c:v>42107.8412847222</c:v>
                </c:pt>
                <c:pt idx="604">
                  <c:v>42107.8647222222</c:v>
                </c:pt>
                <c:pt idx="605">
                  <c:v>42108.6920601852</c:v>
                </c:pt>
                <c:pt idx="606">
                  <c:v>42109.75125</c:v>
                </c:pt>
                <c:pt idx="607">
                  <c:v>42109.801712963</c:v>
                </c:pt>
                <c:pt idx="608">
                  <c:v>42111.6840277778</c:v>
                </c:pt>
                <c:pt idx="609">
                  <c:v>42111.7166550926</c:v>
                </c:pt>
                <c:pt idx="610">
                  <c:v>42111.9040972222</c:v>
                </c:pt>
                <c:pt idx="611">
                  <c:v>42114.8189351852</c:v>
                </c:pt>
                <c:pt idx="612">
                  <c:v>42114.8255324074</c:v>
                </c:pt>
                <c:pt idx="613">
                  <c:v>42115.1161805556</c:v>
                </c:pt>
                <c:pt idx="614">
                  <c:v>42115.8896527778</c:v>
                </c:pt>
                <c:pt idx="615">
                  <c:v>42116.7107523148</c:v>
                </c:pt>
                <c:pt idx="616">
                  <c:v>42118.1395833333</c:v>
                </c:pt>
                <c:pt idx="617">
                  <c:v>42118.3464351852</c:v>
                </c:pt>
                <c:pt idx="618">
                  <c:v>42118.5563310185</c:v>
                </c:pt>
                <c:pt idx="619">
                  <c:v>42120.5312268518</c:v>
                </c:pt>
                <c:pt idx="620">
                  <c:v>42121.2498148148</c:v>
                </c:pt>
                <c:pt idx="621">
                  <c:v>42121.6757638889</c:v>
                </c:pt>
                <c:pt idx="622">
                  <c:v>42121.7569212963</c:v>
                </c:pt>
                <c:pt idx="623">
                  <c:v>42122.6700694444</c:v>
                </c:pt>
                <c:pt idx="624">
                  <c:v>42122.6931597222</c:v>
                </c:pt>
                <c:pt idx="625">
                  <c:v>42122.7325</c:v>
                </c:pt>
                <c:pt idx="626">
                  <c:v>42123.6488310185</c:v>
                </c:pt>
                <c:pt idx="627">
                  <c:v>42124.6238773148</c:v>
                </c:pt>
                <c:pt idx="628">
                  <c:v>42124.8411111111</c:v>
                </c:pt>
                <c:pt idx="629">
                  <c:v>42124.8484143519</c:v>
                </c:pt>
                <c:pt idx="630">
                  <c:v>42125.6444675926</c:v>
                </c:pt>
                <c:pt idx="631">
                  <c:v>42125.6475347222</c:v>
                </c:pt>
                <c:pt idx="632">
                  <c:v>42125.7728125</c:v>
                </c:pt>
                <c:pt idx="633">
                  <c:v>42126.8750115741</c:v>
                </c:pt>
                <c:pt idx="634">
                  <c:v>42128.4310648148</c:v>
                </c:pt>
                <c:pt idx="635">
                  <c:v>42128.6156828704</c:v>
                </c:pt>
                <c:pt idx="636">
                  <c:v>42128.6278935185</c:v>
                </c:pt>
                <c:pt idx="637">
                  <c:v>42128.7366087963</c:v>
                </c:pt>
                <c:pt idx="638">
                  <c:v>42128.8142476852</c:v>
                </c:pt>
                <c:pt idx="639">
                  <c:v>42128.8240740741</c:v>
                </c:pt>
                <c:pt idx="640">
                  <c:v>42129.5415856481</c:v>
                </c:pt>
                <c:pt idx="641">
                  <c:v>42132.0361689815</c:v>
                </c:pt>
                <c:pt idx="642">
                  <c:v>42132.5804861111</c:v>
                </c:pt>
                <c:pt idx="643">
                  <c:v>42132.8099537037</c:v>
                </c:pt>
                <c:pt idx="644">
                  <c:v>42132.9143287037</c:v>
                </c:pt>
                <c:pt idx="645">
                  <c:v>42134.1720717593</c:v>
                </c:pt>
                <c:pt idx="646">
                  <c:v>42135.6002083333</c:v>
                </c:pt>
                <c:pt idx="647">
                  <c:v>42135.8106944444</c:v>
                </c:pt>
                <c:pt idx="648">
                  <c:v>42136.0924884259</c:v>
                </c:pt>
                <c:pt idx="649">
                  <c:v>42136.270787037</c:v>
                </c:pt>
                <c:pt idx="650">
                  <c:v>42136.5361342593</c:v>
                </c:pt>
                <c:pt idx="651">
                  <c:v>42136.6751967593</c:v>
                </c:pt>
                <c:pt idx="652">
                  <c:v>42136.7671759259</c:v>
                </c:pt>
                <c:pt idx="653">
                  <c:v>42137.3957986111</c:v>
                </c:pt>
                <c:pt idx="654">
                  <c:v>42138.7988194444</c:v>
                </c:pt>
                <c:pt idx="655">
                  <c:v>42138.9306712963</c:v>
                </c:pt>
                <c:pt idx="656">
                  <c:v>42139.014525463</c:v>
                </c:pt>
                <c:pt idx="657">
                  <c:v>42139.5255671296</c:v>
                </c:pt>
                <c:pt idx="658">
                  <c:v>42139.8168402778</c:v>
                </c:pt>
                <c:pt idx="659">
                  <c:v>42140.4213194444</c:v>
                </c:pt>
                <c:pt idx="660">
                  <c:v>42140.7123148148</c:v>
                </c:pt>
                <c:pt idx="661">
                  <c:v>42141.5411342593</c:v>
                </c:pt>
                <c:pt idx="662">
                  <c:v>42141.7413078704</c:v>
                </c:pt>
                <c:pt idx="663">
                  <c:v>42142.5140162037</c:v>
                </c:pt>
                <c:pt idx="664">
                  <c:v>42142.7688194444</c:v>
                </c:pt>
                <c:pt idx="665">
                  <c:v>42143.4452199074</c:v>
                </c:pt>
                <c:pt idx="666">
                  <c:v>42143.4611226852</c:v>
                </c:pt>
                <c:pt idx="667">
                  <c:v>42143.9177430556</c:v>
                </c:pt>
                <c:pt idx="668">
                  <c:v>42144.0418518519</c:v>
                </c:pt>
                <c:pt idx="669">
                  <c:v>42144.2315277778</c:v>
                </c:pt>
                <c:pt idx="670">
                  <c:v>42144.4155324074</c:v>
                </c:pt>
                <c:pt idx="671">
                  <c:v>42144.5738078704</c:v>
                </c:pt>
                <c:pt idx="672">
                  <c:v>42145.7466898148</c:v>
                </c:pt>
                <c:pt idx="673">
                  <c:v>42146.5703935185</c:v>
                </c:pt>
                <c:pt idx="674">
                  <c:v>42146.731087963</c:v>
                </c:pt>
                <c:pt idx="675">
                  <c:v>42146.8362152778</c:v>
                </c:pt>
                <c:pt idx="676">
                  <c:v>42147.7299305556</c:v>
                </c:pt>
                <c:pt idx="677">
                  <c:v>42147.8268402778</c:v>
                </c:pt>
                <c:pt idx="678">
                  <c:v>42148.6768518519</c:v>
                </c:pt>
                <c:pt idx="679">
                  <c:v>42149.9404166667</c:v>
                </c:pt>
                <c:pt idx="680">
                  <c:v>42150.4620833333</c:v>
                </c:pt>
                <c:pt idx="681">
                  <c:v>42150.7553125</c:v>
                </c:pt>
                <c:pt idx="682">
                  <c:v>42151.0696064815</c:v>
                </c:pt>
                <c:pt idx="683">
                  <c:v>42151.2376851852</c:v>
                </c:pt>
                <c:pt idx="684">
                  <c:v>42151.9057175926</c:v>
                </c:pt>
                <c:pt idx="685">
                  <c:v>42152.5034953704</c:v>
                </c:pt>
                <c:pt idx="686">
                  <c:v>42152.7657175926</c:v>
                </c:pt>
                <c:pt idx="687">
                  <c:v>42154.8188194444</c:v>
                </c:pt>
                <c:pt idx="688">
                  <c:v>42154.873125</c:v>
                </c:pt>
                <c:pt idx="689">
                  <c:v>42155.1426388889</c:v>
                </c:pt>
                <c:pt idx="690">
                  <c:v>42155.6967939815</c:v>
                </c:pt>
                <c:pt idx="691">
                  <c:v>42155.9202199074</c:v>
                </c:pt>
                <c:pt idx="692">
                  <c:v>42156.5103935185</c:v>
                </c:pt>
                <c:pt idx="693">
                  <c:v>42157.4701851852</c:v>
                </c:pt>
                <c:pt idx="694">
                  <c:v>42157.5910648148</c:v>
                </c:pt>
                <c:pt idx="695">
                  <c:v>42157.5980902778</c:v>
                </c:pt>
                <c:pt idx="696">
                  <c:v>42157.6525115741</c:v>
                </c:pt>
                <c:pt idx="697">
                  <c:v>42158.0656944444</c:v>
                </c:pt>
                <c:pt idx="698">
                  <c:v>42159.2244328704</c:v>
                </c:pt>
                <c:pt idx="699">
                  <c:v>42160.5830439815</c:v>
                </c:pt>
                <c:pt idx="700">
                  <c:v>42160.6518171296</c:v>
                </c:pt>
                <c:pt idx="701">
                  <c:v>42162.7295486111</c:v>
                </c:pt>
                <c:pt idx="702">
                  <c:v>42163.2983333333</c:v>
                </c:pt>
                <c:pt idx="703">
                  <c:v>42164.2997222222</c:v>
                </c:pt>
                <c:pt idx="704">
                  <c:v>42165.0375810185</c:v>
                </c:pt>
                <c:pt idx="705">
                  <c:v>42165.4626273148</c:v>
                </c:pt>
                <c:pt idx="706">
                  <c:v>42165.993125</c:v>
                </c:pt>
                <c:pt idx="707">
                  <c:v>42166.2197337963</c:v>
                </c:pt>
                <c:pt idx="708">
                  <c:v>42167.0232060185</c:v>
                </c:pt>
                <c:pt idx="709">
                  <c:v>42167.4341666667</c:v>
                </c:pt>
                <c:pt idx="710">
                  <c:v>42167.5331597222</c:v>
                </c:pt>
                <c:pt idx="711">
                  <c:v>42167.5347916667</c:v>
                </c:pt>
                <c:pt idx="712">
                  <c:v>42168.3164814815</c:v>
                </c:pt>
                <c:pt idx="713">
                  <c:v>42169.8143402778</c:v>
                </c:pt>
                <c:pt idx="714">
                  <c:v>42169.9585069444</c:v>
                </c:pt>
                <c:pt idx="715">
                  <c:v>42170.4470138889</c:v>
                </c:pt>
                <c:pt idx="716">
                  <c:v>42170.8464467593</c:v>
                </c:pt>
                <c:pt idx="717">
                  <c:v>42170.9102314815</c:v>
                </c:pt>
                <c:pt idx="718">
                  <c:v>42171.0348611111</c:v>
                </c:pt>
                <c:pt idx="719">
                  <c:v>42171.3174421296</c:v>
                </c:pt>
                <c:pt idx="720">
                  <c:v>42171.3835300926</c:v>
                </c:pt>
                <c:pt idx="721">
                  <c:v>42171.7254166667</c:v>
                </c:pt>
                <c:pt idx="722">
                  <c:v>42171.7439699074</c:v>
                </c:pt>
                <c:pt idx="723">
                  <c:v>42171.7586111111</c:v>
                </c:pt>
                <c:pt idx="724">
                  <c:v>42171.7634143519</c:v>
                </c:pt>
                <c:pt idx="725">
                  <c:v>42171.8248842593</c:v>
                </c:pt>
                <c:pt idx="726">
                  <c:v>42172.4395717593</c:v>
                </c:pt>
                <c:pt idx="727">
                  <c:v>42172.6135069444</c:v>
                </c:pt>
                <c:pt idx="728">
                  <c:v>42172.686099537</c:v>
                </c:pt>
                <c:pt idx="729">
                  <c:v>42172.7576388889</c:v>
                </c:pt>
                <c:pt idx="730">
                  <c:v>42173.4668634259</c:v>
                </c:pt>
                <c:pt idx="731">
                  <c:v>42173.6708217593</c:v>
                </c:pt>
                <c:pt idx="732">
                  <c:v>42173.8032175926</c:v>
                </c:pt>
                <c:pt idx="733">
                  <c:v>42173.9701273148</c:v>
                </c:pt>
                <c:pt idx="734">
                  <c:v>42174.7808217593</c:v>
                </c:pt>
                <c:pt idx="735">
                  <c:v>42176.4190393519</c:v>
                </c:pt>
                <c:pt idx="736">
                  <c:v>42177.7617824074</c:v>
                </c:pt>
                <c:pt idx="737">
                  <c:v>42177.7919097222</c:v>
                </c:pt>
                <c:pt idx="738">
                  <c:v>42177.9642013889</c:v>
                </c:pt>
                <c:pt idx="739">
                  <c:v>42178.8158912037</c:v>
                </c:pt>
                <c:pt idx="740">
                  <c:v>42179.3449884259</c:v>
                </c:pt>
                <c:pt idx="741">
                  <c:v>42179.8546296296</c:v>
                </c:pt>
                <c:pt idx="742">
                  <c:v>42179.8984722222</c:v>
                </c:pt>
                <c:pt idx="743">
                  <c:v>42180.145787037</c:v>
                </c:pt>
                <c:pt idx="744">
                  <c:v>42182.0624768518</c:v>
                </c:pt>
                <c:pt idx="745">
                  <c:v>42182.1082523148</c:v>
                </c:pt>
                <c:pt idx="746">
                  <c:v>42183.2310069444</c:v>
                </c:pt>
                <c:pt idx="747">
                  <c:v>42184.209537037</c:v>
                </c:pt>
                <c:pt idx="748">
                  <c:v>42184.5728819444</c:v>
                </c:pt>
                <c:pt idx="749">
                  <c:v>42185.2672453704</c:v>
                </c:pt>
                <c:pt idx="750">
                  <c:v>42185.521087963</c:v>
                </c:pt>
                <c:pt idx="751">
                  <c:v>42185.5561574074</c:v>
                </c:pt>
                <c:pt idx="752">
                  <c:v>42186.0111689815</c:v>
                </c:pt>
                <c:pt idx="753">
                  <c:v>42186.8558796296</c:v>
                </c:pt>
                <c:pt idx="754">
                  <c:v>42188.4675</c:v>
                </c:pt>
                <c:pt idx="755">
                  <c:v>42188.8329398148</c:v>
                </c:pt>
                <c:pt idx="756">
                  <c:v>42191.3635069444</c:v>
                </c:pt>
                <c:pt idx="757">
                  <c:v>42192.5919444444</c:v>
                </c:pt>
                <c:pt idx="758">
                  <c:v>42192.6470717593</c:v>
                </c:pt>
                <c:pt idx="759">
                  <c:v>42192.9056944444</c:v>
                </c:pt>
                <c:pt idx="760">
                  <c:v>42192.9339583333</c:v>
                </c:pt>
                <c:pt idx="761">
                  <c:v>42193.4822916667</c:v>
                </c:pt>
                <c:pt idx="762">
                  <c:v>42193.723912037</c:v>
                </c:pt>
                <c:pt idx="763">
                  <c:v>42193.7714814815</c:v>
                </c:pt>
                <c:pt idx="764">
                  <c:v>42193.8135300926</c:v>
                </c:pt>
                <c:pt idx="765">
                  <c:v>42194.0961574074</c:v>
                </c:pt>
                <c:pt idx="766">
                  <c:v>42195.7497453704</c:v>
                </c:pt>
                <c:pt idx="767">
                  <c:v>42196.0287037037</c:v>
                </c:pt>
                <c:pt idx="768">
                  <c:v>42196.166875</c:v>
                </c:pt>
                <c:pt idx="769">
                  <c:v>42199.648912037</c:v>
                </c:pt>
                <c:pt idx="770">
                  <c:v>42200.6258333333</c:v>
                </c:pt>
                <c:pt idx="771">
                  <c:v>42201.4362268519</c:v>
                </c:pt>
                <c:pt idx="772">
                  <c:v>42201.6750115741</c:v>
                </c:pt>
                <c:pt idx="773">
                  <c:v>42203.4321296296</c:v>
                </c:pt>
                <c:pt idx="774">
                  <c:v>42203.6777662037</c:v>
                </c:pt>
                <c:pt idx="775">
                  <c:v>42203.6803009259</c:v>
                </c:pt>
                <c:pt idx="776">
                  <c:v>42205.1710185185</c:v>
                </c:pt>
                <c:pt idx="777">
                  <c:v>42205.7108796296</c:v>
                </c:pt>
                <c:pt idx="778">
                  <c:v>42206.8353703704</c:v>
                </c:pt>
                <c:pt idx="779">
                  <c:v>42207.2599189815</c:v>
                </c:pt>
                <c:pt idx="780">
                  <c:v>42207.795787037</c:v>
                </c:pt>
                <c:pt idx="781">
                  <c:v>42208.8464699074</c:v>
                </c:pt>
                <c:pt idx="782">
                  <c:v>42209.6728819444</c:v>
                </c:pt>
                <c:pt idx="783">
                  <c:v>42210.4397685185</c:v>
                </c:pt>
                <c:pt idx="784">
                  <c:v>42213.505474537</c:v>
                </c:pt>
                <c:pt idx="785">
                  <c:v>42213.6629050926</c:v>
                </c:pt>
                <c:pt idx="786">
                  <c:v>42214.6956712963</c:v>
                </c:pt>
                <c:pt idx="787">
                  <c:v>42217.6701041667</c:v>
                </c:pt>
                <c:pt idx="788">
                  <c:v>42219.0197337963</c:v>
                </c:pt>
                <c:pt idx="789">
                  <c:v>42219.1803935185</c:v>
                </c:pt>
                <c:pt idx="790">
                  <c:v>42219.6651736111</c:v>
                </c:pt>
                <c:pt idx="791">
                  <c:v>42219.9158564815</c:v>
                </c:pt>
                <c:pt idx="792">
                  <c:v>42220.7948726852</c:v>
                </c:pt>
                <c:pt idx="793">
                  <c:v>42221.6567824074</c:v>
                </c:pt>
                <c:pt idx="794">
                  <c:v>42222.7300347222</c:v>
                </c:pt>
                <c:pt idx="795">
                  <c:v>42223.3943634259</c:v>
                </c:pt>
                <c:pt idx="796">
                  <c:v>42224.7569097222</c:v>
                </c:pt>
                <c:pt idx="797">
                  <c:v>42225.5138888889</c:v>
                </c:pt>
                <c:pt idx="798">
                  <c:v>42225.5596759259</c:v>
                </c:pt>
                <c:pt idx="799">
                  <c:v>42226.6518865741</c:v>
                </c:pt>
                <c:pt idx="800">
                  <c:v>42226.6947800926</c:v>
                </c:pt>
                <c:pt idx="801">
                  <c:v>42226.9384143519</c:v>
                </c:pt>
                <c:pt idx="802">
                  <c:v>42227.824212963</c:v>
                </c:pt>
                <c:pt idx="803">
                  <c:v>42228.0446643519</c:v>
                </c:pt>
                <c:pt idx="804">
                  <c:v>42228.1517013889</c:v>
                </c:pt>
                <c:pt idx="805">
                  <c:v>42230.0811689815</c:v>
                </c:pt>
                <c:pt idx="806">
                  <c:v>42230.4722222222</c:v>
                </c:pt>
                <c:pt idx="807">
                  <c:v>42230.6627314815</c:v>
                </c:pt>
                <c:pt idx="808">
                  <c:v>42232.7025462963</c:v>
                </c:pt>
                <c:pt idx="809">
                  <c:v>42233.3623148148</c:v>
                </c:pt>
                <c:pt idx="810">
                  <c:v>42233.6717476852</c:v>
                </c:pt>
                <c:pt idx="811">
                  <c:v>42233.7385648148</c:v>
                </c:pt>
                <c:pt idx="812">
                  <c:v>42233.747349537</c:v>
                </c:pt>
                <c:pt idx="813">
                  <c:v>42233.7638310185</c:v>
                </c:pt>
                <c:pt idx="814">
                  <c:v>42234.7898842593</c:v>
                </c:pt>
                <c:pt idx="815">
                  <c:v>42235.1174768519</c:v>
                </c:pt>
                <c:pt idx="816">
                  <c:v>42236.2760532407</c:v>
                </c:pt>
                <c:pt idx="817">
                  <c:v>42236.6232523148</c:v>
                </c:pt>
                <c:pt idx="818">
                  <c:v>42237.1816087963</c:v>
                </c:pt>
                <c:pt idx="819">
                  <c:v>42238.1328240741</c:v>
                </c:pt>
                <c:pt idx="820">
                  <c:v>42239.957962963</c:v>
                </c:pt>
                <c:pt idx="821">
                  <c:v>42241.4291203704</c:v>
                </c:pt>
                <c:pt idx="822">
                  <c:v>42242.9886805556</c:v>
                </c:pt>
                <c:pt idx="823">
                  <c:v>42243.6252662037</c:v>
                </c:pt>
                <c:pt idx="824">
                  <c:v>42243.7903935185</c:v>
                </c:pt>
                <c:pt idx="825">
                  <c:v>42245.2343402778</c:v>
                </c:pt>
                <c:pt idx="826">
                  <c:v>42245.2746990741</c:v>
                </c:pt>
                <c:pt idx="827">
                  <c:v>42246.8837847222</c:v>
                </c:pt>
                <c:pt idx="828">
                  <c:v>42248.535787037</c:v>
                </c:pt>
                <c:pt idx="829">
                  <c:v>42248.6270138889</c:v>
                </c:pt>
                <c:pt idx="830">
                  <c:v>42248.640162037</c:v>
                </c:pt>
                <c:pt idx="831">
                  <c:v>42248.6977546296</c:v>
                </c:pt>
                <c:pt idx="832">
                  <c:v>42250.5982175926</c:v>
                </c:pt>
                <c:pt idx="833">
                  <c:v>42252.4743518519</c:v>
                </c:pt>
                <c:pt idx="834">
                  <c:v>42253.6331597222</c:v>
                </c:pt>
                <c:pt idx="835">
                  <c:v>42253.6880439815</c:v>
                </c:pt>
                <c:pt idx="836">
                  <c:v>42253.9285300926</c:v>
                </c:pt>
                <c:pt idx="837">
                  <c:v>42254.2646875</c:v>
                </c:pt>
                <c:pt idx="838">
                  <c:v>42255.3332523148</c:v>
                </c:pt>
                <c:pt idx="839">
                  <c:v>42255.6193518519</c:v>
                </c:pt>
                <c:pt idx="840">
                  <c:v>42255.6960069444</c:v>
                </c:pt>
                <c:pt idx="841">
                  <c:v>42255.7919097222</c:v>
                </c:pt>
                <c:pt idx="842">
                  <c:v>42256.764212963</c:v>
                </c:pt>
                <c:pt idx="843">
                  <c:v>42257.5908333333</c:v>
                </c:pt>
                <c:pt idx="844">
                  <c:v>42258.6465046296</c:v>
                </c:pt>
                <c:pt idx="845">
                  <c:v>42261.6329166667</c:v>
                </c:pt>
                <c:pt idx="846">
                  <c:v>42261.9173958333</c:v>
                </c:pt>
                <c:pt idx="847">
                  <c:v>42262.0967824074</c:v>
                </c:pt>
                <c:pt idx="848">
                  <c:v>42263.6915740741</c:v>
                </c:pt>
                <c:pt idx="849">
                  <c:v>42264.2917824074</c:v>
                </c:pt>
                <c:pt idx="850">
                  <c:v>42265.0228240741</c:v>
                </c:pt>
                <c:pt idx="851">
                  <c:v>42265.6831828704</c:v>
                </c:pt>
                <c:pt idx="852">
                  <c:v>42265.8170023148</c:v>
                </c:pt>
                <c:pt idx="853">
                  <c:v>42268.009224537</c:v>
                </c:pt>
                <c:pt idx="854">
                  <c:v>42268.1276967593</c:v>
                </c:pt>
                <c:pt idx="855">
                  <c:v>42269.1262268518</c:v>
                </c:pt>
                <c:pt idx="856">
                  <c:v>42270.5821412037</c:v>
                </c:pt>
                <c:pt idx="857">
                  <c:v>42270.7269212963</c:v>
                </c:pt>
                <c:pt idx="858">
                  <c:v>42270.8109953704</c:v>
                </c:pt>
                <c:pt idx="859">
                  <c:v>42272.5305092593</c:v>
                </c:pt>
                <c:pt idx="860">
                  <c:v>42275.7316666667</c:v>
                </c:pt>
                <c:pt idx="861">
                  <c:v>42277.5834722222</c:v>
                </c:pt>
                <c:pt idx="862">
                  <c:v>42278.0890393518</c:v>
                </c:pt>
                <c:pt idx="863">
                  <c:v>42278.4536689815</c:v>
                </c:pt>
                <c:pt idx="864">
                  <c:v>42278.6297106482</c:v>
                </c:pt>
                <c:pt idx="865">
                  <c:v>42278.6649652778</c:v>
                </c:pt>
                <c:pt idx="866">
                  <c:v>42279.7785648148</c:v>
                </c:pt>
                <c:pt idx="867">
                  <c:v>42282.6555439815</c:v>
                </c:pt>
                <c:pt idx="868">
                  <c:v>42282.7684143519</c:v>
                </c:pt>
                <c:pt idx="869">
                  <c:v>42282.7702314815</c:v>
                </c:pt>
                <c:pt idx="870">
                  <c:v>42283.5529513889</c:v>
                </c:pt>
                <c:pt idx="871">
                  <c:v>42283.8643518519</c:v>
                </c:pt>
                <c:pt idx="872">
                  <c:v>42284.5001041667</c:v>
                </c:pt>
                <c:pt idx="873">
                  <c:v>42284.5160648148</c:v>
                </c:pt>
                <c:pt idx="874">
                  <c:v>42284.6969444444</c:v>
                </c:pt>
                <c:pt idx="875">
                  <c:v>42285.1439699074</c:v>
                </c:pt>
                <c:pt idx="876">
                  <c:v>42286.7497800926</c:v>
                </c:pt>
                <c:pt idx="877">
                  <c:v>42289.7611921296</c:v>
                </c:pt>
                <c:pt idx="878">
                  <c:v>42289.9404976852</c:v>
                </c:pt>
                <c:pt idx="879">
                  <c:v>42290.6185532407</c:v>
                </c:pt>
                <c:pt idx="880">
                  <c:v>42291.7395486111</c:v>
                </c:pt>
                <c:pt idx="881">
                  <c:v>42291.833287037</c:v>
                </c:pt>
                <c:pt idx="882">
                  <c:v>42292.0875925926</c:v>
                </c:pt>
                <c:pt idx="883">
                  <c:v>42292.7010532407</c:v>
                </c:pt>
                <c:pt idx="884">
                  <c:v>42293.809212963</c:v>
                </c:pt>
                <c:pt idx="885">
                  <c:v>42293.8535416667</c:v>
                </c:pt>
                <c:pt idx="886">
                  <c:v>42293.9229861111</c:v>
                </c:pt>
                <c:pt idx="887">
                  <c:v>42294.4296412037</c:v>
                </c:pt>
                <c:pt idx="888">
                  <c:v>42294.808125</c:v>
                </c:pt>
                <c:pt idx="889">
                  <c:v>42295.8918287037</c:v>
                </c:pt>
                <c:pt idx="890">
                  <c:v>42296.1541319444</c:v>
                </c:pt>
                <c:pt idx="891">
                  <c:v>42297.6910069444</c:v>
                </c:pt>
                <c:pt idx="892">
                  <c:v>42297.7487384259</c:v>
                </c:pt>
                <c:pt idx="893">
                  <c:v>42297.8162847222</c:v>
                </c:pt>
                <c:pt idx="894">
                  <c:v>42297.8231134259</c:v>
                </c:pt>
                <c:pt idx="895">
                  <c:v>42299.130162037</c:v>
                </c:pt>
                <c:pt idx="896">
                  <c:v>42302.7015162037</c:v>
                </c:pt>
                <c:pt idx="897">
                  <c:v>42303.672662037</c:v>
                </c:pt>
                <c:pt idx="898">
                  <c:v>42304.9409606481</c:v>
                </c:pt>
                <c:pt idx="899">
                  <c:v>42305.6709143519</c:v>
                </c:pt>
                <c:pt idx="900">
                  <c:v>42306.8488541667</c:v>
                </c:pt>
                <c:pt idx="901">
                  <c:v>42307.1892708333</c:v>
                </c:pt>
                <c:pt idx="902">
                  <c:v>42307.5393981481</c:v>
                </c:pt>
                <c:pt idx="903">
                  <c:v>42307.9083796296</c:v>
                </c:pt>
                <c:pt idx="904">
                  <c:v>42308.2112152778</c:v>
                </c:pt>
                <c:pt idx="905">
                  <c:v>42309.1913078704</c:v>
                </c:pt>
                <c:pt idx="906">
                  <c:v>42309.7566203704</c:v>
                </c:pt>
                <c:pt idx="907">
                  <c:v>42310.9685185185</c:v>
                </c:pt>
                <c:pt idx="908">
                  <c:v>42311.6214583333</c:v>
                </c:pt>
                <c:pt idx="909">
                  <c:v>42311.7119791667</c:v>
                </c:pt>
                <c:pt idx="910">
                  <c:v>42311.7503240741</c:v>
                </c:pt>
                <c:pt idx="911">
                  <c:v>42312.792662037</c:v>
                </c:pt>
                <c:pt idx="912">
                  <c:v>42312.8745949074</c:v>
                </c:pt>
                <c:pt idx="913">
                  <c:v>42313.703900463</c:v>
                </c:pt>
                <c:pt idx="914">
                  <c:v>42317.8263773148</c:v>
                </c:pt>
                <c:pt idx="915">
                  <c:v>42318.5937037037</c:v>
                </c:pt>
                <c:pt idx="916">
                  <c:v>42318.7020949074</c:v>
                </c:pt>
                <c:pt idx="917">
                  <c:v>42321.1017592593</c:v>
                </c:pt>
                <c:pt idx="918">
                  <c:v>42322.0251157407</c:v>
                </c:pt>
                <c:pt idx="919">
                  <c:v>42322.65375</c:v>
                </c:pt>
                <c:pt idx="920">
                  <c:v>42323.5622222222</c:v>
                </c:pt>
                <c:pt idx="921">
                  <c:v>42323.7093055556</c:v>
                </c:pt>
                <c:pt idx="922">
                  <c:v>42325.9207175926</c:v>
                </c:pt>
                <c:pt idx="923">
                  <c:v>42328.7271412037</c:v>
                </c:pt>
                <c:pt idx="924">
                  <c:v>42329.8381597222</c:v>
                </c:pt>
                <c:pt idx="925">
                  <c:v>42333.6958217593</c:v>
                </c:pt>
                <c:pt idx="926">
                  <c:v>42334.4689351852</c:v>
                </c:pt>
                <c:pt idx="927">
                  <c:v>42334.8039236111</c:v>
                </c:pt>
                <c:pt idx="928">
                  <c:v>42337.0203935185</c:v>
                </c:pt>
                <c:pt idx="929">
                  <c:v>42337.7925115741</c:v>
                </c:pt>
                <c:pt idx="930">
                  <c:v>42338.963912037</c:v>
                </c:pt>
                <c:pt idx="931">
                  <c:v>42341.1806365741</c:v>
                </c:pt>
                <c:pt idx="932">
                  <c:v>42341.5743055556</c:v>
                </c:pt>
                <c:pt idx="933">
                  <c:v>42341.8183796296</c:v>
                </c:pt>
                <c:pt idx="934">
                  <c:v>42342.8455555556</c:v>
                </c:pt>
                <c:pt idx="935">
                  <c:v>42344.8245023148</c:v>
                </c:pt>
                <c:pt idx="936">
                  <c:v>42346.2068518518</c:v>
                </c:pt>
                <c:pt idx="937">
                  <c:v>42353.7617592593</c:v>
                </c:pt>
                <c:pt idx="938">
                  <c:v>42354.1316435185</c:v>
                </c:pt>
                <c:pt idx="939">
                  <c:v>42358.5731828704</c:v>
                </c:pt>
                <c:pt idx="940">
                  <c:v>42358.6848726852</c:v>
                </c:pt>
                <c:pt idx="941">
                  <c:v>42359.7252430556</c:v>
                </c:pt>
                <c:pt idx="942">
                  <c:v>42359.7922337963</c:v>
                </c:pt>
                <c:pt idx="943">
                  <c:v>42359.8686111111</c:v>
                </c:pt>
                <c:pt idx="944">
                  <c:v>42360.212025463</c:v>
                </c:pt>
                <c:pt idx="945">
                  <c:v>42360.8878356481</c:v>
                </c:pt>
                <c:pt idx="946">
                  <c:v>42362.3651851852</c:v>
                </c:pt>
                <c:pt idx="947">
                  <c:v>42370.0077662037</c:v>
                </c:pt>
                <c:pt idx="948">
                  <c:v>42370.9032060185</c:v>
                </c:pt>
                <c:pt idx="949">
                  <c:v>42372.6241666667</c:v>
                </c:pt>
                <c:pt idx="950">
                  <c:v>42372.6930555556</c:v>
                </c:pt>
                <c:pt idx="951">
                  <c:v>42373.2522800926</c:v>
                </c:pt>
                <c:pt idx="952">
                  <c:v>42373.9834490741</c:v>
                </c:pt>
                <c:pt idx="953">
                  <c:v>42374.6515046296</c:v>
                </c:pt>
                <c:pt idx="954">
                  <c:v>42374.6550810185</c:v>
                </c:pt>
                <c:pt idx="955">
                  <c:v>42374.9112268519</c:v>
                </c:pt>
                <c:pt idx="956">
                  <c:v>42375.1149884259</c:v>
                </c:pt>
                <c:pt idx="957">
                  <c:v>42378.4783449074</c:v>
                </c:pt>
                <c:pt idx="958">
                  <c:v>42379.7441898148</c:v>
                </c:pt>
                <c:pt idx="959">
                  <c:v>42380.5811805556</c:v>
                </c:pt>
                <c:pt idx="960">
                  <c:v>42380.8848726852</c:v>
                </c:pt>
                <c:pt idx="961">
                  <c:v>42381.4789814815</c:v>
                </c:pt>
                <c:pt idx="962">
                  <c:v>42381.6718402778</c:v>
                </c:pt>
                <c:pt idx="963">
                  <c:v>42381.6868402778</c:v>
                </c:pt>
                <c:pt idx="964">
                  <c:v>42382.1897106481</c:v>
                </c:pt>
                <c:pt idx="965">
                  <c:v>42382.2444097222</c:v>
                </c:pt>
                <c:pt idx="966">
                  <c:v>42383.793125</c:v>
                </c:pt>
                <c:pt idx="967">
                  <c:v>42387.3984722222</c:v>
                </c:pt>
                <c:pt idx="968">
                  <c:v>42387.7268287037</c:v>
                </c:pt>
                <c:pt idx="969">
                  <c:v>42390.002650463</c:v>
                </c:pt>
                <c:pt idx="970">
                  <c:v>42390.8387384259</c:v>
                </c:pt>
                <c:pt idx="971">
                  <c:v>42391.7729976852</c:v>
                </c:pt>
                <c:pt idx="972">
                  <c:v>42395.7064351852</c:v>
                </c:pt>
                <c:pt idx="973">
                  <c:v>42398.8492592593</c:v>
                </c:pt>
                <c:pt idx="974">
                  <c:v>42399.7074074074</c:v>
                </c:pt>
                <c:pt idx="975">
                  <c:v>42400.704537037</c:v>
                </c:pt>
                <c:pt idx="976">
                  <c:v>42400.9465972222</c:v>
                </c:pt>
                <c:pt idx="977">
                  <c:v>42401.6109837963</c:v>
                </c:pt>
                <c:pt idx="978">
                  <c:v>42401.6723726852</c:v>
                </c:pt>
                <c:pt idx="979">
                  <c:v>42401.8065625</c:v>
                </c:pt>
                <c:pt idx="980">
                  <c:v>42401.9452199074</c:v>
                </c:pt>
                <c:pt idx="981">
                  <c:v>42402.8890277778</c:v>
                </c:pt>
                <c:pt idx="982">
                  <c:v>42402.9470023148</c:v>
                </c:pt>
                <c:pt idx="983">
                  <c:v>42403.0355671296</c:v>
                </c:pt>
                <c:pt idx="984">
                  <c:v>42403.9718518518</c:v>
                </c:pt>
                <c:pt idx="985">
                  <c:v>42403.9982175926</c:v>
                </c:pt>
                <c:pt idx="986">
                  <c:v>42405.0903009259</c:v>
                </c:pt>
                <c:pt idx="987">
                  <c:v>42408.9995717593</c:v>
                </c:pt>
                <c:pt idx="988">
                  <c:v>42409.2417476852</c:v>
                </c:pt>
                <c:pt idx="989">
                  <c:v>42409.5712847222</c:v>
                </c:pt>
                <c:pt idx="990">
                  <c:v>42410.0171990741</c:v>
                </c:pt>
                <c:pt idx="991">
                  <c:v>42410.9310532407</c:v>
                </c:pt>
                <c:pt idx="992">
                  <c:v>42411.9422916667</c:v>
                </c:pt>
                <c:pt idx="993">
                  <c:v>42414.2358796296</c:v>
                </c:pt>
                <c:pt idx="994">
                  <c:v>42415.1685648148</c:v>
                </c:pt>
                <c:pt idx="995">
                  <c:v>42415.3980324074</c:v>
                </c:pt>
                <c:pt idx="996">
                  <c:v>42415.8834259259</c:v>
                </c:pt>
                <c:pt idx="997">
                  <c:v>42416.6916550926</c:v>
                </c:pt>
                <c:pt idx="998">
                  <c:v>42417.5855324074</c:v>
                </c:pt>
                <c:pt idx="999">
                  <c:v>42417.6758796296</c:v>
                </c:pt>
                <c:pt idx="1000">
                  <c:v>42418.0311805556</c:v>
                </c:pt>
                <c:pt idx="1001">
                  <c:v>42418.4259837963</c:v>
                </c:pt>
                <c:pt idx="1002">
                  <c:v>42419.2461689815</c:v>
                </c:pt>
                <c:pt idx="1003">
                  <c:v>42419.9194212963</c:v>
                </c:pt>
                <c:pt idx="1004">
                  <c:v>42420.0190972222</c:v>
                </c:pt>
                <c:pt idx="1005">
                  <c:v>42420.1402777778</c:v>
                </c:pt>
                <c:pt idx="1006">
                  <c:v>42421.1414699074</c:v>
                </c:pt>
                <c:pt idx="1007">
                  <c:v>42422.9774189815</c:v>
                </c:pt>
                <c:pt idx="1008">
                  <c:v>42423.0506134259</c:v>
                </c:pt>
                <c:pt idx="1009">
                  <c:v>42425.7306712963</c:v>
                </c:pt>
                <c:pt idx="1010">
                  <c:v>42425.7354166667</c:v>
                </c:pt>
                <c:pt idx="1011">
                  <c:v>42426.9499884259</c:v>
                </c:pt>
                <c:pt idx="1012">
                  <c:v>42427.0180787037</c:v>
                </c:pt>
                <c:pt idx="1013">
                  <c:v>42429.991724537</c:v>
                </c:pt>
                <c:pt idx="1014">
                  <c:v>42430.0407986111</c:v>
                </c:pt>
                <c:pt idx="1015">
                  <c:v>42430.7622222222</c:v>
                </c:pt>
                <c:pt idx="1016">
                  <c:v>42430.8393981481</c:v>
                </c:pt>
                <c:pt idx="1017">
                  <c:v>42431.1025347222</c:v>
                </c:pt>
                <c:pt idx="1018">
                  <c:v>42431.3020023148</c:v>
                </c:pt>
                <c:pt idx="1019">
                  <c:v>42431.5000694444</c:v>
                </c:pt>
                <c:pt idx="1020">
                  <c:v>42432.701724537</c:v>
                </c:pt>
                <c:pt idx="1021">
                  <c:v>42433.33875</c:v>
                </c:pt>
                <c:pt idx="1022">
                  <c:v>42433.6505902778</c:v>
                </c:pt>
                <c:pt idx="1023">
                  <c:v>42433.7618865741</c:v>
                </c:pt>
                <c:pt idx="1024">
                  <c:v>42433.8257175926</c:v>
                </c:pt>
                <c:pt idx="1025">
                  <c:v>42435.9420833333</c:v>
                </c:pt>
                <c:pt idx="1026">
                  <c:v>42436.5091087963</c:v>
                </c:pt>
                <c:pt idx="1027">
                  <c:v>42437.0944907407</c:v>
                </c:pt>
                <c:pt idx="1028">
                  <c:v>42437.3986805556</c:v>
                </c:pt>
                <c:pt idx="1029">
                  <c:v>42437.6453472222</c:v>
                </c:pt>
                <c:pt idx="1030">
                  <c:v>42438.7791319444</c:v>
                </c:pt>
                <c:pt idx="1031">
                  <c:v>42439.7023148148</c:v>
                </c:pt>
                <c:pt idx="1032">
                  <c:v>42440.4165046296</c:v>
                </c:pt>
                <c:pt idx="1033">
                  <c:v>42442.6233449074</c:v>
                </c:pt>
                <c:pt idx="1034">
                  <c:v>42443.8023611111</c:v>
                </c:pt>
                <c:pt idx="1035">
                  <c:v>42443.9890509259</c:v>
                </c:pt>
                <c:pt idx="1036">
                  <c:v>42444.8777430555</c:v>
                </c:pt>
                <c:pt idx="1037">
                  <c:v>42445.1943055556</c:v>
                </c:pt>
                <c:pt idx="1038">
                  <c:v>42445.5981365741</c:v>
                </c:pt>
                <c:pt idx="1039">
                  <c:v>42445.8669791667</c:v>
                </c:pt>
                <c:pt idx="1040">
                  <c:v>42446.0606944444</c:v>
                </c:pt>
                <c:pt idx="1041">
                  <c:v>42446.8455439815</c:v>
                </c:pt>
                <c:pt idx="1042">
                  <c:v>42446.9438310185</c:v>
                </c:pt>
                <c:pt idx="1043">
                  <c:v>42447.8635532407</c:v>
                </c:pt>
                <c:pt idx="1044">
                  <c:v>42447.8944328704</c:v>
                </c:pt>
                <c:pt idx="1045">
                  <c:v>42447.8966666667</c:v>
                </c:pt>
                <c:pt idx="1046">
                  <c:v>42448.8215856481</c:v>
                </c:pt>
                <c:pt idx="1047">
                  <c:v>42450.8828240741</c:v>
                </c:pt>
                <c:pt idx="1048">
                  <c:v>42451.0958564815</c:v>
                </c:pt>
                <c:pt idx="1049">
                  <c:v>42451.4968171296</c:v>
                </c:pt>
                <c:pt idx="1050">
                  <c:v>42452.8156597222</c:v>
                </c:pt>
                <c:pt idx="1051">
                  <c:v>42452.8769097222</c:v>
                </c:pt>
                <c:pt idx="1052">
                  <c:v>42452.9164814815</c:v>
                </c:pt>
                <c:pt idx="1053">
                  <c:v>42453.4282407407</c:v>
                </c:pt>
                <c:pt idx="1054">
                  <c:v>42453.8063078704</c:v>
                </c:pt>
                <c:pt idx="1055">
                  <c:v>42457.932025463</c:v>
                </c:pt>
                <c:pt idx="1056">
                  <c:v>42458.1271759259</c:v>
                </c:pt>
                <c:pt idx="1057">
                  <c:v>42458.641724537</c:v>
                </c:pt>
                <c:pt idx="1058">
                  <c:v>42458.6809259259</c:v>
                </c:pt>
                <c:pt idx="1059">
                  <c:v>42459.1586111111</c:v>
                </c:pt>
                <c:pt idx="1060">
                  <c:v>42460.3206134259</c:v>
                </c:pt>
                <c:pt idx="1061">
                  <c:v>42460.3353125</c:v>
                </c:pt>
                <c:pt idx="1062">
                  <c:v>42460.3743055556</c:v>
                </c:pt>
                <c:pt idx="1063">
                  <c:v>42460.7335300926</c:v>
                </c:pt>
                <c:pt idx="1064">
                  <c:v>42460.7417476852</c:v>
                </c:pt>
                <c:pt idx="1065">
                  <c:v>42460.9422222222</c:v>
                </c:pt>
                <c:pt idx="1066">
                  <c:v>42461.5962731481</c:v>
                </c:pt>
                <c:pt idx="1067">
                  <c:v>42461.6897453704</c:v>
                </c:pt>
                <c:pt idx="1068">
                  <c:v>42461.7471990741</c:v>
                </c:pt>
                <c:pt idx="1069">
                  <c:v>42462.1408680556</c:v>
                </c:pt>
                <c:pt idx="1070">
                  <c:v>42462.8934953704</c:v>
                </c:pt>
                <c:pt idx="1071">
                  <c:v>42463.8138541667</c:v>
                </c:pt>
                <c:pt idx="1072">
                  <c:v>42464.958912037</c:v>
                </c:pt>
                <c:pt idx="1073">
                  <c:v>42465.1283912037</c:v>
                </c:pt>
                <c:pt idx="1074">
                  <c:v>42465.1685185185</c:v>
                </c:pt>
                <c:pt idx="1075">
                  <c:v>42465.4914351852</c:v>
                </c:pt>
                <c:pt idx="1076">
                  <c:v>42465.5965856481</c:v>
                </c:pt>
                <c:pt idx="1077">
                  <c:v>42466.3037152778</c:v>
                </c:pt>
                <c:pt idx="1078">
                  <c:v>42466.5587962963</c:v>
                </c:pt>
                <c:pt idx="1079">
                  <c:v>42466.6083101852</c:v>
                </c:pt>
                <c:pt idx="1080">
                  <c:v>42467.1441666667</c:v>
                </c:pt>
                <c:pt idx="1081">
                  <c:v>42467.5485416667</c:v>
                </c:pt>
                <c:pt idx="1082">
                  <c:v>42468.3746064815</c:v>
                </c:pt>
                <c:pt idx="1083">
                  <c:v>42469.6841435185</c:v>
                </c:pt>
                <c:pt idx="1084">
                  <c:v>42469.9512847222</c:v>
                </c:pt>
                <c:pt idx="1085">
                  <c:v>42473.007037037</c:v>
                </c:pt>
                <c:pt idx="1086">
                  <c:v>42473.7947106481</c:v>
                </c:pt>
                <c:pt idx="1087">
                  <c:v>42475.0571643518</c:v>
                </c:pt>
                <c:pt idx="1088">
                  <c:v>42475.8480671296</c:v>
                </c:pt>
                <c:pt idx="1089">
                  <c:v>42477.7297800926</c:v>
                </c:pt>
                <c:pt idx="1090">
                  <c:v>42479.039212963</c:v>
                </c:pt>
                <c:pt idx="1091">
                  <c:v>42479.4322916667</c:v>
                </c:pt>
                <c:pt idx="1092">
                  <c:v>42479.4658333333</c:v>
                </c:pt>
                <c:pt idx="1093">
                  <c:v>42480.0787152778</c:v>
                </c:pt>
                <c:pt idx="1094">
                  <c:v>42480.4798611111</c:v>
                </c:pt>
                <c:pt idx="1095">
                  <c:v>42480.8006481481</c:v>
                </c:pt>
                <c:pt idx="1096">
                  <c:v>42482.4347800926</c:v>
                </c:pt>
                <c:pt idx="1097">
                  <c:v>42483.0156944444</c:v>
                </c:pt>
                <c:pt idx="1098">
                  <c:v>42483.6752083333</c:v>
                </c:pt>
                <c:pt idx="1099">
                  <c:v>42484.5515509259</c:v>
                </c:pt>
                <c:pt idx="1100">
                  <c:v>42487.0379050926</c:v>
                </c:pt>
                <c:pt idx="1101">
                  <c:v>42487.6270023148</c:v>
                </c:pt>
                <c:pt idx="1102">
                  <c:v>42489.619525463</c:v>
                </c:pt>
                <c:pt idx="1103">
                  <c:v>42490.1338773148</c:v>
                </c:pt>
                <c:pt idx="1104">
                  <c:v>42491.9228819444</c:v>
                </c:pt>
                <c:pt idx="1105">
                  <c:v>42492.7172337963</c:v>
                </c:pt>
                <c:pt idx="1106">
                  <c:v>42492.7378472222</c:v>
                </c:pt>
                <c:pt idx="1107">
                  <c:v>42492.9850578704</c:v>
                </c:pt>
                <c:pt idx="1108">
                  <c:v>42493.2192361111</c:v>
                </c:pt>
                <c:pt idx="1109">
                  <c:v>42493.5468518518</c:v>
                </c:pt>
                <c:pt idx="1110">
                  <c:v>42493.5970138889</c:v>
                </c:pt>
                <c:pt idx="1111">
                  <c:v>42493.8570833333</c:v>
                </c:pt>
                <c:pt idx="1112">
                  <c:v>42494.4716666667</c:v>
                </c:pt>
                <c:pt idx="1113">
                  <c:v>42494.5634490741</c:v>
                </c:pt>
                <c:pt idx="1114">
                  <c:v>42494.6836342593</c:v>
                </c:pt>
                <c:pt idx="1115">
                  <c:v>42495.4342361111</c:v>
                </c:pt>
                <c:pt idx="1116">
                  <c:v>42495.7221875</c:v>
                </c:pt>
                <c:pt idx="1117">
                  <c:v>42495.9566319444</c:v>
                </c:pt>
                <c:pt idx="1118">
                  <c:v>42495.9928009259</c:v>
                </c:pt>
                <c:pt idx="1119">
                  <c:v>42496.4470717593</c:v>
                </c:pt>
                <c:pt idx="1120">
                  <c:v>42497.070775463</c:v>
                </c:pt>
                <c:pt idx="1121">
                  <c:v>42497.2757060185</c:v>
                </c:pt>
                <c:pt idx="1122">
                  <c:v>42498.0083912037</c:v>
                </c:pt>
                <c:pt idx="1123">
                  <c:v>42499.0396296296</c:v>
                </c:pt>
                <c:pt idx="1124">
                  <c:v>42499.629849537</c:v>
                </c:pt>
                <c:pt idx="1125">
                  <c:v>42499.7317013889</c:v>
                </c:pt>
                <c:pt idx="1126">
                  <c:v>42499.842962963</c:v>
                </c:pt>
                <c:pt idx="1127">
                  <c:v>42500.0415509259</c:v>
                </c:pt>
                <c:pt idx="1128">
                  <c:v>42503.5399768519</c:v>
                </c:pt>
                <c:pt idx="1129">
                  <c:v>42503.5594675926</c:v>
                </c:pt>
                <c:pt idx="1130">
                  <c:v>42503.7408680556</c:v>
                </c:pt>
                <c:pt idx="1131">
                  <c:v>42505.7380324074</c:v>
                </c:pt>
                <c:pt idx="1132">
                  <c:v>42505.7744791667</c:v>
                </c:pt>
                <c:pt idx="1133">
                  <c:v>42506.709375</c:v>
                </c:pt>
                <c:pt idx="1134">
                  <c:v>42506.7604050926</c:v>
                </c:pt>
                <c:pt idx="1135">
                  <c:v>42507.2646990741</c:v>
                </c:pt>
                <c:pt idx="1136">
                  <c:v>42508.1799652778</c:v>
                </c:pt>
                <c:pt idx="1137">
                  <c:v>42509.374537037</c:v>
                </c:pt>
                <c:pt idx="1138">
                  <c:v>42509.8141087963</c:v>
                </c:pt>
                <c:pt idx="1139">
                  <c:v>42510.7988541667</c:v>
                </c:pt>
                <c:pt idx="1140">
                  <c:v>42510.938900463</c:v>
                </c:pt>
                <c:pt idx="1141">
                  <c:v>42511.3620486111</c:v>
                </c:pt>
                <c:pt idx="1142">
                  <c:v>42511.6981018519</c:v>
                </c:pt>
                <c:pt idx="1143">
                  <c:v>42511.7419444444</c:v>
                </c:pt>
                <c:pt idx="1144">
                  <c:v>42512.5832175926</c:v>
                </c:pt>
                <c:pt idx="1145">
                  <c:v>42512.6267476852</c:v>
                </c:pt>
                <c:pt idx="1146">
                  <c:v>42512.6982175926</c:v>
                </c:pt>
                <c:pt idx="1147">
                  <c:v>42513.0457986111</c:v>
                </c:pt>
                <c:pt idx="1148">
                  <c:v>42513.110787037</c:v>
                </c:pt>
                <c:pt idx="1149">
                  <c:v>42513.9763194444</c:v>
                </c:pt>
                <c:pt idx="1150">
                  <c:v>42515.0782175926</c:v>
                </c:pt>
                <c:pt idx="1151">
                  <c:v>42517.0033680556</c:v>
                </c:pt>
                <c:pt idx="1152">
                  <c:v>42521.0103703704</c:v>
                </c:pt>
                <c:pt idx="1153">
                  <c:v>42521.2915046296</c:v>
                </c:pt>
                <c:pt idx="1154">
                  <c:v>42521.6543287037</c:v>
                </c:pt>
                <c:pt idx="1155">
                  <c:v>42522.3478125</c:v>
                </c:pt>
                <c:pt idx="1156">
                  <c:v>42523.0252314815</c:v>
                </c:pt>
                <c:pt idx="1157">
                  <c:v>42523.2487152778</c:v>
                </c:pt>
                <c:pt idx="1158">
                  <c:v>42523.739212963</c:v>
                </c:pt>
                <c:pt idx="1159">
                  <c:v>42524.5380092593</c:v>
                </c:pt>
                <c:pt idx="1160">
                  <c:v>42524.7826388889</c:v>
                </c:pt>
                <c:pt idx="1161">
                  <c:v>42527.009537037</c:v>
                </c:pt>
                <c:pt idx="1162">
                  <c:v>42528.5426273148</c:v>
                </c:pt>
                <c:pt idx="1163">
                  <c:v>42529.0220138889</c:v>
                </c:pt>
                <c:pt idx="1164">
                  <c:v>42530.9930324074</c:v>
                </c:pt>
                <c:pt idx="1165">
                  <c:v>42531.1952777778</c:v>
                </c:pt>
                <c:pt idx="1166">
                  <c:v>42531.2284375</c:v>
                </c:pt>
                <c:pt idx="1167">
                  <c:v>42531.9806944444</c:v>
                </c:pt>
                <c:pt idx="1168">
                  <c:v>42532.0525231481</c:v>
                </c:pt>
                <c:pt idx="1169">
                  <c:v>42534.6314814815</c:v>
                </c:pt>
                <c:pt idx="1170">
                  <c:v>42534.6495717593</c:v>
                </c:pt>
                <c:pt idx="1171">
                  <c:v>42534.866875</c:v>
                </c:pt>
                <c:pt idx="1172">
                  <c:v>42534.895625</c:v>
                </c:pt>
                <c:pt idx="1173">
                  <c:v>42534.9333217593</c:v>
                </c:pt>
                <c:pt idx="1174">
                  <c:v>42535.049849537</c:v>
                </c:pt>
                <c:pt idx="1175">
                  <c:v>42535.9786574074</c:v>
                </c:pt>
                <c:pt idx="1176">
                  <c:v>42536.8156481481</c:v>
                </c:pt>
                <c:pt idx="1177">
                  <c:v>42538.7358333333</c:v>
                </c:pt>
                <c:pt idx="1178">
                  <c:v>42538.7428935185</c:v>
                </c:pt>
                <c:pt idx="1179">
                  <c:v>42538.7554282407</c:v>
                </c:pt>
                <c:pt idx="1180">
                  <c:v>42538.9683101852</c:v>
                </c:pt>
                <c:pt idx="1181">
                  <c:v>42540.5935300926</c:v>
                </c:pt>
                <c:pt idx="1182">
                  <c:v>42541.5015162037</c:v>
                </c:pt>
                <c:pt idx="1183">
                  <c:v>42543.7885648148</c:v>
                </c:pt>
                <c:pt idx="1184">
                  <c:v>42544.8143287037</c:v>
                </c:pt>
                <c:pt idx="1185">
                  <c:v>42545.4783333333</c:v>
                </c:pt>
                <c:pt idx="1186">
                  <c:v>42545.7741898148</c:v>
                </c:pt>
                <c:pt idx="1187">
                  <c:v>42546.8622337963</c:v>
                </c:pt>
                <c:pt idx="1188">
                  <c:v>42548.4498611111</c:v>
                </c:pt>
                <c:pt idx="1189">
                  <c:v>42548.6385300926</c:v>
                </c:pt>
                <c:pt idx="1190">
                  <c:v>42549.6657175926</c:v>
                </c:pt>
                <c:pt idx="1191">
                  <c:v>42550.0484490741</c:v>
                </c:pt>
                <c:pt idx="1192">
                  <c:v>42550.7018865741</c:v>
                </c:pt>
                <c:pt idx="1193">
                  <c:v>42551.1023148148</c:v>
                </c:pt>
                <c:pt idx="1194">
                  <c:v>42552.0483564815</c:v>
                </c:pt>
                <c:pt idx="1195">
                  <c:v>42553.5834259259</c:v>
                </c:pt>
                <c:pt idx="1196">
                  <c:v>42553.9265277778</c:v>
                </c:pt>
                <c:pt idx="1197">
                  <c:v>42555.3404861111</c:v>
                </c:pt>
                <c:pt idx="1198">
                  <c:v>42555.6719444444</c:v>
                </c:pt>
                <c:pt idx="1199">
                  <c:v>42556.5044907407</c:v>
                </c:pt>
                <c:pt idx="1200">
                  <c:v>42556.8730208333</c:v>
                </c:pt>
                <c:pt idx="1201">
                  <c:v>42558.1894328704</c:v>
                </c:pt>
                <c:pt idx="1202">
                  <c:v>42559.4312037037</c:v>
                </c:pt>
                <c:pt idx="1203">
                  <c:v>42559.4740046296</c:v>
                </c:pt>
                <c:pt idx="1204">
                  <c:v>42559.776724537</c:v>
                </c:pt>
                <c:pt idx="1205">
                  <c:v>42561.1546643519</c:v>
                </c:pt>
                <c:pt idx="1206">
                  <c:v>42561.7838773148</c:v>
                </c:pt>
                <c:pt idx="1207">
                  <c:v>42564.9538078704</c:v>
                </c:pt>
                <c:pt idx="1208">
                  <c:v>42566.4412037037</c:v>
                </c:pt>
                <c:pt idx="1209">
                  <c:v>42566.6048263889</c:v>
                </c:pt>
                <c:pt idx="1210">
                  <c:v>42566.9484143518</c:v>
                </c:pt>
                <c:pt idx="1211">
                  <c:v>42567.2641782407</c:v>
                </c:pt>
                <c:pt idx="1212">
                  <c:v>42567.5311574074</c:v>
                </c:pt>
                <c:pt idx="1213">
                  <c:v>42567.8400694444</c:v>
                </c:pt>
                <c:pt idx="1214">
                  <c:v>42570.1102430556</c:v>
                </c:pt>
                <c:pt idx="1215">
                  <c:v>42570.8503819444</c:v>
                </c:pt>
                <c:pt idx="1216">
                  <c:v>42571.4206018519</c:v>
                </c:pt>
                <c:pt idx="1217">
                  <c:v>42571.6261921296</c:v>
                </c:pt>
                <c:pt idx="1218">
                  <c:v>42572.6168171296</c:v>
                </c:pt>
                <c:pt idx="1219">
                  <c:v>42575.1300578704</c:v>
                </c:pt>
                <c:pt idx="1220">
                  <c:v>42576.2787152778</c:v>
                </c:pt>
                <c:pt idx="1221">
                  <c:v>42576.6975694444</c:v>
                </c:pt>
                <c:pt idx="1222">
                  <c:v>42581.3975462963</c:v>
                </c:pt>
                <c:pt idx="1223">
                  <c:v>42584.8468287037</c:v>
                </c:pt>
                <c:pt idx="1224">
                  <c:v>42585.5238425926</c:v>
                </c:pt>
                <c:pt idx="1225">
                  <c:v>42590.4726851852</c:v>
                </c:pt>
                <c:pt idx="1226">
                  <c:v>42590.6771527778</c:v>
                </c:pt>
                <c:pt idx="1227">
                  <c:v>42590.9042592593</c:v>
                </c:pt>
                <c:pt idx="1228">
                  <c:v>42591.8999884259</c:v>
                </c:pt>
                <c:pt idx="1229">
                  <c:v>42592.0669212963</c:v>
                </c:pt>
                <c:pt idx="1230">
                  <c:v>42593.8654050926</c:v>
                </c:pt>
                <c:pt idx="1231">
                  <c:v>42596.6446990741</c:v>
                </c:pt>
                <c:pt idx="1232">
                  <c:v>42597.8824884259</c:v>
                </c:pt>
                <c:pt idx="1233">
                  <c:v>42598.7491550926</c:v>
                </c:pt>
                <c:pt idx="1234">
                  <c:v>42600.7560416667</c:v>
                </c:pt>
                <c:pt idx="1235">
                  <c:v>42601.8271412037</c:v>
                </c:pt>
                <c:pt idx="1236">
                  <c:v>42601.8546990741</c:v>
                </c:pt>
                <c:pt idx="1237">
                  <c:v>42602.576712963</c:v>
                </c:pt>
                <c:pt idx="1238">
                  <c:v>42605.7653819444</c:v>
                </c:pt>
                <c:pt idx="1239">
                  <c:v>42606.0568634259</c:v>
                </c:pt>
                <c:pt idx="1240">
                  <c:v>42608.3658333333</c:v>
                </c:pt>
                <c:pt idx="1241">
                  <c:v>42609.4424652778</c:v>
                </c:pt>
                <c:pt idx="1242">
                  <c:v>42611.2610648148</c:v>
                </c:pt>
                <c:pt idx="1243">
                  <c:v>42611.801412037</c:v>
                </c:pt>
                <c:pt idx="1244">
                  <c:v>42612.1497800926</c:v>
                </c:pt>
                <c:pt idx="1245">
                  <c:v>42612.9188078704</c:v>
                </c:pt>
                <c:pt idx="1246">
                  <c:v>42613.8412615741</c:v>
                </c:pt>
                <c:pt idx="1247">
                  <c:v>42614.2687962963</c:v>
                </c:pt>
                <c:pt idx="1248">
                  <c:v>42614.7609375</c:v>
                </c:pt>
                <c:pt idx="1249">
                  <c:v>42615.1219212963</c:v>
                </c:pt>
                <c:pt idx="1250">
                  <c:v>42615.1428703704</c:v>
                </c:pt>
                <c:pt idx="1251">
                  <c:v>42615.3468171296</c:v>
                </c:pt>
                <c:pt idx="1252">
                  <c:v>42618.8270138889</c:v>
                </c:pt>
                <c:pt idx="1253">
                  <c:v>42619.8024884259</c:v>
                </c:pt>
                <c:pt idx="1254">
                  <c:v>42619.9356944444</c:v>
                </c:pt>
                <c:pt idx="1255">
                  <c:v>42620.9109722222</c:v>
                </c:pt>
                <c:pt idx="1256">
                  <c:v>42621.3893402778</c:v>
                </c:pt>
                <c:pt idx="1257">
                  <c:v>42622.436412037</c:v>
                </c:pt>
                <c:pt idx="1258">
                  <c:v>42622.7674768518</c:v>
                </c:pt>
                <c:pt idx="1259">
                  <c:v>42626.7503125</c:v>
                </c:pt>
                <c:pt idx="1260">
                  <c:v>42627.3073032407</c:v>
                </c:pt>
                <c:pt idx="1261">
                  <c:v>42627.4540972222</c:v>
                </c:pt>
                <c:pt idx="1262">
                  <c:v>42627.9551041667</c:v>
                </c:pt>
                <c:pt idx="1263">
                  <c:v>42628.6502083333</c:v>
                </c:pt>
                <c:pt idx="1264">
                  <c:v>42628.6902662037</c:v>
                </c:pt>
                <c:pt idx="1265">
                  <c:v>42628.8491203704</c:v>
                </c:pt>
                <c:pt idx="1266">
                  <c:v>42629.5034837963</c:v>
                </c:pt>
                <c:pt idx="1267">
                  <c:v>42629.6550462963</c:v>
                </c:pt>
                <c:pt idx="1268">
                  <c:v>42630.9228935185</c:v>
                </c:pt>
                <c:pt idx="1269">
                  <c:v>42632.3483101852</c:v>
                </c:pt>
                <c:pt idx="1270">
                  <c:v>42633.1168518519</c:v>
                </c:pt>
                <c:pt idx="1271">
                  <c:v>42640.2781712963</c:v>
                </c:pt>
                <c:pt idx="1272">
                  <c:v>42643.6328587963</c:v>
                </c:pt>
                <c:pt idx="1273">
                  <c:v>42644.5353587963</c:v>
                </c:pt>
                <c:pt idx="1274">
                  <c:v>42646.0928125</c:v>
                </c:pt>
                <c:pt idx="1275">
                  <c:v>42648.5461111111</c:v>
                </c:pt>
                <c:pt idx="1276">
                  <c:v>42649.5492361111</c:v>
                </c:pt>
                <c:pt idx="1277">
                  <c:v>42649.5621180556</c:v>
                </c:pt>
                <c:pt idx="1278">
                  <c:v>42649.6234606481</c:v>
                </c:pt>
                <c:pt idx="1279">
                  <c:v>42654.9737037037</c:v>
                </c:pt>
                <c:pt idx="1280">
                  <c:v>42655.4658912037</c:v>
                </c:pt>
                <c:pt idx="1281">
                  <c:v>42656.0051736111</c:v>
                </c:pt>
                <c:pt idx="1282">
                  <c:v>42657.3872685185</c:v>
                </c:pt>
                <c:pt idx="1283">
                  <c:v>42658.6905324074</c:v>
                </c:pt>
                <c:pt idx="1284">
                  <c:v>42660.6188541667</c:v>
                </c:pt>
                <c:pt idx="1285">
                  <c:v>42661.1322453704</c:v>
                </c:pt>
                <c:pt idx="1286">
                  <c:v>42661.4420601852</c:v>
                </c:pt>
                <c:pt idx="1287">
                  <c:v>42662.0215393519</c:v>
                </c:pt>
                <c:pt idx="1288">
                  <c:v>42663.4680787037</c:v>
                </c:pt>
                <c:pt idx="1289">
                  <c:v>42664.8095601852</c:v>
                </c:pt>
                <c:pt idx="1290">
                  <c:v>42665.1503472222</c:v>
                </c:pt>
                <c:pt idx="1291">
                  <c:v>42665.4517361111</c:v>
                </c:pt>
                <c:pt idx="1292">
                  <c:v>42665.9703472222</c:v>
                </c:pt>
                <c:pt idx="1293">
                  <c:v>42666.6669328704</c:v>
                </c:pt>
                <c:pt idx="1294">
                  <c:v>42672.9551388889</c:v>
                </c:pt>
                <c:pt idx="1295">
                  <c:v>42675.0579976852</c:v>
                </c:pt>
                <c:pt idx="1296">
                  <c:v>42675.262962963</c:v>
                </c:pt>
                <c:pt idx="1297">
                  <c:v>42675.6942361111</c:v>
                </c:pt>
                <c:pt idx="1298">
                  <c:v>42675.8324652778</c:v>
                </c:pt>
                <c:pt idx="1299">
                  <c:v>42676.065150463</c:v>
                </c:pt>
                <c:pt idx="1300">
                  <c:v>42678.9320833333</c:v>
                </c:pt>
                <c:pt idx="1301">
                  <c:v>42679.9584722222</c:v>
                </c:pt>
                <c:pt idx="1302">
                  <c:v>42681.3515740741</c:v>
                </c:pt>
                <c:pt idx="1303">
                  <c:v>42682.6169675926</c:v>
                </c:pt>
                <c:pt idx="1304">
                  <c:v>42682.6776851852</c:v>
                </c:pt>
                <c:pt idx="1305">
                  <c:v>42683.1513310185</c:v>
                </c:pt>
                <c:pt idx="1306">
                  <c:v>42685.9740046296</c:v>
                </c:pt>
                <c:pt idx="1307">
                  <c:v>42689.0295833333</c:v>
                </c:pt>
                <c:pt idx="1308">
                  <c:v>42689.2149884259</c:v>
                </c:pt>
                <c:pt idx="1309">
                  <c:v>42690.0414351852</c:v>
                </c:pt>
                <c:pt idx="1310">
                  <c:v>42690.3343171296</c:v>
                </c:pt>
                <c:pt idx="1311">
                  <c:v>42690.7334375</c:v>
                </c:pt>
                <c:pt idx="1312">
                  <c:v>42693.0318287037</c:v>
                </c:pt>
                <c:pt idx="1313">
                  <c:v>42693.7426041667</c:v>
                </c:pt>
                <c:pt idx="1314">
                  <c:v>42694.1101851852</c:v>
                </c:pt>
                <c:pt idx="1315">
                  <c:v>42695.7105787037</c:v>
                </c:pt>
                <c:pt idx="1316">
                  <c:v>42696.6244444444</c:v>
                </c:pt>
                <c:pt idx="1317">
                  <c:v>42697.0105208333</c:v>
                </c:pt>
                <c:pt idx="1318">
                  <c:v>42697.0826736111</c:v>
                </c:pt>
                <c:pt idx="1319">
                  <c:v>42697.8508449074</c:v>
                </c:pt>
                <c:pt idx="1320">
                  <c:v>42700.8047569444</c:v>
                </c:pt>
                <c:pt idx="1321">
                  <c:v>42701.1663657407</c:v>
                </c:pt>
                <c:pt idx="1322">
                  <c:v>42701.9088078704</c:v>
                </c:pt>
                <c:pt idx="1323">
                  <c:v>42702.9170486111</c:v>
                </c:pt>
                <c:pt idx="1324">
                  <c:v>42709.1347800926</c:v>
                </c:pt>
                <c:pt idx="1325">
                  <c:v>42709.5460648148</c:v>
                </c:pt>
                <c:pt idx="1326">
                  <c:v>42711.5451967593</c:v>
                </c:pt>
                <c:pt idx="1327">
                  <c:v>42712.2347453704</c:v>
                </c:pt>
                <c:pt idx="1328">
                  <c:v>42718.963599537</c:v>
                </c:pt>
                <c:pt idx="1329">
                  <c:v>42722.8447453704</c:v>
                </c:pt>
                <c:pt idx="1330">
                  <c:v>42722.8823611111</c:v>
                </c:pt>
                <c:pt idx="1331">
                  <c:v>42724.6651736111</c:v>
                </c:pt>
                <c:pt idx="1332">
                  <c:v>42725.0311805556</c:v>
                </c:pt>
                <c:pt idx="1333">
                  <c:v>42726.9200810185</c:v>
                </c:pt>
                <c:pt idx="1334">
                  <c:v>42730.9037268519</c:v>
                </c:pt>
                <c:pt idx="1335">
                  <c:v>42732.7875231481</c:v>
                </c:pt>
                <c:pt idx="1336">
                  <c:v>42733.5013657407</c:v>
                </c:pt>
                <c:pt idx="1337">
                  <c:v>42734.7894444444</c:v>
                </c:pt>
                <c:pt idx="1338">
                  <c:v>42737.9101388889</c:v>
                </c:pt>
                <c:pt idx="1339">
                  <c:v>42740.8371527778</c:v>
                </c:pt>
                <c:pt idx="1340">
                  <c:v>42744.4160300926</c:v>
                </c:pt>
                <c:pt idx="1341">
                  <c:v>42745.0314699074</c:v>
                </c:pt>
                <c:pt idx="1342">
                  <c:v>42746.0571064815</c:v>
                </c:pt>
                <c:pt idx="1343">
                  <c:v>42746.2617824074</c:v>
                </c:pt>
                <c:pt idx="1344">
                  <c:v>42750.5303125</c:v>
                </c:pt>
                <c:pt idx="1345">
                  <c:v>42752.8271990741</c:v>
                </c:pt>
                <c:pt idx="1346">
                  <c:v>42753.205625</c:v>
                </c:pt>
                <c:pt idx="1347">
                  <c:v>42754.6938425926</c:v>
                </c:pt>
                <c:pt idx="1348">
                  <c:v>42756.0185069444</c:v>
                </c:pt>
                <c:pt idx="1349">
                  <c:v>42756.690162037</c:v>
                </c:pt>
                <c:pt idx="1350">
                  <c:v>42758.3680787037</c:v>
                </c:pt>
                <c:pt idx="1351">
                  <c:v>42758.5596296296</c:v>
                </c:pt>
                <c:pt idx="1352">
                  <c:v>42762.0409027778</c:v>
                </c:pt>
                <c:pt idx="1353">
                  <c:v>42762.5458101852</c:v>
                </c:pt>
                <c:pt idx="1354">
                  <c:v>42762.9424305556</c:v>
                </c:pt>
                <c:pt idx="1355">
                  <c:v>42763.7806712963</c:v>
                </c:pt>
                <c:pt idx="1356">
                  <c:v>42766.8050347222</c:v>
                </c:pt>
                <c:pt idx="1357">
                  <c:v>42766.9569212963</c:v>
                </c:pt>
                <c:pt idx="1358">
                  <c:v>42767.0316782407</c:v>
                </c:pt>
                <c:pt idx="1359">
                  <c:v>42768.4253703704</c:v>
                </c:pt>
                <c:pt idx="1360">
                  <c:v>42768.9708449074</c:v>
                </c:pt>
                <c:pt idx="1361">
                  <c:v>42769.575</c:v>
                </c:pt>
                <c:pt idx="1362">
                  <c:v>42770.2905902778</c:v>
                </c:pt>
                <c:pt idx="1363">
                  <c:v>42772.8333796296</c:v>
                </c:pt>
                <c:pt idx="1364">
                  <c:v>42773.9161805556</c:v>
                </c:pt>
                <c:pt idx="1365">
                  <c:v>42775.5149421296</c:v>
                </c:pt>
                <c:pt idx="1366">
                  <c:v>42775.7337152778</c:v>
                </c:pt>
                <c:pt idx="1367">
                  <c:v>42775.964212963</c:v>
                </c:pt>
                <c:pt idx="1368">
                  <c:v>42779.6102893519</c:v>
                </c:pt>
                <c:pt idx="1369">
                  <c:v>42780.7402777778</c:v>
                </c:pt>
                <c:pt idx="1370">
                  <c:v>42780.8257060185</c:v>
                </c:pt>
                <c:pt idx="1371">
                  <c:v>42783.4593981481</c:v>
                </c:pt>
                <c:pt idx="1372">
                  <c:v>42783.5131828704</c:v>
                </c:pt>
                <c:pt idx="1373">
                  <c:v>42785.2703703704</c:v>
                </c:pt>
                <c:pt idx="1374">
                  <c:v>42786.3502314815</c:v>
                </c:pt>
                <c:pt idx="1375">
                  <c:v>42787.8624305556</c:v>
                </c:pt>
                <c:pt idx="1376">
                  <c:v>42788.5652083333</c:v>
                </c:pt>
                <c:pt idx="1377">
                  <c:v>42789.4624305556</c:v>
                </c:pt>
                <c:pt idx="1378">
                  <c:v>42790.5833680556</c:v>
                </c:pt>
                <c:pt idx="1379">
                  <c:v>42796.538275463</c:v>
                </c:pt>
                <c:pt idx="1380">
                  <c:v>42796.6824768519</c:v>
                </c:pt>
                <c:pt idx="1381">
                  <c:v>42800.7201273148</c:v>
                </c:pt>
                <c:pt idx="1382">
                  <c:v>42800.7533333333</c:v>
                </c:pt>
                <c:pt idx="1383">
                  <c:v>42800.8018171296</c:v>
                </c:pt>
                <c:pt idx="1384">
                  <c:v>42801.7746990741</c:v>
                </c:pt>
                <c:pt idx="1385">
                  <c:v>42802.7187847222</c:v>
                </c:pt>
                <c:pt idx="1386">
                  <c:v>42803.579224537</c:v>
                </c:pt>
                <c:pt idx="1387">
                  <c:v>42803.8428125</c:v>
                </c:pt>
                <c:pt idx="1388">
                  <c:v>42807.1518634259</c:v>
                </c:pt>
                <c:pt idx="1389">
                  <c:v>42807.8850578704</c:v>
                </c:pt>
                <c:pt idx="1390">
                  <c:v>42808.358287037</c:v>
                </c:pt>
                <c:pt idx="1391">
                  <c:v>42808.6402314815</c:v>
                </c:pt>
                <c:pt idx="1392">
                  <c:v>42809.6459143519</c:v>
                </c:pt>
              </c:strCache>
            </c:strRef>
          </c:cat>
          <c:val>
            <c:numRef>
              <c:f>'Outcomes Based on Launch Date'!$E$6:$E$1399</c:f>
              <c:numCache>
                <c:formatCode>General</c:formatCode>
                <c:ptCount val="139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31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3">
                  <c:v>1</c:v>
                </c:pt>
                <c:pt idx="44">
                  <c:v>1</c:v>
                </c:pt>
                <c:pt idx="46">
                  <c:v>1</c:v>
                </c:pt>
                <c:pt idx="47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7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7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101">
                  <c:v>1</c:v>
                </c:pt>
                <c:pt idx="104">
                  <c:v>1</c:v>
                </c:pt>
                <c:pt idx="105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30">
                  <c:v>1</c:v>
                </c:pt>
                <c:pt idx="131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3">
                  <c:v>1</c:v>
                </c:pt>
                <c:pt idx="164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70">
                  <c:v>1</c:v>
                </c:pt>
                <c:pt idx="173">
                  <c:v>1</c:v>
                </c:pt>
                <c:pt idx="183">
                  <c:v>1</c:v>
                </c:pt>
                <c:pt idx="185">
                  <c:v>1</c:v>
                </c:pt>
                <c:pt idx="186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4">
                  <c:v>1</c:v>
                </c:pt>
                <c:pt idx="195">
                  <c:v>1</c:v>
                </c:pt>
                <c:pt idx="197">
                  <c:v>1</c:v>
                </c:pt>
                <c:pt idx="199">
                  <c:v>1</c:v>
                </c:pt>
                <c:pt idx="204">
                  <c:v>1</c:v>
                </c:pt>
                <c:pt idx="205">
                  <c:v>1</c:v>
                </c:pt>
                <c:pt idx="209">
                  <c:v>1</c:v>
                </c:pt>
                <c:pt idx="211">
                  <c:v>1</c:v>
                </c:pt>
                <c:pt idx="213">
                  <c:v>1</c:v>
                </c:pt>
                <c:pt idx="214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3">
                  <c:v>1</c:v>
                </c:pt>
                <c:pt idx="224">
                  <c:v>1</c:v>
                </c:pt>
                <c:pt idx="226">
                  <c:v>1</c:v>
                </c:pt>
                <c:pt idx="229">
                  <c:v>1</c:v>
                </c:pt>
                <c:pt idx="231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9">
                  <c:v>1</c:v>
                </c:pt>
                <c:pt idx="243">
                  <c:v>1</c:v>
                </c:pt>
                <c:pt idx="244">
                  <c:v>1</c:v>
                </c:pt>
                <c:pt idx="246">
                  <c:v>1</c:v>
                </c:pt>
                <c:pt idx="248">
                  <c:v>1</c:v>
                </c:pt>
                <c:pt idx="250">
                  <c:v>1</c:v>
                </c:pt>
                <c:pt idx="253">
                  <c:v>1</c:v>
                </c:pt>
                <c:pt idx="254">
                  <c:v>1</c:v>
                </c:pt>
                <c:pt idx="257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4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70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80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5">
                  <c:v>1</c:v>
                </c:pt>
                <c:pt idx="316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3">
                  <c:v>1</c:v>
                </c:pt>
                <c:pt idx="324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1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8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51">
                  <c:v>1</c:v>
                </c:pt>
                <c:pt idx="352">
                  <c:v>1</c:v>
                </c:pt>
                <c:pt idx="355">
                  <c:v>1</c:v>
                </c:pt>
                <c:pt idx="356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2">
                  <c:v>1</c:v>
                </c:pt>
                <c:pt idx="363">
                  <c:v>1</c:v>
                </c:pt>
                <c:pt idx="368">
                  <c:v>1</c:v>
                </c:pt>
                <c:pt idx="370">
                  <c:v>1</c:v>
                </c:pt>
                <c:pt idx="374">
                  <c:v>1</c:v>
                </c:pt>
                <c:pt idx="375">
                  <c:v>1</c:v>
                </c:pt>
                <c:pt idx="377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4">
                  <c:v>1</c:v>
                </c:pt>
                <c:pt idx="386">
                  <c:v>1</c:v>
                </c:pt>
                <c:pt idx="387">
                  <c:v>1</c:v>
                </c:pt>
                <c:pt idx="389">
                  <c:v>1</c:v>
                </c:pt>
                <c:pt idx="390">
                  <c:v>1</c:v>
                </c:pt>
                <c:pt idx="395">
                  <c:v>1</c:v>
                </c:pt>
                <c:pt idx="396">
                  <c:v>1</c:v>
                </c:pt>
                <c:pt idx="401">
                  <c:v>1</c:v>
                </c:pt>
                <c:pt idx="403">
                  <c:v>1</c:v>
                </c:pt>
                <c:pt idx="405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5">
                  <c:v>1</c:v>
                </c:pt>
                <c:pt idx="417">
                  <c:v>1</c:v>
                </c:pt>
                <c:pt idx="419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7">
                  <c:v>1</c:v>
                </c:pt>
                <c:pt idx="428">
                  <c:v>1</c:v>
                </c:pt>
                <c:pt idx="433">
                  <c:v>1</c:v>
                </c:pt>
                <c:pt idx="434">
                  <c:v>1</c:v>
                </c:pt>
                <c:pt idx="436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4">
                  <c:v>1</c:v>
                </c:pt>
                <c:pt idx="446">
                  <c:v>1</c:v>
                </c:pt>
                <c:pt idx="448">
                  <c:v>1</c:v>
                </c:pt>
                <c:pt idx="450">
                  <c:v>1</c:v>
                </c:pt>
                <c:pt idx="452">
                  <c:v>1</c:v>
                </c:pt>
                <c:pt idx="454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5">
                  <c:v>1</c:v>
                </c:pt>
                <c:pt idx="472">
                  <c:v>1</c:v>
                </c:pt>
                <c:pt idx="474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3">
                  <c:v>1</c:v>
                </c:pt>
                <c:pt idx="485">
                  <c:v>1</c:v>
                </c:pt>
                <c:pt idx="486">
                  <c:v>1</c:v>
                </c:pt>
                <c:pt idx="489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3">
                  <c:v>1</c:v>
                </c:pt>
                <c:pt idx="504">
                  <c:v>1</c:v>
                </c:pt>
                <c:pt idx="506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6">
                  <c:v>1</c:v>
                </c:pt>
                <c:pt idx="517">
                  <c:v>1</c:v>
                </c:pt>
                <c:pt idx="519">
                  <c:v>1</c:v>
                </c:pt>
                <c:pt idx="522">
                  <c:v>1</c:v>
                </c:pt>
                <c:pt idx="525">
                  <c:v>1</c:v>
                </c:pt>
                <c:pt idx="526">
                  <c:v>1</c:v>
                </c:pt>
                <c:pt idx="528">
                  <c:v>1</c:v>
                </c:pt>
                <c:pt idx="529">
                  <c:v>1</c:v>
                </c:pt>
                <c:pt idx="531">
                  <c:v>1</c:v>
                </c:pt>
                <c:pt idx="533">
                  <c:v>1</c:v>
                </c:pt>
                <c:pt idx="534">
                  <c:v>1</c:v>
                </c:pt>
                <c:pt idx="536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3">
                  <c:v>1</c:v>
                </c:pt>
                <c:pt idx="546">
                  <c:v>1</c:v>
                </c:pt>
                <c:pt idx="547">
                  <c:v>1</c:v>
                </c:pt>
                <c:pt idx="549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6">
                  <c:v>1</c:v>
                </c:pt>
                <c:pt idx="557">
                  <c:v>1</c:v>
                </c:pt>
                <c:pt idx="564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4">
                  <c:v>1</c:v>
                </c:pt>
                <c:pt idx="576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9">
                  <c:v>1</c:v>
                </c:pt>
                <c:pt idx="600">
                  <c:v>1</c:v>
                </c:pt>
                <c:pt idx="602">
                  <c:v>1</c:v>
                </c:pt>
                <c:pt idx="606">
                  <c:v>1</c:v>
                </c:pt>
                <c:pt idx="614">
                  <c:v>1</c:v>
                </c:pt>
                <c:pt idx="615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8">
                  <c:v>1</c:v>
                </c:pt>
                <c:pt idx="629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6">
                  <c:v>1</c:v>
                </c:pt>
                <c:pt idx="637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3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60">
                  <c:v>1</c:v>
                </c:pt>
                <c:pt idx="661">
                  <c:v>1</c:v>
                </c:pt>
                <c:pt idx="663">
                  <c:v>1</c:v>
                </c:pt>
                <c:pt idx="665">
                  <c:v>1</c:v>
                </c:pt>
                <c:pt idx="666">
                  <c:v>1</c:v>
                </c:pt>
                <c:pt idx="668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5">
                  <c:v>1</c:v>
                </c:pt>
                <c:pt idx="686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6">
                  <c:v>1</c:v>
                </c:pt>
                <c:pt idx="697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1">
                  <c:v>1</c:v>
                </c:pt>
                <c:pt idx="724">
                  <c:v>1</c:v>
                </c:pt>
                <c:pt idx="725">
                  <c:v>1</c:v>
                </c:pt>
                <c:pt idx="729">
                  <c:v>1</c:v>
                </c:pt>
                <c:pt idx="730">
                  <c:v>1</c:v>
                </c:pt>
                <c:pt idx="732">
                  <c:v>1</c:v>
                </c:pt>
                <c:pt idx="733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3">
                  <c:v>1</c:v>
                </c:pt>
                <c:pt idx="754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60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70">
                  <c:v>1</c:v>
                </c:pt>
                <c:pt idx="772">
                  <c:v>1</c:v>
                </c:pt>
                <c:pt idx="773">
                  <c:v>1</c:v>
                </c:pt>
                <c:pt idx="775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1">
                  <c:v>1</c:v>
                </c:pt>
                <c:pt idx="784">
                  <c:v>1</c:v>
                </c:pt>
                <c:pt idx="786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4">
                  <c:v>1</c:v>
                </c:pt>
                <c:pt idx="795">
                  <c:v>1</c:v>
                </c:pt>
                <c:pt idx="797">
                  <c:v>1</c:v>
                </c:pt>
                <c:pt idx="798">
                  <c:v>1</c:v>
                </c:pt>
                <c:pt idx="802">
                  <c:v>1</c:v>
                </c:pt>
                <c:pt idx="803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7">
                  <c:v>1</c:v>
                </c:pt>
                <c:pt idx="819">
                  <c:v>1</c:v>
                </c:pt>
                <c:pt idx="820">
                  <c:v>1</c:v>
                </c:pt>
                <c:pt idx="823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42">
                  <c:v>1</c:v>
                </c:pt>
                <c:pt idx="846">
                  <c:v>1</c:v>
                </c:pt>
                <c:pt idx="847">
                  <c:v>1</c:v>
                </c:pt>
                <c:pt idx="849">
                  <c:v>1</c:v>
                </c:pt>
                <c:pt idx="850">
                  <c:v>1</c:v>
                </c:pt>
                <c:pt idx="853">
                  <c:v>1</c:v>
                </c:pt>
                <c:pt idx="854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8">
                  <c:v>1</c:v>
                </c:pt>
                <c:pt idx="869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7">
                  <c:v>1</c:v>
                </c:pt>
                <c:pt idx="879">
                  <c:v>1</c:v>
                </c:pt>
                <c:pt idx="882">
                  <c:v>1</c:v>
                </c:pt>
                <c:pt idx="883">
                  <c:v>1</c:v>
                </c:pt>
                <c:pt idx="887">
                  <c:v>1</c:v>
                </c:pt>
                <c:pt idx="888">
                  <c:v>1</c:v>
                </c:pt>
                <c:pt idx="892">
                  <c:v>1</c:v>
                </c:pt>
                <c:pt idx="896">
                  <c:v>1</c:v>
                </c:pt>
                <c:pt idx="897">
                  <c:v>1</c:v>
                </c:pt>
                <c:pt idx="903">
                  <c:v>1</c:v>
                </c:pt>
                <c:pt idx="905">
                  <c:v>1</c:v>
                </c:pt>
                <c:pt idx="906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3">
                  <c:v>1</c:v>
                </c:pt>
                <c:pt idx="924">
                  <c:v>1</c:v>
                </c:pt>
                <c:pt idx="926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50">
                  <c:v>1</c:v>
                </c:pt>
                <c:pt idx="951">
                  <c:v>1</c:v>
                </c:pt>
                <c:pt idx="953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70">
                  <c:v>1</c:v>
                </c:pt>
                <c:pt idx="972">
                  <c:v>1</c:v>
                </c:pt>
                <c:pt idx="973">
                  <c:v>1</c:v>
                </c:pt>
                <c:pt idx="975">
                  <c:v>1</c:v>
                </c:pt>
                <c:pt idx="977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3">
                  <c:v>1</c:v>
                </c:pt>
                <c:pt idx="985">
                  <c:v>1</c:v>
                </c:pt>
                <c:pt idx="986">
                  <c:v>1</c:v>
                </c:pt>
                <c:pt idx="990">
                  <c:v>1</c:v>
                </c:pt>
                <c:pt idx="992">
                  <c:v>1</c:v>
                </c:pt>
                <c:pt idx="997">
                  <c:v>1</c:v>
                </c:pt>
                <c:pt idx="998">
                  <c:v>1</c:v>
                </c:pt>
                <c:pt idx="1000">
                  <c:v>1</c:v>
                </c:pt>
                <c:pt idx="1001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3">
                  <c:v>1</c:v>
                </c:pt>
                <c:pt idx="1028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1">
                  <c:v>1</c:v>
                </c:pt>
                <c:pt idx="1042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8">
                  <c:v>1</c:v>
                </c:pt>
                <c:pt idx="1049">
                  <c:v>1</c:v>
                </c:pt>
                <c:pt idx="1051">
                  <c:v>1</c:v>
                </c:pt>
                <c:pt idx="1052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1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2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9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8">
                  <c:v>1</c:v>
                </c:pt>
                <c:pt idx="1110">
                  <c:v>1</c:v>
                </c:pt>
                <c:pt idx="1111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7">
                  <c:v>1</c:v>
                </c:pt>
                <c:pt idx="1118">
                  <c:v>1</c:v>
                </c:pt>
                <c:pt idx="1121">
                  <c:v>1</c:v>
                </c:pt>
                <c:pt idx="1123">
                  <c:v>1</c:v>
                </c:pt>
                <c:pt idx="1124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9">
                  <c:v>1</c:v>
                </c:pt>
                <c:pt idx="1141">
                  <c:v>1</c:v>
                </c:pt>
                <c:pt idx="1143">
                  <c:v>1</c:v>
                </c:pt>
                <c:pt idx="1144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7">
                  <c:v>1</c:v>
                </c:pt>
                <c:pt idx="1159">
                  <c:v>1</c:v>
                </c:pt>
                <c:pt idx="1160">
                  <c:v>1</c:v>
                </c:pt>
                <c:pt idx="1163">
                  <c:v>1</c:v>
                </c:pt>
                <c:pt idx="1167">
                  <c:v>1</c:v>
                </c:pt>
                <c:pt idx="1168">
                  <c:v>1</c:v>
                </c:pt>
                <c:pt idx="1172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82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9">
                  <c:v>1</c:v>
                </c:pt>
                <c:pt idx="1190">
                  <c:v>1</c:v>
                </c:pt>
                <c:pt idx="1192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1">
                  <c:v>1</c:v>
                </c:pt>
                <c:pt idx="1213">
                  <c:v>1</c:v>
                </c:pt>
                <c:pt idx="1214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4">
                  <c:v>1</c:v>
                </c:pt>
                <c:pt idx="1237">
                  <c:v>1</c:v>
                </c:pt>
                <c:pt idx="1238">
                  <c:v>1</c:v>
                </c:pt>
                <c:pt idx="1240">
                  <c:v>1</c:v>
                </c:pt>
                <c:pt idx="1241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8">
                  <c:v>1</c:v>
                </c:pt>
                <c:pt idx="1253">
                  <c:v>1</c:v>
                </c:pt>
                <c:pt idx="1254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3">
                  <c:v>1</c:v>
                </c:pt>
                <c:pt idx="1265">
                  <c:v>1</c:v>
                </c:pt>
                <c:pt idx="1267">
                  <c:v>1</c:v>
                </c:pt>
                <c:pt idx="1269">
                  <c:v>1</c:v>
                </c:pt>
                <c:pt idx="1270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9">
                  <c:v>1</c:v>
                </c:pt>
                <c:pt idx="1291">
                  <c:v>1</c:v>
                </c:pt>
                <c:pt idx="1295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2">
                  <c:v>1</c:v>
                </c:pt>
                <c:pt idx="1303">
                  <c:v>1</c:v>
                </c:pt>
                <c:pt idx="1306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3">
                  <c:v>1</c:v>
                </c:pt>
                <c:pt idx="1314">
                  <c:v>1</c:v>
                </c:pt>
                <c:pt idx="1316">
                  <c:v>1</c:v>
                </c:pt>
                <c:pt idx="1318">
                  <c:v>1</c:v>
                </c:pt>
                <c:pt idx="1319">
                  <c:v>1</c:v>
                </c:pt>
                <c:pt idx="1323">
                  <c:v>1</c:v>
                </c:pt>
                <c:pt idx="1324">
                  <c:v>1</c:v>
                </c:pt>
                <c:pt idx="1326">
                  <c:v>1</c:v>
                </c:pt>
                <c:pt idx="1327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2">
                  <c:v>1</c:v>
                </c:pt>
                <c:pt idx="1343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50">
                  <c:v>1</c:v>
                </c:pt>
                <c:pt idx="1351">
                  <c:v>1</c:v>
                </c:pt>
                <c:pt idx="1354">
                  <c:v>1</c:v>
                </c:pt>
                <c:pt idx="1356">
                  <c:v>1</c:v>
                </c:pt>
                <c:pt idx="1359">
                  <c:v>1</c:v>
                </c:pt>
                <c:pt idx="1361">
                  <c:v>1</c:v>
                </c:pt>
                <c:pt idx="1363">
                  <c:v>1</c:v>
                </c:pt>
                <c:pt idx="1365">
                  <c:v>1</c:v>
                </c:pt>
                <c:pt idx="1366">
                  <c:v>1</c:v>
                </c:pt>
                <c:pt idx="1368">
                  <c:v>1</c:v>
                </c:pt>
                <c:pt idx="1369">
                  <c:v>1</c:v>
                </c:pt>
                <c:pt idx="137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1E4-9F4F-8BD6-C8415957E7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3911343"/>
        <c:axId val="11711935"/>
      </c:lineChart>
      <c:catAx>
        <c:axId val="513911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1935"/>
        <c:crosses val="autoZero"/>
        <c:auto val="1"/>
        <c:lblAlgn val="ctr"/>
        <c:lblOffset val="100"/>
        <c:noMultiLvlLbl val="0"/>
      </c:catAx>
      <c:valAx>
        <c:axId val="11711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911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431800</xdr:colOff>
      <xdr:row>9</xdr:row>
      <xdr:rowOff>19050</xdr:rowOff>
    </xdr:from>
    <xdr:to>
      <xdr:col>16</xdr:col>
      <xdr:colOff>673100</xdr:colOff>
      <xdr:row>40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E1D689-E256-E443-9E58-55B630E5F3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304800</xdr:colOff>
      <xdr:row>13</xdr:row>
      <xdr:rowOff>177800</xdr:rowOff>
    </xdr:from>
    <xdr:to>
      <xdr:col>6</xdr:col>
      <xdr:colOff>711200</xdr:colOff>
      <xdr:row>39</xdr:row>
      <xdr:rowOff>127000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20CC598-3B64-3D4E-B6F1-47A4182186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495300</xdr:colOff>
      <xdr:row>8</xdr:row>
      <xdr:rowOff>158750</xdr:rowOff>
    </xdr:from>
    <xdr:to>
      <xdr:col>11</xdr:col>
      <xdr:colOff>279400</xdr:colOff>
      <xdr:row>34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7C7A81-969D-E740-8BC8-A3A2228A90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355600</xdr:colOff>
      <xdr:row>3</xdr:row>
      <xdr:rowOff>107950</xdr:rowOff>
    </xdr:from>
    <xdr:to>
      <xdr:col>20</xdr:col>
      <xdr:colOff>266700</xdr:colOff>
      <xdr:row>34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3B4ADC-C208-5A40-AD63-84786DDBB0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444500</xdr:colOff>
      <xdr:row>5</xdr:row>
      <xdr:rowOff>76200</xdr:rowOff>
    </xdr:from>
    <xdr:to>
      <xdr:col>9</xdr:col>
      <xdr:colOff>1816100</xdr:colOff>
      <xdr:row>30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F6B66C-B73C-364A-BB66-97CDCE0361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ad Khan" refreshedDate="44010.854946180552" createdVersion="6" refreshedVersion="6" minRefreshableVersion="3" recordCount="4115" xr:uid="{9E42A10F-B4C2-6340-B860-8BB5F17665CB}">
  <cacheSource type="worksheet">
    <worksheetSource ref="A1:R411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ad Khan" refreshedDate="44010.867913425929" createdVersion="6" refreshedVersion="6" minRefreshableVersion="3" recordCount="4116" xr:uid="{2D9592F4-C70A-EE4A-925E-3FA3911FE980}">
  <cacheSource type="worksheet">
    <worksheetSource ref="A1:T4117" sheet="Data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SemiMixedTypes="0" containsString="0" containsNumber="1" minValue="25569" maxValue="42809.645914351851" count="4115">
        <n v="42177.007071759261"/>
        <n v="42766.600497685184"/>
        <n v="42405.702349537038"/>
        <n v="41828.515127314815"/>
        <n v="42327.834247685183"/>
        <n v="42563.932951388888"/>
        <n v="41794.072337962964"/>
        <n v="42516.047071759262"/>
        <n v="42468.94458333333"/>
        <n v="42447.103518518517"/>
        <n v="41780.068043981482"/>
        <n v="42572.778495370367"/>
        <n v="41791.713252314818"/>
        <n v="42508.677187499998"/>
        <n v="41808.02648148148"/>
        <n v="42256.391875000001"/>
        <n v="41760.796423611115"/>
        <n v="41917.731736111113"/>
        <n v="41869.542314814818"/>
        <n v="42175.816365740742"/>
        <n v="42200.758240740746"/>
        <n v="41878.627187500002"/>
        <n v="41989.91134259259"/>
        <n v="42097.778946759259"/>
        <n v="42229.820173611108"/>
        <n v="42318.025011574078"/>
        <n v="41828.515555555554"/>
        <n v="41929.164733796293"/>
        <n v="42324.96393518518"/>
        <n v="41812.67324074074"/>
        <n v="41842.292997685188"/>
        <n v="42376.79206018518"/>
        <n v="42461.627511574072"/>
        <n v="42286.660891203705"/>
        <n v="41841.321770833332"/>
        <n v="42098.291828703703"/>
        <n v="42068.307002314818"/>
        <n v="42032.693043981482"/>
        <n v="41375.057222222218"/>
        <n v="41754.047083333331"/>
        <n v="41789.21398148148"/>
        <n v="41887.568912037037"/>
        <n v="41971.639189814814"/>
        <n v="41802.790347222224"/>
        <n v="41874.098807870374"/>
        <n v="42457.623923611114"/>
        <n v="42323.964976851858"/>
        <n v="41932.819525462961"/>
        <n v="42033.516898148147"/>
        <n v="42271.176446759258"/>
        <n v="41995.752986111111"/>
        <n v="42196.928668981483"/>
        <n v="41807.701921296299"/>
        <n v="41719.549131944441"/>
        <n v="42333.713206018518"/>
        <n v="42496.968935185185"/>
        <n v="42149.548888888887"/>
        <n v="42089.83289351852"/>
        <n v="41932.745046296295"/>
        <n v="42230.23583333334"/>
        <n v="41701.901817129627"/>
        <n v="41409.814317129632"/>
        <n v="41311.799513888887"/>
        <n v="41612.912187499998"/>
        <n v="41433.01829861111"/>
        <n v="41835.821226851855"/>
        <n v="42539.849768518514"/>
        <n v="41075.583379629628"/>
        <n v="41663.569340277776"/>
        <n v="40786.187789351854"/>
        <n v="40730.896354166667"/>
        <n v="40997.271493055552"/>
        <n v="41208.010196759256"/>
        <n v="40587.75675925926"/>
        <n v="42360.487210648149"/>
        <n v="41357.209166666667"/>
        <n v="40844.691643518519"/>
        <n v="40997.144872685189"/>
        <n v="42604.730567129634"/>
        <n v="41724.776539351849"/>
        <n v="41583.083981481483"/>
        <n v="41100.158877314818"/>
        <n v="40795.820150462961"/>
        <n v="42042.615613425922"/>
        <n v="40648.757939814815"/>
        <n v="40779.125428240739"/>
        <n v="42291.556076388893"/>
        <n v="40322.53938657407"/>
        <n v="41786.65892361111"/>
        <n v="41402.752222222225"/>
        <n v="40706.297442129631"/>
        <n v="40619.402361111112"/>
        <n v="42721.198877314819"/>
        <n v="41065.858067129629"/>
        <n v="41716.717847222222"/>
        <n v="40935.005104166667"/>
        <n v="40324.662511574075"/>
        <n v="40706.135208333333"/>
        <n v="41214.79483796296"/>
        <n v="41631.902766203704"/>
        <n v="41197.753310185188"/>
        <n v="41274.776736111111"/>
        <n v="40505.131168981483"/>
        <n v="41682.805902777778"/>
        <n v="40612.695208333331"/>
        <n v="42485.724768518514"/>
        <n v="40987.776631944449"/>
        <n v="40635.982488425929"/>
        <n v="41365.613078703704"/>
        <n v="40570.025810185187"/>
        <n v="41557.949687500004"/>
        <n v="42125.333182870367"/>
        <n v="41718.043032407404"/>
        <n v="40753.758425925924"/>
        <n v="40861.27416666667"/>
        <n v="40918.738935185182"/>
        <n v="40595.497164351851"/>
        <n v="40248.834999999999"/>
        <n v="40723.053657407407"/>
        <n v="40739.069282407407"/>
        <n v="42616.049849537041"/>
        <n v="42096.704976851848"/>
        <n v="42593.431793981479"/>
        <n v="41904.781990740739"/>
        <n v="42114.928726851853"/>
        <n v="42709.993981481486"/>
        <n v="42135.589548611111"/>
        <n v="42067.62431712963"/>
        <n v="42628.22792824074"/>
        <n v="41882.937303240738"/>
        <n v="41778.915416666663"/>
        <n v="42541.837511574078"/>
        <n v="41905.812581018516"/>
        <n v="42491.80768518518"/>
        <n v="42221.909930555557"/>
        <n v="41788.381909722222"/>
        <n v="42096.410115740742"/>
        <n v="42239.573993055557"/>
        <n v="42186.257418981477"/>
        <n v="42187.920972222222"/>
        <n v="42053.198287037041"/>
        <n v="42110.153043981481"/>
        <n v="41938.893263888887"/>
        <n v="42559.064143518524"/>
        <n v="42047.762407407412"/>
        <n v="42200.542268518519"/>
        <n v="42693.016180555554"/>
        <n v="41969.767824074079"/>
        <n v="42397.281666666662"/>
        <n v="41968.172106481477"/>
        <n v="42090.161828703705"/>
        <n v="42113.550821759258"/>
        <n v="41875.077546296299"/>
        <n v="41933.586157407408"/>
        <n v="42115.547395833331"/>
        <n v="42168.559432870374"/>
        <n v="41794.124953703707"/>
        <n v="42396.911712962959"/>
        <n v="41904.07671296296"/>
        <n v="42514.434548611112"/>
        <n v="42171.913090277783"/>
        <n v="41792.687442129631"/>
        <n v="41835.126805555556"/>
        <n v="42243.961273148147"/>
        <n v="41841.762743055559"/>
        <n v="42351.658842592587"/>
        <n v="42721.075949074075"/>
        <n v="42160.927488425921"/>
        <n v="42052.83530092593"/>
        <n v="41900.505312499998"/>
        <n v="42216.977812500001"/>
        <n v="42534.180717592593"/>
        <n v="42047.394942129627"/>
        <n v="42033.573009259257"/>
        <n v="42072.758981481486"/>
        <n v="41855.777905092589"/>
        <n v="42191.824062500003"/>
        <n v="42070.047754629632"/>
        <n v="42304.955381944441"/>
        <n v="42403.080497685187"/>
        <n v="42067.991238425922"/>
        <n v="42147.741840277777"/>
        <n v="42712.011944444443"/>
        <n v="41939.810300925928"/>
        <n v="41825.791226851856"/>
        <n v="42570.91133101852"/>
        <n v="42767.812893518523"/>
        <n v="42182.234456018516"/>
        <n v="41857.18304398148"/>
        <n v="42556.690706018519"/>
        <n v="42527.650995370372"/>
        <n v="42239.441412037035"/>
        <n v="41899.792037037041"/>
        <n v="41911.934791666667"/>
        <n v="42375.996886574074"/>
        <n v="42135.67050925926"/>
        <n v="42259.542800925927"/>
        <n v="42741.848379629635"/>
        <n v="41887.383356481485"/>
        <n v="42584.123865740738"/>
        <n v="41867.083368055559"/>
        <n v="42023.818622685183"/>
        <n v="42255.927824074075"/>
        <n v="41973.847962962958"/>
        <n v="42556.583368055552"/>
        <n v="42248.632199074069"/>
        <n v="42567.004432870366"/>
        <n v="41978.197199074071"/>
        <n v="41959.369988425926"/>
        <n v="42165.922858796301"/>
        <n v="42249.064722222218"/>
        <n v="42236.159918981488"/>
        <n v="42416.881018518514"/>
        <n v="42202.594293981485"/>
        <n v="42009.64061342593"/>
        <n v="42375.230115740742"/>
        <n v="42066.958761574075"/>
        <n v="41970.64061342593"/>
        <n v="42079.628344907411"/>
        <n v="42429.326678240745"/>
        <n v="42195.643865740742"/>
        <n v="42031.837546296301"/>
        <n v="42031.769884259258"/>
        <n v="42482.048032407409"/>
        <n v="42135.235254629632"/>
        <n v="42438.961273148147"/>
        <n v="42106.666018518517"/>
        <n v="42164.893993055557"/>
        <n v="42096.686400462961"/>
        <n v="42383.933993055558"/>
        <n v="42129.777210648142"/>
        <n v="42341.958923611113"/>
        <n v="42032.82576388889"/>
        <n v="42612.911712962959"/>
        <n v="42136.035405092596"/>
        <n v="42164.908530092594"/>
        <n v="42321.08447916666"/>
        <n v="42377.577187499999"/>
        <n v="42713.962499999994"/>
        <n v="42297.110300925924"/>
        <n v="41354.708460648151"/>
        <n v="41949.697962962964"/>
        <n v="40862.492939814816"/>
        <n v="41662.047500000001"/>
        <n v="40213.323599537034"/>
        <n v="41107.053067129629"/>
        <n v="40480.363483796296"/>
        <n v="40430.604328703703"/>
        <n v="40870.774409722224"/>
        <n v="40332.923842592594"/>
        <n v="41401.565868055557"/>
        <n v="41013.787569444445"/>
        <n v="40266.662708333337"/>
        <n v="40924.650868055556"/>
        <n v="42263.952662037031"/>
        <n v="40588.526412037041"/>
        <n v="41319.769293981481"/>
        <n v="42479.626875000002"/>
        <n v="40682.051689814813"/>
        <n v="42072.738067129627"/>
        <n v="40330.755543981482"/>
        <n v="41017.885462962964"/>
        <n v="40555.24800925926"/>
        <n v="41149.954791666663"/>
        <n v="41010.620312500003"/>
        <n v="40267.245717592588"/>
        <n v="40205.174849537041"/>
        <n v="41785.452534722222"/>
        <n v="40809.15252314815"/>
        <n v="42758.197013888886"/>
        <n v="40637.866550925923"/>
        <n v="41612.10024305556"/>
        <n v="40235.900358796294"/>
        <n v="40697.498449074075"/>
        <n v="40969.912372685183"/>
        <n v="41193.032013888893"/>
        <n v="40967.081874999996"/>
        <n v="42117.891423611116"/>
        <n v="41164.040960648148"/>
        <n v="42759.244166666671"/>
        <n v="41744.590682870366"/>
        <n v="39950.163344907407"/>
        <n v="40194.920046296298"/>
        <n v="40675.71"/>
        <n v="40904.738194444442"/>
        <n v="41506.756111111114"/>
        <n v="41313.816249999996"/>
        <n v="41184.277986111112"/>
        <n v="41051.168900462959"/>
        <n v="41550.456412037034"/>
        <n v="40526.36917824074"/>
        <n v="41376.769050925926"/>
        <n v="40812.803229166668"/>
        <n v="41719.667986111112"/>
        <n v="40343.084421296298"/>
        <n v="41519.004733796297"/>
        <n v="41134.475497685184"/>
        <n v="42089.72802083334"/>
        <n v="41709.463518518518"/>
        <n v="40469.225231481483"/>
        <n v="40626.959930555553"/>
        <n v="41312.737673611111"/>
        <n v="40933.856921296298"/>
        <n v="41032.071134259262"/>
        <n v="41114.094872685186"/>
        <n v="40948.630196759259"/>
        <n v="41333.837187500001"/>
        <n v="41282.944456018515"/>
        <n v="40567.694560185184"/>
        <n v="41134.751550925925"/>
        <n v="40821.183136574073"/>
        <n v="40868.219814814816"/>
        <n v="41348.877685185187"/>
        <n v="40357.227939814817"/>
        <n v="41304.833194444444"/>
        <n v="41113.77238425926"/>
        <n v="41950.923576388886"/>
        <n v="41589.676886574074"/>
        <n v="41330.038784722223"/>
        <n v="40123.83829861111"/>
        <n v="42331.551307870366"/>
        <n v="42647.446597222224"/>
        <n v="42473.57"/>
        <n v="42697.32136574074"/>
        <n v="42184.626250000001"/>
        <n v="42689.187881944439"/>
        <n v="42775.314884259264"/>
        <n v="42058.235289351855"/>
        <n v="42278.946620370371"/>
        <n v="42291.46674768519"/>
        <n v="41379.515775462962"/>
        <n v="42507.581412037034"/>
        <n v="42263.680289351847"/>
        <n v="42437.636469907404"/>
        <n v="42101.682372685187"/>
        <n v="42101.737442129626"/>
        <n v="42291.596273148149"/>
        <n v="42047.128564814819"/>
        <n v="42559.755671296298"/>
        <n v="42093.760046296295"/>
        <n v="42772.669062500005"/>
        <n v="41894.879606481481"/>
        <n v="42459.780844907407"/>
        <n v="41926.73778935185"/>
        <n v="42111.970995370371"/>
        <n v="42114.944328703699"/>
        <n v="42261.500243055561"/>
        <n v="42292.495474537034"/>
        <n v="42207.58699074074"/>
        <n v="42760.498935185184"/>
        <n v="42586.066076388888"/>
        <n v="42427.964745370366"/>
        <n v="41890.167453703703"/>
        <n v="42297.791886574079"/>
        <n v="42438.827789351853"/>
        <n v="41943.293912037036"/>
        <n v="42415.803159722222"/>
        <n v="42078.222187499996"/>
        <n v="42507.860196759255"/>
        <n v="41935.070486111108"/>
        <n v="42163.897916666669"/>
        <n v="41936.001226851848"/>
        <n v="41837.210543981484"/>
        <n v="40255.744629629626"/>
        <n v="41780.859629629631"/>
        <n v="41668.606469907405"/>
        <n v="41019.793032407404"/>
        <n v="41355.577291666668"/>
        <n v="42043.605578703704"/>
        <n v="40893.551724537036"/>
        <n v="42711.795138888891"/>
        <n v="41261.767812500002"/>
        <n v="42425.576898148152"/>
        <n v="41078.91201388889"/>
        <n v="40757.889247685183"/>
        <n v="41657.985081018516"/>
        <n v="42576.452731481477"/>
        <n v="42292.250787037032"/>
        <n v="42370.571851851855"/>
        <n v="40987.688333333332"/>
        <n v="42367.719814814816"/>
        <n v="41085.698113425926"/>
        <n v="41144.709490740745"/>
        <n v="41755.117581018516"/>
        <n v="41980.781793981485"/>
        <n v="41934.584502314814"/>
        <n v="42211.951284722221"/>
        <n v="42200.67659722222"/>
        <n v="42549.076157407413"/>
        <n v="41674.063078703701"/>
        <n v="42112.036712962959"/>
        <n v="40865.042256944449"/>
        <n v="40763.717256944445"/>
        <n v="41526.708935185183"/>
        <n v="42417.818078703705"/>
        <n v="40990.909259259257"/>
        <n v="41082.564884259256"/>
        <n v="40379.776435185187"/>
        <n v="42078.793124999997"/>
        <n v="42687.875775462962"/>
        <n v="41745.635960648149"/>
        <n v="40732.842245370368"/>
        <n v="42292.539548611108"/>
        <n v="40718.310659722221"/>
        <n v="41646.628032407411"/>
        <n v="41674.08494212963"/>
        <n v="40638.162465277775"/>
        <n v="40806.870949074073"/>
        <n v="41543.735995370371"/>
        <n v="42543.862777777773"/>
        <n v="42113.981446759266"/>
        <n v="41598.17597222222"/>
        <n v="41099.742800925924"/>
        <n v="41079.877442129626"/>
        <n v="41529.063252314816"/>
        <n v="41904.851875"/>
        <n v="41648.396192129629"/>
        <n v="41360.970601851855"/>
        <n v="42178.282372685186"/>
        <n v="41394.842442129629"/>
        <n v="41682.23646990741"/>
        <n v="42177.491388888884"/>
        <n v="41863.260381944441"/>
        <n v="41400.92627314815"/>
        <n v="40934.376145833332"/>
        <n v="42275.861157407402"/>
        <n v="42400.711967592593"/>
        <n v="42285.909027777772"/>
        <n v="41778.766724537039"/>
        <n v="40070.901412037041"/>
        <n v="41513.107256944444"/>
        <n v="42526.871331018512"/>
        <n v="42238.726631944446"/>
        <n v="42228.629884259266"/>
        <n v="41576.834513888891"/>
        <n v="41500.747453703705"/>
        <n v="41456.36241898148"/>
        <n v="42591.31858796296"/>
        <n v="42296.261087962965"/>
        <n v="41919.761782407404"/>
        <n v="42423.985567129625"/>
        <n v="41550.793935185182"/>
        <n v="42024.888692129629"/>
        <n v="41650.015057870369"/>
        <n v="40894.906956018516"/>
        <n v="42130.335358796292"/>
        <n v="42037.083564814813"/>
        <n v="41331.555127314816"/>
        <n v="41753.758043981477"/>
        <n v="41534.568113425928"/>
        <n v="41654.946759259255"/>
        <n v="41634.715173611112"/>
        <n v="42107.703877314809"/>
        <n v="42038.824988425928"/>
        <n v="41938.717256944445"/>
        <n v="40971.002569444441"/>
        <n v="41547.694456018515"/>
        <n v="41837.767500000002"/>
        <n v="41378.69976851852"/>
        <n v="40800.6403587963"/>
        <n v="41759.542534722219"/>
        <n v="41407.84684027778"/>
        <n v="40705.126631944448"/>
        <n v="40750.710104166668"/>
        <n v="42488.848784722228"/>
        <n v="41801.120069444441"/>
        <n v="41129.942870370374"/>
        <n v="41135.679791666669"/>
        <n v="41041.167627314811"/>
        <n v="41827.989861111113"/>
        <n v="41605.167696759258"/>
        <n v="41703.721979166665"/>
        <n v="41844.922662037039"/>
        <n v="41869.698136574072"/>
        <n v="42753.329039351855"/>
        <n v="42100.086145833338"/>
        <n v="41757.975011574075"/>
        <n v="40987.83488425926"/>
        <n v="42065.910983796297"/>
        <n v="41904.407812500001"/>
        <n v="41465.500173611108"/>
        <n v="41162.672326388885"/>
        <n v="42447.896875000006"/>
        <n v="41243.197592592594"/>
        <n v="42272.93949074074"/>
        <n v="41381.50577546296"/>
        <n v="41761.94258101852"/>
        <n v="42669.594837962963"/>
        <n v="42714.054398148146"/>
        <n v="40882.481666666667"/>
        <n v="41113.968576388892"/>
        <n v="42366.982627314821"/>
        <n v="42596.03506944445"/>
        <n v="42114.726134259254"/>
        <n v="41799.830613425926"/>
        <n v="42171.827604166669"/>
        <n v="41620.93141203704"/>
        <n v="41945.037789351853"/>
        <n v="40858.762141203704"/>
        <n v="40043.895462962959"/>
        <n v="40247.886006944449"/>
        <n v="40703.234386574077"/>
        <n v="40956.553530092591"/>
        <n v="41991.526655092588"/>
        <n v="40949.98364583333"/>
        <n v="42318.098217592589"/>
        <n v="41466.552314814813"/>
        <n v="41156.958993055552"/>
        <n v="40995.024317129632"/>
        <n v="42153.631597222222"/>
        <n v="42400.176377314812"/>
        <n v="41340.303032407406"/>
        <n v="42649.742210648154"/>
        <n v="42552.653993055559"/>
        <n v="41830.613969907405"/>
        <n v="42327.490752314814"/>
        <n v="42091.778703703705"/>
        <n v="42738.615289351852"/>
        <n v="42223.616018518514"/>
        <n v="41218.391446759262"/>
        <n v="42318.702094907407"/>
        <n v="42646.092812499999"/>
        <n v="42430.040798611109"/>
        <n v="42238.13282407407"/>
        <n v="42492.717233796298"/>
        <n v="41850.400937500002"/>
        <n v="42192.591944444444"/>
        <n v="42753.205625000002"/>
        <n v="42155.920219907406"/>
        <n v="42725.031180555554"/>
        <n v="42157.591064814813"/>
        <n v="42676.065150462964"/>
        <n v="42473.007037037038"/>
        <n v="42482.43478009259"/>
        <n v="42270.810995370368"/>
        <n v="42711.545196759253"/>
        <n v="42179.344988425932"/>
        <n v="42282.768414351856"/>
        <n v="42473.794710648144"/>
        <n v="42535.049849537041"/>
        <n v="42009.817199074074"/>
        <n v="42276.046689814815"/>
        <n v="42433.737453703703"/>
        <n v="41914.092152777775"/>
        <n v="42525.656944444447"/>
        <n v="42283.592465277776"/>
        <n v="42249.667997685188"/>
        <n v="42380.696342592593"/>
        <n v="42276.903333333335"/>
        <n v="42163.636828703704"/>
        <n v="42753.678761574076"/>
        <n v="42173.275740740741"/>
        <n v="42318.616851851853"/>
        <n v="41927.71980324074"/>
        <n v="41901.684861111113"/>
        <n v="42503.353506944448"/>
        <n v="42345.860150462962"/>
        <n v="42676.942164351851"/>
        <n v="42057.883159722223"/>
        <n v="42321.283101851848"/>
        <n v="41960.771354166667"/>
        <n v="42268.658715277779"/>
        <n v="42692.389062500006"/>
        <n v="42022.069988425923"/>
        <n v="42411.942997685182"/>
        <n v="42165.785289351858"/>
        <n v="42535.68440972222"/>
        <n v="41975.842523148152"/>
        <n v="42348.9215625"/>
        <n v="42340.847361111111"/>
        <n v="42388.798252314817"/>
        <n v="42192.816238425927"/>
        <n v="42282.71629629629"/>
        <n v="41963.050127314811"/>
        <n v="42632.443368055552"/>
        <n v="42138.692627314813"/>
        <n v="42031.471666666665"/>
        <n v="42450.589143518519"/>
        <n v="42230.578622685185"/>
        <n v="41968.852118055554"/>
        <n v="42605.908182870371"/>
        <n v="42188.012777777782"/>
        <n v="42055.739803240736"/>
        <n v="42052.93850694444"/>
        <n v="42049.716620370367"/>
        <n v="42283.3909375"/>
        <n v="42020.854247685187"/>
        <n v="42080.757326388892"/>
        <n v="42631.769513888896"/>
        <n v="42178.614571759259"/>
        <n v="42377.554756944446"/>
        <n v="42177.543171296296"/>
        <n v="41946.232175925928"/>
        <n v="42070.677604166667"/>
        <n v="42446.780162037037"/>
        <n v="42083.069884259254"/>
        <n v="42646.896898148145"/>
        <n v="42545.705266203702"/>
        <n v="41948.00209490741"/>
        <n v="42047.812523148154"/>
        <n v="42073.798171296294"/>
        <n v="41969.858090277776"/>
        <n v="42143.79415509259"/>
        <n v="41835.639155092591"/>
        <n v="41849.035370370373"/>
        <n v="42194.357731481476"/>
        <n v="42102.650567129633"/>
        <n v="42300.825648148151"/>
        <n v="42140.921064814815"/>
        <n v="42307.034074074079"/>
        <n v="42086.83085648148"/>
        <n v="42328.560613425929"/>
        <n v="42585.031782407401"/>
        <n v="42247.496759259258"/>
        <n v="42515.061805555553"/>
        <n v="42242.122210648144"/>
        <n v="42761.376238425932"/>
        <n v="42087.343090277776"/>
        <n v="42317.810219907406"/>
        <n v="41908.650347222225"/>
        <n v="41831.716874999998"/>
        <n v="42528.987696759257"/>
        <n v="42532.774745370371"/>
        <n v="42122.009224537032"/>
        <n v="42108.988900462966"/>
        <n v="42790.895567129628"/>
        <n v="42198.559479166666"/>
        <n v="42384.306840277779"/>
        <n v="41803.692789351851"/>
        <n v="42474.637824074074"/>
        <n v="42223.619456018518"/>
        <n v="42489.772326388891"/>
        <n v="42303.659317129626"/>
        <n v="42507.29932870371"/>
        <n v="42031.928576388891"/>
        <n v="42076.092152777783"/>
        <n v="42131.455439814818"/>
        <n v="42762.962013888886"/>
        <n v="42759.593310185184"/>
        <n v="41865.583275462966"/>
        <n v="42683.420312500006"/>
        <n v="42199.57"/>
        <n v="42199.651319444441"/>
        <n v="42100.642071759255"/>
        <n v="41898.665960648148"/>
        <n v="42564.026319444441"/>
        <n v="41832.852627314816"/>
        <n v="42416.767928240741"/>
        <n v="41891.693379629629"/>
        <n v="41877.912187499998"/>
        <n v="41932.036851851852"/>
        <n v="41956.017488425925"/>
        <n v="42675.690393518518"/>
        <n v="42199.618518518517"/>
        <n v="42163.957326388889"/>
        <n v="42045.957314814819"/>
        <n v="42417.804618055554"/>
        <n v="42331.84574074074"/>
        <n v="42179.160752314812"/>
        <n v="42209.593692129631"/>
        <n v="41922.741655092592"/>
        <n v="42636.645358796297"/>
        <n v="41990.438043981485"/>
        <n v="42173.843240740738"/>
        <n v="42077.666377314818"/>
        <n v="42688.711354166662"/>
        <n v="41838.832152777781"/>
        <n v="42632.373414351852"/>
        <n v="42090.831273148149"/>
        <n v="42527.625671296293"/>
        <n v="42506.709722222222"/>
        <n v="41984.692731481482"/>
        <n v="41974.219490740739"/>
        <n v="41838.840474537035"/>
        <n v="41803.116053240738"/>
        <n v="41975.930601851855"/>
        <n v="42012.768298611118"/>
        <n v="42504.403877314813"/>
        <n v="42481.376597222217"/>
        <n v="42556.695706018523"/>
        <n v="41864.501516203702"/>
        <n v="42639.805601851855"/>
        <n v="42778.765300925923"/>
        <n v="42634.900046296301"/>
        <n v="41809.473275462966"/>
        <n v="41971.866574074069"/>
        <n v="42189.673263888893"/>
        <n v="42711.750613425931"/>
        <n v="42262.104780092588"/>
        <n v="42675.66778935185"/>
        <n v="42579.634733796294"/>
        <n v="42158.028310185182"/>
        <n v="42696.37572916667"/>
        <n v="42094.808182870373"/>
        <n v="42737.663877314815"/>
        <n v="41913.521064814813"/>
        <n v="41815.927106481482"/>
        <n v="42388.523020833338"/>
        <n v="41866.931076388886"/>
        <n v="41563.485509259262"/>
        <n v="42715.688437500001"/>
        <n v="41813.662962962961"/>
        <n v="42668.726701388892"/>
        <n v="42711.950798611113"/>
        <n v="42726.192916666667"/>
        <n v="42726.491643518515"/>
        <n v="42676.995173611111"/>
        <n v="42696.663506944446"/>
        <n v="41835.581018518518"/>
        <n v="41948.041192129633"/>
        <n v="41837.984976851854"/>
        <n v="42678.459120370375"/>
        <n v="42384.680925925932"/>
        <n v="42496.529305555552"/>
        <n v="42734.787986111114"/>
        <n v="42273.090740740736"/>
        <n v="41940.658645833333"/>
        <n v="41857.854189814818"/>
        <n v="42752.845451388886"/>
        <n v="42409.040231481486"/>
        <n v="40909.649201388893"/>
        <n v="41807.571840277778"/>
        <n v="40977.805300925924"/>
        <n v="42184.816539351858"/>
        <n v="40694.638460648144"/>
        <n v="42321.626296296294"/>
        <n v="41346.042673611111"/>
        <n v="41247.020243055551"/>
        <n v="40731.837465277778"/>
        <n v="41111.185891203706"/>
        <n v="40854.745266203703"/>
        <n v="40879.795682870368"/>
        <n v="41486.424317129626"/>
        <n v="41598.420046296298"/>
        <n v="42102.164583333331"/>
        <n v="41946.029467592591"/>
        <n v="41579.734259259261"/>
        <n v="41667.275312500002"/>
        <n v="41943.604097222218"/>
        <n v="41829.502650462964"/>
        <n v="42162.146782407406"/>
        <n v="41401.648217592592"/>
        <n v="41689.917962962965"/>
        <n v="40990.709317129629"/>
        <n v="41226.95721064815"/>
        <n v="41367.572280092594"/>
        <n v="41157.042928240742"/>
        <n v="41988.548831018517"/>
        <n v="41831.846828703703"/>
        <n v="42733.94131944445"/>
        <n v="41299.878148148149"/>
        <n v="40713.630497685182"/>
        <n v="42639.421493055561"/>
        <n v="42019.590173611112"/>
        <n v="41249.749085648145"/>
        <n v="41383.605057870373"/>
        <n v="40590.766886574071"/>
        <n v="41235.054560185185"/>
        <n v="40429.836435185185"/>
        <n v="41789.330312500002"/>
        <n v="42670.764039351852"/>
        <n v="41642.751458333332"/>
        <n v="42690.858449074076"/>
        <n v="41471.446851851848"/>
        <n v="42227.173159722224"/>
        <n v="41901.542638888888"/>
        <n v="42021.783368055556"/>
        <n v="42115.143634259264"/>
        <n v="41594.207060185188"/>
        <n v="41604.996458333335"/>
        <n v="41289.999641203707"/>
        <n v="42349.824097222227"/>
        <n v="40068.056932870371"/>
        <n v="42100.735937499994"/>
        <n v="41663.780300925922"/>
        <n v="40863.060127314813"/>
        <n v="42250.685706018514"/>
        <n v="41456.981215277774"/>
        <n v="41729.702314814815"/>
        <n v="40436.68408564815"/>
        <n v="40636.673900462964"/>
        <n v="41403.000856481485"/>
        <n v="41116.758125"/>
        <n v="40987.773715277777"/>
        <n v="41675.149525462963"/>
        <n v="41303.593923611108"/>
        <n v="40983.055949074071"/>
        <n v="41549.627615740741"/>
        <n v="41059.006805555553"/>
        <n v="41277.186111111114"/>
        <n v="41276.047905092593"/>
        <n v="41557.780624999999"/>
        <n v="41555.873645833337"/>
        <n v="41442.741249999999"/>
        <n v="40736.115011574075"/>
        <n v="40963.613032407404"/>
        <n v="41502.882928240739"/>
        <n v="40996.994074074071"/>
        <n v="41882.590127314819"/>
        <n v="40996.667199074072"/>
        <n v="41863.433495370373"/>
        <n v="40695.795370370368"/>
        <n v="41123.022268518522"/>
        <n v="40665.949976851851"/>
        <n v="40730.105625000004"/>
        <n v="40690.823055555556"/>
        <n v="40763.691423611112"/>
        <n v="42759.628599537042"/>
        <n v="41962.100532407407"/>
        <n v="41628.833680555559"/>
        <n v="41123.056273148148"/>
        <n v="41443.643541666665"/>
        <n v="41282.017962962964"/>
        <n v="41080.960243055553"/>
        <n v="40679.743067129632"/>
        <n v="41914.917858796296"/>
        <n v="41341.870868055557"/>
        <n v="40925.599664351852"/>
        <n v="41120.882881944446"/>
        <n v="41619.998310185183"/>
        <n v="41768.841921296298"/>
        <n v="42093.922048611115"/>
        <n v="41157.947337962964"/>
        <n v="42055.972824074073"/>
        <n v="40250.242106481484"/>
        <n v="41186.306527777779"/>
        <n v="40973.038541666669"/>
        <n v="40927.473460648151"/>
        <n v="41073.050717592596"/>
        <n v="42504.801388888889"/>
        <n v="41325.525752314818"/>
        <n v="40996.646921296298"/>
        <n v="40869.675173611111"/>
        <n v="41718.878182870372"/>
        <n v="41422.822824074072"/>
        <n v="41005.45784722222"/>
        <n v="41524.056921296295"/>
        <n v="41730.998402777775"/>
        <n v="40895.897974537038"/>
        <n v="41144.763379629629"/>
        <n v="42607.226701388892"/>
        <n v="41923.838692129626"/>
        <n v="41526.592395833337"/>
        <n v="42695.257870370369"/>
        <n v="41905.684629629628"/>
        <n v="42578.205972222218"/>
        <n v="41694.391840277778"/>
        <n v="42165.79833333334"/>
        <n v="42078.792048611111"/>
        <n v="42051.148888888885"/>
        <n v="42452.827743055561"/>
        <n v="42522.880243055552"/>
        <n v="42656.805497685185"/>
        <n v="42021.832280092596"/>
        <n v="42702.212337962963"/>
        <n v="42545.125196759262"/>
        <n v="42609.311990740738"/>
        <n v="42291.581377314811"/>
        <n v="42079.745578703703"/>
        <n v="42128.820231481484"/>
        <n v="41570.482789351852"/>
        <n v="42599.965324074074"/>
        <n v="41559.5549537037"/>
        <n v="40921.117662037039"/>
        <n v="41541.106921296298"/>
        <n v="41230.77311342593"/>
        <n v="42025.637939814813"/>
        <n v="40088.105393518519"/>
        <n v="41616.027754629627"/>
        <n v="41342.845567129632"/>
        <n v="41488.022256944445"/>
        <n v="41577.561284722222"/>
        <n v="40567.825543981482"/>
        <n v="41184.167129629634"/>
        <n v="41368.583726851852"/>
        <n v="42248.723738425921"/>
        <n v="41276.496840277774"/>
        <n v="41597.788888888892"/>
        <n v="40505.232916666668"/>
        <n v="41037.829918981479"/>
        <n v="41179.32104166667"/>
        <n v="40877.25099537037"/>
        <n v="40759.860532407409"/>
        <n v="42371.935590277775"/>
        <n v="40981.802615740737"/>
        <n v="42713.941099537042"/>
        <n v="42603.870520833334"/>
        <n v="41026.958969907406"/>
        <n v="40751.753298611111"/>
        <n v="41887.784062500003"/>
        <n v="41569.698831018519"/>
        <n v="41842.031597222223"/>
        <n v="40304.20003472222"/>
        <n v="42065.897719907407"/>
        <n v="42496.981597222228"/>
        <n v="40431.127650462964"/>
        <n v="42218.872986111113"/>
        <n v="41211.688750000001"/>
        <n v="40878.758217592593"/>
        <n v="40646.099097222221"/>
        <n v="42429.84956018519"/>
        <n v="40291.81150462963"/>
        <n v="41829.965532407405"/>
        <n v="41149.796064814815"/>
        <n v="42342.080289351856"/>
        <n v="40507.239884259259"/>
        <n v="41681.189699074072"/>
        <n v="40767.192395833335"/>
        <n v="40340.801562499997"/>
        <n v="41081.69027777778"/>
        <n v="42737.545358796298"/>
        <n v="41642.005150462966"/>
        <n v="41194.109340277777"/>
        <n v="41004.139108796298"/>
        <n v="41116.763275462967"/>
        <n v="40937.679560185185"/>
        <n v="40434.853402777779"/>
        <n v="41802.94363425926"/>
        <n v="41944.916215277779"/>
        <n v="41227.641724537039"/>
        <n v="41562.67155092593"/>
        <n v="40847.171018518515"/>
        <n v="41878.530011574076"/>
        <n v="41934.959756944445"/>
        <n v="41288.942928240744"/>
        <n v="41575.880914351852"/>
        <n v="40338.02002314815"/>
        <n v="41013.822858796295"/>
        <n v="41180.86241898148"/>
        <n v="40978.238067129627"/>
        <n v="40312.915578703702"/>
        <n v="41680.359976851854"/>
        <n v="41310.969270833331"/>
        <n v="41711.169085648151"/>
        <n v="41733.737083333333"/>
        <n v="42368.333668981482"/>
        <n v="40883.024178240739"/>
        <n v="41551.798113425924"/>
        <n v="41124.479722222226"/>
        <n v="41416.763171296298"/>
        <n v="42182.008402777778"/>
        <n v="42746.096585648149"/>
        <n v="42382.843287037031"/>
        <n v="42673.66788194445"/>
        <n v="42444.583912037036"/>
        <n v="42732.872986111113"/>
        <n v="42592.750555555554"/>
        <n v="42491.781319444446"/>
        <n v="42411.828287037039"/>
        <n v="42361.043703703705"/>
        <n v="42356.750706018516"/>
        <n v="42480.653611111105"/>
        <n v="42662.613564814819"/>
        <n v="41999.164340277777"/>
        <n v="42194.833784722221"/>
        <n v="42586.295138888891"/>
        <n v="42060.913877314815"/>
        <n v="42660.552465277782"/>
        <n v="42082.802812499998"/>
        <n v="41993.174363425926"/>
        <n v="42766.626793981486"/>
        <n v="42740.693692129629"/>
        <n v="42373.712418981479"/>
        <n v="42625.635636574079"/>
        <n v="42208.628692129627"/>
        <n v="42637.016736111109"/>
        <n v="42619.635787037041"/>
        <n v="42422.254328703704"/>
        <n v="41836.847615740742"/>
        <n v="42742.30332175926"/>
        <n v="42721.220520833333"/>
        <n v="42111.709027777775"/>
        <n v="41856.865717592591"/>
        <n v="42257.014965277776"/>
        <n v="42424.749490740738"/>
        <n v="42489.696585648147"/>
        <n v="42185.058993055558"/>
        <n v="42391.942094907412"/>
        <n v="42395.309039351851"/>
        <n v="42506.416990740734"/>
        <n v="41928.904189814813"/>
        <n v="41830.947013888886"/>
        <n v="42615.753310185188"/>
        <n v="42574.667650462965"/>
        <n v="42061.11583333333"/>
        <n v="42339.967708333337"/>
        <n v="42324.767361111109"/>
        <n v="41773.294560185182"/>
        <n v="42614.356770833328"/>
        <n v="42611.933969907404"/>
        <n v="41855.784305555557"/>
        <n v="42538.75680555556"/>
        <n v="42437.924988425926"/>
        <n v="42652.964907407411"/>
        <n v="41921.263078703705"/>
        <n v="41947.940740740742"/>
        <n v="41817.866435185184"/>
        <n v="41941.10297453704"/>
        <n v="42282.168993055559"/>
        <n v="41926.29965277778"/>
        <n v="42749.059722222228"/>
        <n v="42720.720057870371"/>
        <n v="42325.684189814812"/>
        <n v="42780.709039351852"/>
        <n v="42388.708645833336"/>
        <n v="42276.624803240738"/>
        <n v="41977.040185185186"/>
        <n v="42676.583599537036"/>
        <n v="42702.809201388889"/>
        <n v="42510.604699074072"/>
        <n v="42561.829421296294"/>
        <n v="41946.898090277777"/>
        <n v="42714.440416666665"/>
        <n v="42339.833981481483"/>
        <n v="41955.002488425926"/>
        <n v="42303.878414351857"/>
        <n v="42422.107129629629"/>
        <n v="42289.675173611111"/>
        <n v="42535.492280092592"/>
        <n v="42009.973946759259"/>
        <n v="42127.069548611107"/>
        <n v="42271.251979166671"/>
        <n v="42111.646724537044"/>
        <n v="42145.919687500005"/>
        <n v="42370.580590277779"/>
        <n v="42049.833761574075"/>
        <n v="42426.407592592594"/>
        <n v="41905.034108796295"/>
        <n v="42755.627372685187"/>
        <n v="42044.711886574078"/>
        <n v="42611.483206018514"/>
        <n v="42324.764004629629"/>
        <n v="42514.666956018518"/>
        <n v="42688.732407407413"/>
        <n v="42555.166712962964"/>
        <n v="42016.641435185185"/>
        <n v="41249.448958333334"/>
        <n v="42119.822476851856"/>
        <n v="42418.231747685189"/>
        <n v="42692.109328703707"/>
        <n v="42579.708437499998"/>
        <n v="41831.060092592597"/>
        <n v="41851.696157407408"/>
        <n v="42114.252951388888"/>
        <n v="42011.925937499997"/>
        <n v="41844.874421296299"/>
        <n v="42319.851388888885"/>
        <n v="41918.818460648145"/>
        <n v="42598.053113425922"/>
        <n v="42382.431076388893"/>
        <n v="42231.7971875"/>
        <n v="41850.014178240745"/>
        <n v="42483.797395833331"/>
        <n v="42775.172824074078"/>
        <n v="41831.851840277777"/>
        <n v="42406.992418981477"/>
        <n v="42058.719641203701"/>
        <n v="42678.871331018512"/>
        <n v="42047.900960648149"/>
        <n v="42046.79"/>
        <n v="42079.913113425922"/>
        <n v="42432.276712962965"/>
        <n v="42556.807187500002"/>
        <n v="42583.030810185184"/>
        <n v="41417.228043981479"/>
        <n v="41661.381041666667"/>
        <n v="41445.962754629632"/>
        <n v="41599.855682870373"/>
        <n v="42440.371111111104"/>
        <n v="41572.229849537034"/>
        <n v="41163.011828703704"/>
        <n v="42295.753391203703"/>
        <n v="41645.832141203704"/>
        <n v="40802.964594907404"/>
        <n v="41613.172974537039"/>
        <n v="41005.904120370367"/>
        <n v="41838.377893518518"/>
        <n v="42353.16679398148"/>
        <n v="40701.195844907408"/>
        <n v="42479.566388888896"/>
        <n v="41740.138113425928"/>
        <n v="42002.926990740743"/>
        <n v="41101.906111111115"/>
        <n v="41793.659525462965"/>
        <n v="41829.912083333329"/>
        <n v="42413.671006944445"/>
        <n v="41845.866793981484"/>
        <n v="41775.713969907411"/>
        <n v="41723.799386574072"/>
        <n v="42151.189525462964"/>
        <n v="42123.185798611114"/>
        <n v="42440.820277777777"/>
        <n v="41250.025902777779"/>
        <n v="42396.973807870367"/>
        <n v="40795.713344907403"/>
        <n v="41486.537268518521"/>
        <n v="41885.51798611111"/>
        <n v="41660.792557870373"/>
        <n v="41712.762673611112"/>
        <n v="42107.836435185185"/>
        <n v="42384.110775462963"/>
        <n v="42538.77243055556"/>
        <n v="41577.045428240745"/>
        <n v="42479.22210648148"/>
        <n v="41771.40996527778"/>
        <n v="41692.135729166665"/>
        <n v="40973.740451388891"/>
        <n v="41813.861388888887"/>
        <n v="40952.636979166666"/>
        <n v="42662.752199074079"/>
        <n v="41220.933124999996"/>
        <n v="42347.203587962969"/>
        <n v="41963.759386574078"/>
        <n v="41835.977083333331"/>
        <n v="41526.345914351856"/>
        <n v="42429.695543981477"/>
        <n v="41009.847314814811"/>
        <n v="42333.598530092597"/>
        <n v="41704.16642361111"/>
        <n v="41722.792407407411"/>
        <n v="40799.872685185182"/>
        <n v="42412.934212962966"/>
        <n v="41410.703993055555"/>
        <n v="41718.5237037037"/>
        <n v="42094.667256944449"/>
        <n v="42212.624189814815"/>
        <n v="42535.327476851846"/>
        <n v="41926.854166666664"/>
        <n v="41828.649502314816"/>
        <n v="42496.264965277776"/>
        <n v="41908.996527777781"/>
        <n v="42332.908194444448"/>
        <n v="42706.115405092598"/>
        <n v="41821.407187500001"/>
        <n v="41958.285046296296"/>
        <n v="42558.989513888882"/>
        <n v="42327.671631944439"/>
        <n v="42453.819687499999"/>
        <n v="42736.9066087963"/>
        <n v="41975.347523148142"/>
        <n v="42192.462048611109"/>
        <n v="42164.699652777781"/>
        <n v="42022.006099537044"/>
        <n v="42325.19358796296"/>
        <n v="42093.181944444441"/>
        <n v="41854.747592592597"/>
        <n v="41723.9533912037"/>
        <n v="41871.972025462965"/>
        <n v="42675.171076388884"/>
        <n v="42507.71025462963"/>
        <n v="42317.954571759255"/>
        <n v="42224.102581018517"/>
        <n v="42109.709629629629"/>
        <n v="42143.714178240742"/>
        <n v="42223.108865740738"/>
        <n v="41835.763981481483"/>
        <n v="42029.07131944444"/>
        <n v="41918.628240740742"/>
        <n v="41952.09175925926"/>
        <n v="42154.726446759261"/>
        <n v="42061.154930555553"/>
        <n v="42122.629502314812"/>
        <n v="41876.683611111112"/>
        <n v="41830.723611111112"/>
        <n v="42509.724328703705"/>
        <n v="41792.214467592588"/>
        <n v="42150.485439814816"/>
        <n v="41863.734895833331"/>
        <n v="42605.053993055553"/>
        <n v="42027.353738425925"/>
        <n v="42124.893182870372"/>
        <n v="41938.804710648146"/>
        <n v="41841.682314814818"/>
        <n v="42184.185844907406"/>
        <n v="42468.84174768519"/>
        <n v="42170.728460648148"/>
        <n v="42746.019652777773"/>
        <n v="41897.660833333335"/>
        <n v="41837.905694444446"/>
        <n v="42275.720219907409"/>
        <n v="41781.806875000002"/>
        <n v="42034.339363425926"/>
        <n v="42728.827407407407"/>
        <n v="42656.86137731481"/>
        <n v="42741.599664351852"/>
        <n v="42130.865150462967"/>
        <n v="42123.86336805555"/>
        <n v="42109.894942129627"/>
        <n v="42711.700694444444"/>
        <n v="42529.979108796295"/>
        <n v="41852.665798611109"/>
        <n v="42419.603703703702"/>
        <n v="42747.506689814814"/>
        <n v="42409.776076388895"/>
        <n v="42072.488182870366"/>
        <n v="42298.34783564815"/>
        <n v="42326.818738425922"/>
        <n v="42503.66474537037"/>
        <n v="42333.619050925925"/>
        <n v="42161.770833333328"/>
        <n v="42089.477500000001"/>
        <n v="42536.60701388889"/>
        <n v="42152.288819444439"/>
        <n v="42125.614895833336"/>
        <n v="42297.748067129629"/>
        <n v="42138.506377314814"/>
        <n v="42772.776076388895"/>
        <n v="42430.430243055554"/>
        <n v="42423.709074074075"/>
        <n v="42761.846122685187"/>
        <n v="42132.941805555558"/>
        <n v="42515.866446759261"/>
        <n v="42318.950173611112"/>
        <n v="42731.755787037036"/>
        <n v="42104.840335648143"/>
        <n v="41759.923101851848"/>
        <n v="42247.616400462968"/>
        <n v="42535.809490740736"/>
        <n v="42278.662037037036"/>
        <n v="42633.461956018517"/>
        <n v="42211.628611111111"/>
        <n v="42680.47555555556"/>
        <n v="42430.720451388886"/>
        <n v="42654.177187499998"/>
        <n v="41736.549791666665"/>
        <n v="41509.905995370369"/>
        <n v="41715.874780092592"/>
        <n v="41827.919166666667"/>
        <n v="40754.729259259257"/>
        <n v="40985.459803240738"/>
        <n v="40568.972569444442"/>
        <n v="42193.941759259258"/>
        <n v="41506.848032407412"/>
        <n v="40939.948773148149"/>
        <n v="42007.788680555561"/>
        <n v="41583.135405092595"/>
        <n v="41110.680138888885"/>
        <n v="41125.283159722225"/>
        <n v="40731.61037037037"/>
        <n v="40883.962581018517"/>
        <n v="41409.040011574078"/>
        <n v="41923.837731481479"/>
        <n v="40782.165532407409"/>
        <n v="40671.879293981481"/>
        <n v="41355.825497685182"/>
        <n v="41774.599930555552"/>
        <n v="40838.043391203704"/>
        <n v="41370.292303240742"/>
        <n v="41767.656863425924"/>
        <n v="41067.74086805556"/>
        <n v="41843.64271990741"/>
        <n v="40751.814432870371"/>
        <n v="41543.988067129627"/>
        <n v="41855.783645833333"/>
        <n v="40487.621365740742"/>
        <n v="41579.845509259263"/>
        <n v="40921.919340277782"/>
        <n v="40587.085532407407"/>
        <n v="41487.611250000002"/>
        <n v="41766.970648148148"/>
        <n v="41666.842824074076"/>
        <n v="41638.342905092592"/>
        <n v="41656.762638888889"/>
        <n v="41692.084143518521"/>
        <n v="41547.662997685184"/>
        <n v="40465.655266203699"/>
        <n v="41620.87667824074"/>
        <n v="41449.585162037038"/>
        <n v="41507.845451388886"/>
        <n v="42445.823055555549"/>
        <n v="40933.856967592597"/>
        <n v="41561.683553240742"/>
        <n v="40274.745127314818"/>
        <n v="41852.730219907404"/>
        <n v="41116.690104166664"/>
        <n v="41458.867905092593"/>
        <n v="40007.704247685186"/>
        <n v="41121.561886574076"/>
        <n v="41786.555162037039"/>
        <n v="41682.099189814813"/>
        <n v="40513.757569444446"/>
        <n v="41463.743472222224"/>
        <n v="41586.475173611114"/>
        <n v="41320.717465277776"/>
        <n v="42712.23474537037"/>
        <n v="42160.583043981482"/>
        <n v="42039.384571759263"/>
        <n v="42107.621018518519"/>
        <n v="42561.154664351852"/>
        <n v="42709.134780092587"/>
        <n v="42086.614942129629"/>
        <n v="42064.652673611112"/>
        <n v="42256.764212962968"/>
        <n v="42292.701053240744"/>
        <n v="42278.453668981485"/>
        <n v="42184.572881944448"/>
        <n v="42423.050613425927"/>
        <n v="42461.747199074074"/>
        <n v="42458.680925925932"/>
        <n v="42169.814340277779"/>
        <n v="42483.675208333334"/>
        <n v="42195.749745370369"/>
        <n v="42675.057997685188"/>
        <n v="42566.441203703704"/>
        <n v="42747.194502314815"/>
        <n v="42543.665601851855"/>
        <n v="41947.457569444443"/>
        <n v="42387.503229166665"/>
        <n v="42611.613564814819"/>
        <n v="42257.882731481484"/>
        <n v="42556.667245370365"/>
        <n v="42669.802303240736"/>
        <n v="42082.702800925923"/>
        <n v="42402.709652777776"/>
        <n v="42604.669675925921"/>
        <n v="42278.498240740737"/>
        <n v="42393.961909722217"/>
        <n v="42520.235486111109"/>
        <n v="41985.043657407412"/>
        <n v="41816.812094907407"/>
        <n v="42705.690347222218"/>
        <n v="42697.74927083333"/>
        <n v="42115.656539351854"/>
        <n v="42451.698449074072"/>
        <n v="42626.633703703701"/>
        <n v="42704.086053240739"/>
        <n v="41974.791990740734"/>
        <n v="42123.678645833337"/>
        <n v="42612.642754629633"/>
        <n v="41935.221585648149"/>
        <n v="42522.276724537034"/>
        <n v="42569.50409722222"/>
        <n v="42732.060277777782"/>
        <n v="41806.106770833336"/>
        <n v="42410.774155092593"/>
        <n v="42313.936365740738"/>
        <n v="41955.863750000004"/>
        <n v="42767.577303240745"/>
        <n v="42188.803622685184"/>
        <n v="41936.647164351853"/>
        <n v="41836.595520833333"/>
        <n v="42612.624039351853"/>
        <n v="42172.816423611104"/>
        <n v="42542.526423611111"/>
        <n v="42522.789803240739"/>
        <n v="41799.814340277779"/>
        <n v="41422.075821759259"/>
        <n v="42040.638020833328"/>
        <n v="41963.506168981476"/>
        <n v="42317.33258101852"/>
        <n v="42334.013124999998"/>
        <n v="42382.74009259259"/>
        <n v="42200.578310185185"/>
        <n v="41309.11791666667"/>
        <n v="42502.807627314818"/>
        <n v="41213.254687499997"/>
        <n v="41430.038888888892"/>
        <n v="41304.962233796294"/>
        <n v="40689.570868055554"/>
        <n v="40668.814699074072"/>
        <n v="41095.900694444441"/>
        <n v="41781.717268518521"/>
        <n v="41464.934386574074"/>
        <n v="42396.8440625"/>
        <n v="41951.695671296293"/>
        <n v="42049.733240740738"/>
        <n v="41924.996099537035"/>
        <n v="42292.002893518518"/>
        <n v="42146.190902777773"/>
        <n v="41710.594282407408"/>
        <n v="41548.00335648148"/>
        <n v="42101.758587962962"/>
        <n v="41072.739953703705"/>
        <n v="42704.95177083333"/>
        <n v="42424.161898148144"/>
        <n v="42720.066192129627"/>
        <n v="42677.669050925921"/>
        <n v="42747.219560185185"/>
        <n v="42568.759374999994"/>
        <n v="42130.491620370376"/>
        <n v="42141.762800925921"/>
        <n v="42703.214409722219"/>
        <n v="41370.800185185188"/>
        <n v="42707.074976851851"/>
        <n v="42160.735208333332"/>
        <n v="42433.688900462963"/>
        <n v="42184.646863425922"/>
        <n v="42126.92123842593"/>
        <n v="42634.614780092597"/>
        <n v="42565.480983796297"/>
        <n v="42087.803310185183"/>
        <n v="42193.650671296295"/>
        <n v="42401.154930555553"/>
        <n v="42553.681979166664"/>
        <n v="42752.144976851851"/>
        <n v="42719.90834490741"/>
        <n v="42018.99863425926"/>
        <n v="42640.917939814812"/>
        <n v="42526.874236111107"/>
        <n v="41889.004317129627"/>
        <n v="42498.341122685189"/>
        <n v="41399.99622685185"/>
        <n v="42065.053368055553"/>
        <n v="41451.062905092593"/>
        <n v="42032.510243055556"/>
        <n v="41941.680567129632"/>
        <n v="42297.432951388888"/>
        <n v="41838.536782407406"/>
        <n v="42291.872175925921"/>
        <n v="41945.133506944447"/>
        <n v="42479.318518518514"/>
        <n v="42013.059027777781"/>
        <n v="41947.063645833332"/>
        <n v="42360.437152777777"/>
        <n v="42708.25309027778"/>
        <n v="42192.675821759258"/>
        <n v="42299.926145833335"/>
        <n v="42232.15016203704"/>
        <n v="42395.456412037034"/>
        <n v="42622.456238425926"/>
        <n v="42524.667662037042"/>
        <n v="42013.915613425925"/>
        <n v="42604.239629629628"/>
        <n v="42340.360312500001"/>
        <n v="42676.717615740738"/>
        <n v="42093.131469907406"/>
        <n v="42180.390277777777"/>
        <n v="42601.851678240739"/>
        <n v="42432.379826388889"/>
        <n v="42074.060671296291"/>
        <n v="41961.813518518517"/>
        <n v="42304.210833333331"/>
        <n v="42175.780416666668"/>
        <n v="42673.625868055555"/>
        <n v="42142.767106481479"/>
        <n v="42258.780324074076"/>
        <n v="42391.35019675926"/>
        <n v="41796.531701388885"/>
        <n v="42457.871516203704"/>
        <n v="42040.829872685179"/>
        <n v="42486.748414351852"/>
        <n v="42198.765844907408"/>
        <n v="42485.64534722222"/>
        <n v="42707.926030092596"/>
        <n v="42199.873402777783"/>
        <n v="42139.542303240742"/>
        <n v="42461.447662037041"/>
        <n v="42529.730717592596"/>
        <n v="42115.936550925922"/>
        <n v="42086.811400462961"/>
        <n v="42390.171261574069"/>
        <n v="41931.959016203706"/>
        <n v="41818.703275462962"/>
        <n v="42795.696145833332"/>
        <n v="42463.866666666669"/>
        <n v="41832.672685185185"/>
        <n v="42708.668576388889"/>
        <n v="42289.89634259259"/>
        <n v="41831.705555555556"/>
        <n v="42312.204814814817"/>
        <n v="41915.896967592591"/>
        <n v="41899.645300925928"/>
        <n v="41344.662858796299"/>
        <n v="41326.911319444444"/>
        <n v="41291.661550925928"/>
        <n v="40959.734398148146"/>
        <n v="42340.172060185185"/>
        <n v="40933.80190972222"/>
        <n v="40646.014456018522"/>
        <n v="41290.598483796297"/>
        <n v="41250.827118055553"/>
        <n v="42073.957569444443"/>
        <n v="41533.542858796296"/>
        <n v="40939.979618055557"/>
        <n v="41500.727916666663"/>
        <n v="41960.722951388889"/>
        <n v="40766.041921296295"/>
        <n v="40840.615787037037"/>
        <n v="41394.871678240743"/>
        <n v="41754.745243055557"/>
        <n v="41464.934016203704"/>
        <n v="41550.922974537039"/>
        <n v="41136.85805555556"/>
        <n v="42548.192997685182"/>
        <n v="41053.200960648144"/>
        <n v="42130.795983796299"/>
        <n v="42032.168530092589"/>
        <n v="42554.917488425926"/>
        <n v="41614.563194444447"/>
        <n v="41198.611712962964"/>
        <n v="41520.561041666668"/>
        <n v="41991.713460648149"/>
        <n v="40682.884791666671"/>
        <n v="41411.866608796299"/>
        <n v="42067.722372685181"/>
        <n v="40752.789710648147"/>
        <n v="41838.475219907406"/>
        <n v="41444.64261574074"/>
        <n v="41840.983541666668"/>
        <n v="42527.007326388892"/>
        <n v="41365.904594907406"/>
        <n v="42163.583599537036"/>
        <n v="42426.542592592596"/>
        <n v="42606.347233796296"/>
        <n v="41772.657685185186"/>
        <n v="42414.44332175926"/>
        <n v="41814.785925925928"/>
        <n v="40254.450335648151"/>
        <n v="41786.614363425928"/>
        <n v="42751.533391203702"/>
        <n v="41809.385162037033"/>
        <n v="42296.583379629628"/>
        <n v="42741.684479166666"/>
        <n v="41806.637337962966"/>
        <n v="42234.597685185188"/>
        <n v="42415.253437499996"/>
        <n v="42619.466342592597"/>
        <n v="41948.56658564815"/>
        <n v="41760.8200462963"/>
        <n v="41782.741701388892"/>
        <n v="41955.857789351852"/>
        <n v="42493.167719907404"/>
        <n v="41899.830312500002"/>
        <n v="41964.751342592594"/>
        <n v="42756.501041666663"/>
        <n v="42570.702986111108"/>
        <n v="42339.276006944448"/>
        <n v="42780.600532407407"/>
        <n v="42736.732893518521"/>
        <n v="42052.628703703704"/>
        <n v="42275.767303240747"/>
        <n v="41941.802384259259"/>
        <n v="42391.475289351853"/>
        <n v="42443.00204861111"/>
        <n v="42221.67432870371"/>
        <n v="42484.829062500001"/>
        <n v="42213.802199074074"/>
        <n v="42552.315127314811"/>
        <n v="41981.782060185185"/>
        <n v="42705.919201388882"/>
        <n v="41939.00712962963"/>
        <n v="41974.712245370371"/>
        <n v="42170.996527777781"/>
        <n v="41935.509652777779"/>
        <n v="42053.051203703704"/>
        <n v="42031.884652777779"/>
        <n v="41839.212951388887"/>
        <n v="42782.426875000005"/>
        <n v="42286.88217592593"/>
        <n v="42281.136099537034"/>
        <n v="42472.449467592596"/>
        <n v="42121.824525462958"/>
        <n v="41892.688750000001"/>
        <n v="42219.282951388886"/>
        <n v="42188.252199074079"/>
        <n v="42241.613796296297"/>
        <n v="42525.153055555551"/>
        <n v="41871.65315972222"/>
        <n v="42185.397673611107"/>
        <n v="42108.05322916666"/>
        <n v="41936.020752314813"/>
        <n v="41555.041701388887"/>
        <n v="40079.566157407404"/>
        <n v="41652.742488425924"/>
        <n v="42121.367002314815"/>
        <n v="40672.729872685188"/>
        <n v="42549.916712962964"/>
        <n v="41671.936863425923"/>
        <n v="41962.062326388885"/>
        <n v="41389.679560185185"/>
        <n v="42438.813449074078"/>
        <n v="42144.769479166673"/>
        <n v="42404.033090277779"/>
        <n v="42786.000023148154"/>
        <n v="42017.927418981482"/>
        <n v="41799.524259259262"/>
        <n v="42140.879259259258"/>
        <n v="41054.847777777781"/>
        <n v="40399.065868055557"/>
        <n v="41481.996423611112"/>
        <n v="40990.050069444449"/>
        <n v="42325.448958333334"/>
        <n v="42246.789965277778"/>
        <n v="41877.904988425929"/>
        <n v="41779.649317129632"/>
        <n v="42707.895462962959"/>
        <n v="42069.104421296302"/>
        <n v="41956.950983796298"/>
        <n v="42005.24998842593"/>
        <n v="42256.984791666662"/>
        <n v="42240.857222222221"/>
        <n v="42433.726168981477"/>
        <n v="42046.072743055556"/>
        <n v="42033.845543981486"/>
        <n v="42445.712754629625"/>
        <n v="41780.050092592595"/>
        <n v="41941.430196759262"/>
        <n v="42603.354131944448"/>
        <n v="42151.667337962965"/>
        <n v="42438.53907407407"/>
        <n v="41791.057314814818"/>
        <n v="40638.092974537038"/>
        <n v="40788.297650462962"/>
        <n v="40876.169664351852"/>
        <n v="40945.845312500001"/>
        <n v="40747.012881944444"/>
        <n v="40536.111550925925"/>
        <n v="41053.80846064815"/>
        <n v="41607.83085648148"/>
        <n v="40796.001261574071"/>
        <n v="41228.924884259257"/>
        <n v="41409.00037037037"/>
        <n v="41246.874814814815"/>
        <n v="41082.069467592592"/>
        <n v="41794.981122685182"/>
        <n v="40845.050879629627"/>
        <n v="41194.715520833335"/>
        <n v="41546.664212962962"/>
        <n v="41301.654340277775"/>
        <n v="41876.18618055556"/>
        <n v="41321.339583333334"/>
        <n v="41003.60665509259"/>
        <n v="41950.29483796296"/>
        <n v="41453.688530092593"/>
        <n v="41243.367303240739"/>
        <n v="41135.699687500004"/>
        <n v="41579.847997685189"/>
        <n v="41205.707048611112"/>
        <n v="41774.737060185187"/>
        <n v="41645.867280092592"/>
        <n v="40939.837673611109"/>
        <n v="41164.859502314815"/>
        <n v="40750.340902777774"/>
        <n v="40896.883750000001"/>
        <n v="40658.189826388887"/>
        <n v="42502.868761574078"/>
        <n v="40663.08666666667"/>
        <n v="40122.751620370371"/>
        <n v="41288.68712962963"/>
        <n v="40941.652372685188"/>
        <n v="40379.23096064815"/>
        <n v="41962.596574074079"/>
        <n v="40688.024618055555"/>
        <n v="41146.824212962965"/>
        <n v="41175.05972222222"/>
        <n v="41521.617361111108"/>
        <n v="41833.450266203705"/>
        <n v="41039.409456018519"/>
        <n v="40592.704652777778"/>
        <n v="41737.684664351851"/>
        <n v="41526.435613425929"/>
        <n v="40625.900694444441"/>
        <n v="41572.492974537039"/>
        <n v="40626.834444444445"/>
        <n v="40987.890740740739"/>
        <n v="40974.791898148149"/>
        <n v="41226.928842592592"/>
        <n v="41023.782037037039"/>
        <n v="41223.22184027778"/>
        <n v="41596.913437499999"/>
        <n v="42459.693865740745"/>
        <n v="42343.998043981483"/>
        <n v="40848.198333333334"/>
        <n v="42006.02207175926"/>
        <n v="40939.761782407404"/>
        <n v="40564.649456018517"/>
        <n v="41331.253159722226"/>
        <n v="41682.0705787037"/>
        <n v="40845.14975694444"/>
        <n v="42461.885138888887"/>
        <n v="40313.930543981485"/>
        <n v="42553.54414351852"/>
        <n v="41034.656597222223"/>
        <n v="42039.878379629634"/>
        <n v="42569.605393518519"/>
        <n v="40802.733101851853"/>
        <n v="40973.72623842593"/>
        <n v="42416.407129629632"/>
        <n v="41662.854988425926"/>
        <n v="40723.068807870368"/>
        <n v="41802.757719907408"/>
        <n v="42774.121342592596"/>
        <n v="42779.21365740741"/>
        <n v="42808.781689814816"/>
        <n v="42783.815289351856"/>
        <n v="42788.2502662037"/>
        <n v="42792.843969907408"/>
        <n v="42802.046817129631"/>
        <n v="42804.534652777773"/>
        <n v="42780.942476851851"/>
        <n v="42801.43104166667"/>
        <n v="42795.701481481476"/>
        <n v="42788.151238425926"/>
        <n v="42803.920277777783"/>
        <n v="42791.669837962967"/>
        <n v="42801.031412037039"/>
        <n v="42796.069571759261"/>
        <n v="42805.032962962956"/>
        <n v="42796.207870370374"/>
        <n v="42806.863946759258"/>
        <n v="42796.071643518517"/>
        <n v="41989.664409722223"/>
        <n v="42063.869791666672"/>
        <n v="42187.281678240746"/>
        <n v="42021.139733796299"/>
        <n v="42245.016736111109"/>
        <n v="42179.306388888886"/>
        <n v="42427.721006944441"/>
        <n v="42451.866967592592"/>
        <n v="41841.56381944444"/>
        <n v="42341.59129629629"/>
        <n v="41852.646226851852"/>
        <n v="42125.913807870369"/>
        <n v="41887.801064814819"/>
        <n v="42095.918530092589"/>
        <n v="42064.217418981483"/>
        <n v="42673.577534722222"/>
        <n v="42460.98192129629"/>
        <n v="42460.610520833332"/>
        <n v="41869.534618055557"/>
        <n v="41922.783229166671"/>
        <n v="42319.461377314816"/>
        <n v="42425.960983796293"/>
        <n v="42129.82540509259"/>
        <n v="41912.932430555556"/>
        <n v="41845.968159722222"/>
        <n v="41788.919722222221"/>
        <n v="42044.927974537044"/>
        <n v="42268.625856481478"/>
        <n v="42471.052152777775"/>
        <n v="42272.087766203709"/>
        <n v="42152.906851851847"/>
        <n v="42325.683807870373"/>
        <n v="42614.675625000003"/>
        <n v="42102.036527777775"/>
        <n v="42559.814178240747"/>
        <n v="42286.861493055556"/>
        <n v="42175.948981481488"/>
        <n v="41884.874328703707"/>
        <n v="42435.874212962968"/>
        <n v="42171.817384259266"/>
        <n v="42120.628136574072"/>
        <n v="42710.876967592587"/>
        <n v="42586.925636574073"/>
        <n v="42026.605057870373"/>
        <n v="42690.259699074071"/>
        <n v="42668.176701388889"/>
        <n v="42292.435532407413"/>
        <n v="42219.950729166667"/>
        <n v="42758.975937499999"/>
        <n v="42454.836851851855"/>
        <n v="42052.7815162037"/>
        <n v="42627.253263888888"/>
        <n v="42420.74962962963"/>
        <n v="42067.876770833333"/>
        <n v="42252.788900462961"/>
        <n v="42571.167465277773"/>
        <n v="42733.827349537038"/>
        <n v="42505.955925925926"/>
        <n v="42068.829039351855"/>
        <n v="42405.67260416667"/>
        <n v="42209.567824074074"/>
        <n v="42410.982002314813"/>
        <n v="42636.868518518517"/>
        <n v="41825.485868055555"/>
        <n v="41834.980462962965"/>
        <n v="41855.859814814816"/>
        <n v="41824.658379629633"/>
        <n v="41849.560694444444"/>
        <n v="41987.818969907406"/>
        <n v="41891.780023148152"/>
        <n v="41905.979629629634"/>
        <n v="41766.718009259261"/>
        <n v="41978.760393518518"/>
        <n v="41930.218657407408"/>
        <n v="41891.976388888892"/>
        <n v="41905.95684027778"/>
        <n v="42025.357094907406"/>
        <n v="42045.86336805555"/>
        <n v="42585.691898148143"/>
        <n v="42493.600810185191"/>
        <n v="42597.617418981477"/>
        <n v="42388.575104166666"/>
        <n v="42115.949976851851"/>
        <n v="42003.655555555553"/>
        <n v="41897.134895833333"/>
        <n v="41958.550659722227"/>
        <n v="42068.65552083333"/>
        <n v="41913.94840277778"/>
        <n v="41956.250034722223"/>
        <n v="42010.674513888895"/>
        <n v="41973.740335648152"/>
        <n v="42189.031041666662"/>
        <n v="41940.89166666667"/>
        <n v="42011.551180555558"/>
        <n v="42628.288668981477"/>
        <n v="42515.439421296294"/>
        <n v="42689.56931712963"/>
        <n v="42344.32677083333"/>
        <n v="41934.842685185184"/>
        <n v="42623.606134259258"/>
        <n v="42321.660509259258"/>
        <n v="42159.47256944445"/>
        <n v="42018.071550925932"/>
        <n v="42282.678287037037"/>
        <n v="42247.803912037038"/>
        <n v="41877.638298611113"/>
        <n v="41880.068437499998"/>
        <n v="42742.680902777778"/>
        <n v="42029.907858796301"/>
        <n v="41860.91002314815"/>
        <n v="41876.433680555558"/>
        <n v="42524.318703703699"/>
        <n v="41829.889027777775"/>
        <n v="42033.314074074078"/>
        <n v="42172.906678240746"/>
        <n v="42548.876192129625"/>
        <n v="42705.662118055552"/>
        <n v="42067.234375"/>
        <n v="41820.752268518518"/>
        <n v="42065.084375000006"/>
        <n v="40926.319062499999"/>
        <n v="41634.797013888885"/>
        <n v="41176.684907407405"/>
        <n v="41626.916284722225"/>
        <n v="41443.83452546296"/>
        <n v="41657.923807870371"/>
        <n v="40555.325937499998"/>
        <n v="41736.899652777778"/>
        <n v="40516.087627314817"/>
        <n v="41664.684108796297"/>
        <n v="41026.996099537035"/>
        <n v="40576.539664351854"/>
        <n v="41303.044016203705"/>
        <n v="41988.964062500003"/>
        <n v="42430.702210648145"/>
        <n v="41305.809363425928"/>
        <n v="40926.047858796301"/>
        <n v="40788.786539351851"/>
        <n v="42614.722013888888"/>
        <n v="41382.096180555556"/>
        <n v="41745.84542824074"/>
        <n v="42031.631724537037"/>
        <n v="40564.994837962964"/>
        <n v="40666.973541666666"/>
        <n v="42523.333310185189"/>
        <n v="41228.650196759263"/>
        <n v="42094.236481481479"/>
        <n v="40691.788055555553"/>
        <n v="41169.845590277779"/>
        <n v="41800.959490740745"/>
        <n v="41827.906689814816"/>
        <n v="42081.77143518519"/>
        <n v="41177.060381944444"/>
        <n v="41388.021261574075"/>
        <n v="41600.538657407407"/>
        <n v="41817.854999999996"/>
        <n v="41864.76866898148"/>
        <n v="40833.200474537036"/>
        <n v="40778.770011574074"/>
        <n v="41655.709305555552"/>
        <n v="42000.300243055557"/>
        <n v="42755.492754629624"/>
        <n v="41772.797280092593"/>
        <n v="41733.716435185182"/>
        <n v="42645.367442129631"/>
        <n v="42742.246493055558"/>
        <n v="42649.924907407403"/>
        <n v="42328.779224537036"/>
        <n v="42709.002881944441"/>
        <n v="42371.355729166666"/>
        <n v="41923.783576388887"/>
        <n v="42155.129652777774"/>
        <n v="42164.615856481483"/>
        <n v="42529.969131944439"/>
        <n v="42528.899398148147"/>
        <n v="41776.284780092588"/>
        <n v="42035.029224537036"/>
        <n v="41773.008738425924"/>
        <n v="42413.649641203709"/>
        <n v="42430.566898148143"/>
        <n v="42043.152650462958"/>
        <n v="41067.949212962965"/>
        <n v="40977.948009259257"/>
        <n v="41205.198321759257"/>
        <n v="41099.093865740739"/>
        <n v="41925.906689814816"/>
        <n v="42323.800138888888"/>
        <n v="40299.239953703705"/>
        <n v="41299.793356481481"/>
        <n v="41228.786203703705"/>
        <n v="40335.798078703701"/>
        <n v="40671.637511574074"/>
        <n v="40632.94195601852"/>
        <n v="40920.904895833337"/>
        <n v="42267.746782407412"/>
        <n v="40981.710243055553"/>
        <n v="41680.583402777782"/>
        <n v="42366.192974537036"/>
        <n v="42058.941736111112"/>
        <n v="41160.871886574074"/>
        <n v="42116.54315972222"/>
        <n v="42037.789895833332"/>
        <n v="42702.770729166667"/>
        <n v="42326.685428240744"/>
        <n v="41859.925856481481"/>
        <n v="42514.671099537038"/>
        <n v="41767.587094907409"/>
        <n v="42703.917824074073"/>
        <n v="41905.429155092592"/>
        <n v="42264.963159722218"/>
        <n v="41830.033958333333"/>
        <n v="42129.226388888885"/>
        <n v="41890.511319444442"/>
        <n v="41929.174456018518"/>
        <n v="41864.04886574074"/>
        <n v="42656.717303240745"/>
        <n v="42746.270057870366"/>
        <n v="41828.789942129632"/>
        <n v="42113.875567129624"/>
        <n v="42270.875706018516"/>
        <n v="41074.221562500003"/>
        <n v="41590.255868055552"/>
        <n v="40772.848749999997"/>
        <n v="41626.761053240742"/>
        <n v="41535.90148148148"/>
        <n v="40456.954351851848"/>
        <n v="40960.861562500002"/>
        <n v="41371.648078703707"/>
        <n v="40687.021597222221"/>
        <n v="41402.558819444443"/>
        <n v="41037.892465277779"/>
        <n v="40911.809872685182"/>
        <n v="41879.130868055552"/>
        <n v="40865.867141203707"/>
        <n v="41773.932534722226"/>
        <n v="40852.889699074076"/>
        <n v="41059.118993055556"/>
        <n v="41426.259618055556"/>
        <n v="41313.985046296293"/>
        <n v="40670.507326388892"/>
        <n v="41744.290868055556"/>
        <n v="40638.828009259261"/>
        <n v="42548.269861111112"/>
        <n v="41730.584374999999"/>
        <n v="42157.251828703709"/>
        <n v="41689.150011574071"/>
        <n v="40102.918055555558"/>
        <n v="42473.604270833333"/>
        <n v="41800.423043981478"/>
        <n v="40624.181400462963"/>
        <n v="42651.420567129629"/>
        <n v="41526.60665509259"/>
        <n v="40941.199826388889"/>
        <n v="42394.580740740741"/>
        <n v="41020.271770833337"/>
        <n v="42067.923668981486"/>
        <n v="41179.098530092589"/>
        <n v="41326.987974537034"/>
        <n v="41871.845601851855"/>
        <n v="41964.362743055557"/>
        <n v="41148.194641203707"/>
        <n v="41742.780509259261"/>
        <n v="41863.429791666669"/>
        <n v="42452.272824074069"/>
        <n v="40898.089236111111"/>
        <n v="41835.540486111109"/>
        <n v="41730.663530092592"/>
        <n v="42676.586979166663"/>
        <n v="42557.792453703703"/>
        <n v="41324.193298611113"/>
        <n v="41561.500706018516"/>
        <n v="41201.012083333335"/>
        <n v="42549.722962962958"/>
        <n v="41445.334131944444"/>
        <n v="41313.755219907405"/>
        <n v="41438.899594907409"/>
        <n v="42311.216898148152"/>
        <n v="41039.225601851853"/>
        <n v="42290.460023148145"/>
        <n v="42423.542384259257"/>
        <n v="41799.725289351853"/>
        <n v="42678.586655092593"/>
        <n v="42593.011782407411"/>
        <n v="41913.790289351848"/>
        <n v="42555.698738425926"/>
        <n v="42413.433831018512"/>
        <n v="42034.639768518522"/>
        <n v="42206.763217592597"/>
        <n v="42685.680648148147"/>
        <n v="42398.195972222224"/>
        <n v="42167.89335648148"/>
        <n v="42023.143414351856"/>
        <n v="42329.58839120371"/>
        <n v="42651.006273148145"/>
        <n v="42181.902037037042"/>
        <n v="41800.819571759261"/>
        <n v="41847.930694444447"/>
        <n v="41807.118495370371"/>
        <n v="41926.482731481483"/>
        <n v="42345.951539351852"/>
        <n v="42136.209675925929"/>
        <n v="42728.71230324074"/>
        <n v="40347.125601851854"/>
        <n v="41800.604895833334"/>
        <n v="41535.812708333331"/>
        <n v="41941.500520833331"/>
        <n v="40347.837800925925"/>
        <n v="40761.604421296295"/>
        <n v="42661.323414351849"/>
        <n v="42570.996423611112"/>
        <n v="42347.358483796299"/>
        <n v="42010.822233796294"/>
        <n v="42499.960810185185"/>
        <n v="41324.214571759258"/>
        <n v="40765.876886574071"/>
        <n v="41312.88077546296"/>
        <n v="40961.057349537034"/>
        <n v="42199.365844907406"/>
        <n v="42605.70857638889"/>
        <n v="41737.097499999996"/>
        <n v="41861.070567129631"/>
        <n v="42502.569120370375"/>
        <n v="42136.420752314814"/>
        <n v="41099.966944444444"/>
        <n v="42136.184560185182"/>
        <n v="41704.735937500001"/>
        <n v="42048.813877314817"/>
        <n v="40215.919050925928"/>
        <n v="41848.021770833337"/>
        <n v="41212.996481481481"/>
        <n v="41975.329317129625"/>
        <n v="42689.565671296295"/>
        <n v="41725.082384259258"/>
        <n v="42076.130011574074"/>
        <n v="42311.625081018516"/>
        <n v="41738.864803240744"/>
        <n v="41578.210104166668"/>
        <n v="41424.27107638889"/>
        <n v="42675.438946759255"/>
        <n v="41578.927118055559"/>
        <n v="42654.525775462964"/>
        <n v="42331.708032407405"/>
        <n v="42661.176817129628"/>
        <n v="42138.684189814812"/>
        <n v="41069.088506944441"/>
        <n v="41387.171805555554"/>
        <n v="42081.903587962966"/>
        <n v="41387.651516203703"/>
        <n v="41575.527349537035"/>
        <n v="42115.071504629625"/>
        <n v="41604.022418981483"/>
        <n v="42375.08394675926"/>
        <n v="42303.617488425924"/>
        <n v="41731.520949074074"/>
        <n v="41946.674108796295"/>
        <n v="41351.76090277778"/>
        <n v="42396.494583333333"/>
        <n v="42026.370717592596"/>
        <n v="42361.602476851855"/>
        <n v="41783.642939814818"/>
        <n v="42705.764513888891"/>
        <n v="42423.3830787037"/>
        <n v="42472.73265046296"/>
        <n v="41389.364849537036"/>
        <n v="41603.333668981482"/>
        <n v="41844.771793981483"/>
        <n v="42115.853888888887"/>
        <n v="42633.841608796298"/>
        <n v="42340.972118055557"/>
        <n v="42519.6565162037"/>
        <n v="42600.278749999998"/>
        <n v="42467.581388888888"/>
        <n v="42087.668032407411"/>
        <n v="42466.826180555552"/>
        <n v="41450.681574074071"/>
        <n v="41803.880659722221"/>
        <n v="42103.042546296296"/>
        <n v="42692.771493055552"/>
        <n v="42150.71056712963"/>
        <n v="42289.957175925927"/>
        <n v="41004.156886574077"/>
        <n v="40811.120324074072"/>
        <n v="41034.72216435185"/>
        <n v="41731.833124999997"/>
        <n v="41075.835497685184"/>
        <n v="40860.67050925926"/>
        <n v="40764.204375000001"/>
        <n v="40395.714722222219"/>
        <n v="41453.076319444444"/>
        <n v="41299.381423611114"/>
        <n v="40555.322662037033"/>
        <n v="40763.707546296297"/>
        <n v="41205.854537037041"/>
        <n v="40939.02002314815"/>
        <n v="40758.733483796292"/>
        <n v="41192.758506944447"/>
        <n v="40818.58489583333"/>
        <n v="40946.11383101852"/>
        <n v="42173.746342592596"/>
        <n v="41074.834965277776"/>
        <n v="40892.149467592593"/>
        <n v="40638.868611111109"/>
        <n v="41192.754942129628"/>
        <n v="41394.074467592596"/>
        <n v="41951.788807870369"/>
        <n v="41270.21497685185"/>
        <n v="41934.71056712963"/>
        <n v="41135.175694444442"/>
        <n v="42160.708530092597"/>
        <n v="41759.670937499999"/>
        <n v="40703.197048611109"/>
        <n v="41365.928159722222"/>
        <n v="41870.86546296296"/>
        <n v="40458.815625000003"/>
        <n v="40564.081030092595"/>
        <n v="41136.777812500004"/>
        <n v="42290.059594907405"/>
        <n v="40718.839537037034"/>
        <n v="41107.130150462966"/>
        <n v="41591.964537037034"/>
        <n v="42716.7424537037"/>
        <n v="42712.300567129627"/>
        <n v="40198.424849537041"/>
        <n v="40464.028182870366"/>
        <n v="42191.023530092592"/>
        <n v="41951.973229166666"/>
        <n v="42045.50535879629"/>
        <n v="41843.772789351853"/>
        <n v="42409.024305555555"/>
        <n v="41832.086377314816"/>
        <n v="42167.207071759258"/>
        <n v="41643.487175925926"/>
        <n v="40619.097210648149"/>
        <n v="41361.886469907404"/>
        <n v="41156.963344907403"/>
        <n v="41536.509097222224"/>
        <n v="41948.771168981482"/>
        <n v="41557.013182870374"/>
        <n v="42647.750092592592"/>
        <n v="41255.833611111113"/>
        <n v="41927.235636574071"/>
        <n v="42340.701504629629"/>
        <n v="40332.886712962965"/>
        <n v="41499.546759259261"/>
        <n v="41575.237430555557"/>
        <n v="42397.679513888885"/>
        <n v="41927.295694444445"/>
        <n v="42066.733587962968"/>
        <n v="40355.024953703702"/>
        <n v="42534.284710648149"/>
        <n v="42520.847384259265"/>
        <n v="41683.832280092596"/>
        <n v="41974.911087962959"/>
        <n v="41647.632256944446"/>
        <n v="42430.747511574074"/>
        <n v="41488.85423611111"/>
        <n v="42694.98128472222"/>
        <n v="41264.853865740741"/>
        <n v="40710.731180555551"/>
        <n v="41018.711863425924"/>
        <n v="42240.852534722217"/>
        <n v="41813.766099537039"/>
        <n v="42111.899537037039"/>
        <n v="42515.71775462963"/>
        <n v="42438.667071759264"/>
        <n v="41933.838171296295"/>
        <n v="41153.066400462965"/>
        <n v="42745.600243055553"/>
        <n v="42793.700821759259"/>
        <n v="42198.750254629631"/>
        <n v="42141.95711805555"/>
        <n v="42082.580092592587"/>
        <n v="41495.692627314813"/>
        <n v="42465.542905092589"/>
        <n v="42565.009097222224"/>
        <n v="42096.633206018523"/>
        <n v="42502.250775462962"/>
        <n v="42723.63653935185"/>
        <n v="42075.171203703707"/>
        <n v="42279.669768518521"/>
        <n v="42773.005243055552"/>
        <n v="41879.900752314818"/>
        <n v="42745.365474537044"/>
        <n v="42380.690289351856"/>
        <n v="41319.349988425929"/>
        <n v="42583.615081018521"/>
        <n v="42068.209097222221"/>
        <n v="42633.586122685185"/>
        <n v="42467.788194444445"/>
        <n v="42417.625046296293"/>
        <n v="42768.833645833336"/>
        <n v="42691.8512037037"/>
        <n v="42664.405925925923"/>
        <n v="42425.757986111115"/>
        <n v="42197.771990740745"/>
        <n v="42675.487291666665"/>
        <n v="42033.584016203706"/>
        <n v="42292.513888888891"/>
        <n v="42262.416643518518"/>
        <n v="42163.625787037032"/>
        <n v="41276.846817129634"/>
        <n v="41184.849166666667"/>
        <n v="42241.85974537037"/>
        <n v="41312.311562499999"/>
        <n v="41031.82163194444"/>
        <n v="40997.257222222222"/>
        <n v="41564.194131944445"/>
        <n v="40946.882245370369"/>
        <n v="41732.479675925926"/>
        <n v="40956.066087962965"/>
        <n v="41716.785011574073"/>
        <n v="41548.747418981482"/>
        <n v="42109.826145833329"/>
        <n v="41646.792222222226"/>
        <n v="40958.717268518521"/>
        <n v="42194.751678240747"/>
        <n v="42299.776770833334"/>
        <n v="41127.812303240738"/>
        <n v="42205.718888888892"/>
        <n v="41452.060601851852"/>
        <n v="42452.666770833333"/>
        <n v="40906.787581018521"/>
        <n v="42152.640833333338"/>
        <n v="42644.667534722219"/>
        <n v="41873.79184027778"/>
        <n v="42381.79886574074"/>
        <n v="41561.807349537034"/>
        <n v="42202.278194444443"/>
        <n v="41484.664247685185"/>
        <n v="41724.881099537037"/>
        <n v="41423.910891203705"/>
        <n v="41806.794074074074"/>
        <n v="42331.378923611104"/>
        <n v="42710.824618055558"/>
        <n v="42062.022118055553"/>
        <n v="42371.617164351846"/>
        <n v="41915.003275462965"/>
        <n v="42774.621712962966"/>
        <n v="41572.958495370374"/>
        <n v="42452.825740740736"/>
        <n v="42766.827546296292"/>
        <n v="41569.575613425928"/>
        <n v="42800.751041666663"/>
        <n v="42647.818819444445"/>
        <n v="41660.708530092597"/>
        <n v="42221.79178240741"/>
        <n v="42200.666261574079"/>
        <n v="42688.875902777778"/>
        <n v="41336.703298611108"/>
        <n v="42677.005474537036"/>
        <n v="41846.34579861111"/>
        <n v="42573.327986111108"/>
        <n v="42296.631331018521"/>
        <n v="42752.647777777776"/>
        <n v="42467.951979166668"/>
        <n v="42682.451921296291"/>
        <n v="42505.936678240745"/>
        <n v="42136.75100694444"/>
        <n v="42702.804814814815"/>
        <n v="41695.016782407409"/>
        <n v="42759.724768518514"/>
        <n v="41926.585162037038"/>
        <n v="42014.832326388889"/>
        <n v="42496.582337962958"/>
        <n v="42689.853090277778"/>
        <n v="42469.874907407408"/>
        <n v="41968.829826388886"/>
        <n v="42776.082349537035"/>
        <n v="42776.704432870371"/>
        <n v="42725.869363425925"/>
        <n v="42684.000046296293"/>
        <n v="42315.699490740735"/>
        <n v="42781.549097222218"/>
        <n v="41663.500659722224"/>
        <n v="41965.616655092599"/>
        <n v="41614.651493055557"/>
        <n v="40936.678506944445"/>
        <n v="42338.709108796291"/>
        <n v="42020.806701388887"/>
        <n v="42234.624895833331"/>
        <n v="40687.285844907405"/>
        <n v="42323.17460648148"/>
        <n v="40978.125046296293"/>
        <n v="40585.796817129631"/>
        <n v="41059.185682870368"/>
        <n v="41494.963587962964"/>
        <n v="41792.667361111111"/>
        <n v="41067.827418981484"/>
        <n v="41571.998379629629"/>
        <n v="40070.253819444442"/>
        <n v="40987.977060185185"/>
        <n v="40987.697638888887"/>
        <n v="41151.708321759259"/>
        <n v="41264.72314814815"/>
        <n v="41270.954351851848"/>
        <n v="40927.731782407405"/>
        <n v="40948.042233796295"/>
        <n v="41694.84065972222"/>
        <n v="40565.032511574071"/>
        <n v="41074.727037037039"/>
        <n v="41416.146944444445"/>
        <n v="41605.868449074071"/>
        <n v="40850.111064814817"/>
        <n v="40502.815868055557"/>
        <n v="41834.695277777777"/>
        <n v="40948.16815972222"/>
        <n v="41004.802465277775"/>
        <n v="41851.962916666671"/>
        <n v="41307.987696759257"/>
        <n v="41324.79415509259"/>
        <n v="41736.004502314812"/>
        <n v="41716.632847222223"/>
        <n v="41002.958634259259"/>
        <n v="41037.551585648151"/>
        <n v="41004.72619212963"/>
        <n v="40079.725115740745"/>
        <n v="40192.542233796295"/>
        <n v="40050.643680555557"/>
        <n v="41593.082002314812"/>
        <n v="41696.817129629628"/>
        <n v="42799.260428240741"/>
        <n v="42804.895474537043"/>
        <n v="42807.755173611105"/>
        <n v="42790.885243055556"/>
        <n v="42794.022349537037"/>
        <n v="42804.034120370372"/>
        <n v="41842.917129629634"/>
        <n v="42139.781678240746"/>
        <n v="41807.624374999999"/>
        <n v="42332.89980324074"/>
        <n v="41839.005671296298"/>
        <n v="42011.628136574072"/>
        <n v="41767.650347222225"/>
        <n v="41918.670115740737"/>
        <n v="41771.572256944448"/>
        <n v="41666.924710648149"/>
        <n v="41786.640543981484"/>
        <n v="41789.896805555552"/>
        <n v="42692.79987268518"/>
        <n v="42643.642800925925"/>
        <n v="42167.813703703709"/>
        <n v="41897.702199074076"/>
        <n v="42327.825289351851"/>
        <n v="42515.727650462963"/>
        <n v="42060.001805555556"/>
        <n v="42615.79896990741"/>
        <n v="42577.607361111113"/>
        <n v="42360.932152777779"/>
        <n v="42198.775787037041"/>
        <n v="42708.842245370368"/>
        <n v="42094.101145833338"/>
        <n v="42101.633703703701"/>
        <n v="42103.676180555558"/>
        <n v="41954.722916666666"/>
        <n v="42096.918240740735"/>
        <n v="42130.78361111111"/>
        <n v="42264.620115740734"/>
        <n v="41978.930972222224"/>
        <n v="42159.649583333332"/>
        <n v="42377.70694444445"/>
        <n v="42466.858888888892"/>
        <n v="41954.688310185185"/>
        <n v="42322.011574074073"/>
        <n v="42248.934675925921"/>
        <n v="42346.736400462964"/>
        <n v="42268.531631944439"/>
        <n v="42425.970092592594"/>
        <n v="42063.721817129626"/>
        <n v="42380.812627314815"/>
        <n v="41961.18913194444"/>
        <n v="42150.777731481481"/>
        <n v="42088.069108796291"/>
        <n v="42215.662314814821"/>
        <n v="42017.843287037031"/>
        <n v="42592.836076388892"/>
        <n v="42318.925532407404"/>
        <n v="42669.870173611111"/>
        <n v="42213.013078703705"/>
        <n v="42237.016388888893"/>
        <n v="42248.793310185181"/>
        <n v="42074.935740740737"/>
        <n v="42195.187534722223"/>
        <n v="42027.056793981479"/>
        <n v="41927.067627314813"/>
        <n v="42191.70175925926"/>
        <n v="41954.838240740741"/>
        <n v="42528.626620370371"/>
        <n v="41989.853692129633"/>
        <n v="42179.653379629628"/>
        <n v="41968.262314814812"/>
        <n v="42064.794490740736"/>
        <n v="42276.120636574073"/>
        <n v="42194.648344907408"/>
        <n v="42031.362187499995"/>
        <n v="42717.121377314819"/>
        <n v="42262.849050925928"/>
        <n v="41976.88490740741"/>
        <n v="42157.916481481487"/>
        <n v="41956.853078703702"/>
        <n v="42444.268101851849"/>
        <n v="42374.822870370372"/>
        <n v="42107.679756944446"/>
        <n v="42399.882615740738"/>
        <n v="42342.03943287037"/>
        <n v="42595.585358796292"/>
        <n v="41983.110995370371"/>
        <n v="42082.575555555552"/>
        <n v="41919.140706018516"/>
        <n v="42204.875868055555"/>
        <n v="42224.408275462964"/>
        <n v="42211.732430555552"/>
        <n v="42655.736956018518"/>
        <n v="41760.10974537037"/>
        <n v="42198.695138888885"/>
        <n v="42536.862800925926"/>
        <n v="42019.737766203703"/>
        <n v="41831.884108796294"/>
        <n v="42027.856990740736"/>
        <n v="41993.738298611104"/>
        <n v="41893.028877314813"/>
        <n v="42026.687453703707"/>
        <n v="42044.724953703699"/>
        <n v="41974.704745370371"/>
        <n v="41909.892453703702"/>
        <n v="42502.913761574076"/>
        <n v="42164.170046296291"/>
        <n v="42412.318668981476"/>
        <n v="42045.784155092595"/>
        <n v="42734.879236111112"/>
        <n v="42382.130833333329"/>
        <n v="42489.099687499998"/>
        <n v="42041.218715277777"/>
        <n v="42397.89980324074"/>
        <n v="42180.18604166666"/>
        <n v="42252.277615740735"/>
        <n v="42338.615393518514"/>
        <n v="42031.965138888889"/>
        <n v="42285.91506944444"/>
        <n v="42265.818622685183"/>
        <n v="42383.899456018517"/>
        <n v="42187.125625000001"/>
        <n v="42052.666990740734"/>
        <n v="41836.625254629631"/>
        <n v="42485.754525462966"/>
        <n v="42243.190057870372"/>
        <n v="42670.602673611109"/>
        <n v="42654.469826388886"/>
        <n v="42607.316122685181"/>
        <n v="41943.142534722225"/>
        <n v="41902.07240740741"/>
        <n v="42779.908449074079"/>
        <n v="42338.84375"/>
        <n v="42738.692233796297"/>
        <n v="42770.201481481476"/>
        <n v="42452.781828703708"/>
        <n v="42761.961099537039"/>
        <n v="42423.602500000001"/>
        <n v="42495.871736111112"/>
        <n v="42407.637557870374"/>
        <n v="42704.187118055561"/>
        <n v="40784.012696759259"/>
        <n v="41089.186296296299"/>
        <n v="41341.111400462964"/>
        <n v="42248.90042824074"/>
        <n v="41145.719305555554"/>
        <n v="41373.102465277778"/>
        <n v="41025.874201388891"/>
        <n v="41174.154178240737"/>
        <n v="40557.429733796293"/>
        <n v="41023.07471064815"/>
        <n v="40893.992962962962"/>
        <n v="40354.11550925926"/>
        <n v="41193.748483796298"/>
        <n v="40417.011296296296"/>
        <n v="40310.287673611114"/>
        <n v="41913.328356481477"/>
        <n v="41088.691493055558"/>
        <n v="41257.950381944444"/>
        <n v="41107.726782407408"/>
        <n v="42227.936157407406"/>
        <n v="40999.645925925928"/>
        <n v="40711.782210648147"/>
        <n v="40970.750034722223"/>
        <n v="40771.916701388887"/>
        <n v="40793.998599537037"/>
        <n v="40991.708055555559"/>
        <n v="41026.083298611113"/>
        <n v="40833.633194444446"/>
        <n v="41373.690266203703"/>
        <n v="41023.227731481478"/>
        <n v="40542.839282407411"/>
        <n v="41024.985972222225"/>
        <n v="41348.168287037035"/>
        <n v="41022.645185185182"/>
        <n v="41036.946469907409"/>
        <n v="41327.996435185189"/>
        <n v="40730.878912037035"/>
        <n v="42017.967442129629"/>
        <n v="41226.648576388885"/>
        <n v="41053.772858796299"/>
        <n v="42244.776666666665"/>
        <n v="41858.825439814813"/>
        <n v="42498.899398148147"/>
        <n v="41928.015439814815"/>
        <n v="42047.05574074074"/>
        <n v="42258.297094907408"/>
        <n v="42105.072962962964"/>
        <n v="41835.951782407406"/>
        <n v="42058.809594907405"/>
        <n v="42078.997361111105"/>
        <n v="42371.446909722217"/>
        <n v="41971.876863425925"/>
        <n v="42732.00681712963"/>
        <n v="41854.389780092592"/>
        <n v="42027.839733796296"/>
        <n v="41942.653379629628"/>
        <n v="42052.802430555559"/>
        <n v="41926.680879629632"/>
        <n v="41809.155138888891"/>
        <n v="42612.600520833337"/>
        <n v="42269.967835648145"/>
        <n v="42460.573611111111"/>
        <n v="41930.975601851853"/>
        <n v="41961.807372685187"/>
        <n v="41058.844571759262"/>
        <n v="41953.091134259259"/>
        <n v="41546.75105324074"/>
        <n v="42217.834525462968"/>
        <n v="40948.080729166664"/>
        <n v="42081.864641203705"/>
        <n v="42208.680023148147"/>
        <n v="41107.849143518521"/>
        <n v="41304.751284722224"/>
        <n v="40127.700370370374"/>
        <n v="41943.791030092594"/>
        <n v="41464.106087962966"/>
        <n v="40696.648784722223"/>
        <n v="41298.509965277779"/>
        <n v="41977.902222222227"/>
        <n v="40785.675011574072"/>
        <n v="41483.449282407404"/>
        <n v="41509.426585648151"/>
        <n v="40514.107615740737"/>
        <n v="41068.520474537036"/>
        <n v="42027.13817129629"/>
        <n v="41524.858553240738"/>
        <n v="40973.773182870369"/>
        <n v="42618.625428240746"/>
        <n v="41390.757754629631"/>
        <n v="42228.634328703702"/>
        <n v="40961.252141203702"/>
        <n v="42769.809965277775"/>
        <n v="41113.199155092596"/>
        <n v="42125.078275462962"/>
        <n v="41026.655011574076"/>
        <n v="41222.991400462961"/>
        <n v="41744.745208333334"/>
        <n v="42093.860023148154"/>
        <n v="40829.873657407406"/>
        <n v="42039.951087962967"/>
        <n v="42260.528807870374"/>
        <n v="42594.524756944447"/>
        <n v="42155.139479166668"/>
        <n v="41822.040497685186"/>
        <n v="42440.650335648148"/>
        <n v="41842.980879629627"/>
        <n v="42087.878912037035"/>
        <n v="42584.666597222225"/>
        <n v="42234.105462962965"/>
        <n v="42744.903182870374"/>
        <n v="42449.341678240744"/>
        <n v="42077.119409722218"/>
        <n v="41829.592002314814"/>
        <n v="42487.825752314813"/>
        <n v="41986.108726851846"/>
        <n v="42060.00980324074"/>
        <n v="41830.820567129631"/>
        <n v="42238.022905092599"/>
        <n v="41837.829895833333"/>
        <n v="42110.326423611114"/>
        <n v="42294.628449074073"/>
        <n v="42642.988819444443"/>
        <n v="42019.76944444445"/>
        <n v="42140.173252314817"/>
        <n v="41795.963333333333"/>
        <n v="42333.330277777779"/>
        <n v="42338.675381944442"/>
        <n v="42042.676226851851"/>
        <n v="42422.536192129628"/>
        <n v="42388.589085648149"/>
        <n v="42382.906527777777"/>
        <n v="41887.801168981481"/>
        <n v="42089.84520833334"/>
        <n v="41828.967916666668"/>
        <n v="42760.244212962964"/>
        <n v="41828.664456018516"/>
        <n v="42510.341631944444"/>
        <n v="42240.840289351851"/>
        <n v="41809.754016203704"/>
        <n v="42394.900462962964"/>
        <n v="41150.902187499996"/>
        <n v="41915.747314814813"/>
        <n v="41617.912662037037"/>
        <n v="40998.051192129627"/>
        <n v="42508.541550925926"/>
        <n v="41726.712754629632"/>
        <n v="42184.874675925923"/>
        <n v="42767.801712962959"/>
        <n v="41075.237858796296"/>
        <n v="42564.881076388891"/>
        <n v="42704.335810185185"/>
        <n v="41982.143171296295"/>
        <n v="41143.81821759259"/>
        <n v="41730.708472222221"/>
        <n v="42453.49726851852"/>
        <n v="42211.99454861111"/>
        <n v="41902.874432870369"/>
        <n v="42279.792372685188"/>
        <n v="42273.884305555555"/>
        <n v="42251.16715277778"/>
        <n v="42115.74754629629"/>
        <n v="42689.74324074074"/>
        <n v="42692.256550925929"/>
        <n v="41144.42155092593"/>
        <n v="42658.810277777782"/>
        <n v="42128.628113425926"/>
        <n v="42304.829409722224"/>
        <n v="41953.966053240743"/>
        <n v="42108.538449074069"/>
        <n v="42524.105462962965"/>
        <n v="42218.169293981482"/>
        <n v="42494.061793981484"/>
        <n v="41667.823287037041"/>
        <n v="42612.656493055561"/>
        <n v="42037.950937500005"/>
        <n v="42636.614745370374"/>
        <n v="42639.549479166672"/>
        <n v="41989.913136574076"/>
        <n v="42024.86513888889"/>
        <n v="42103.160578703704"/>
        <n v="41880.827118055553"/>
        <n v="42536.246620370366"/>
        <n v="42689.582349537035"/>
        <n v="42774.792071759264"/>
        <n v="41921.842627314814"/>
        <n v="42226.313298611116"/>
        <n v="42200.261793981481"/>
        <n v="42408.714814814812"/>
        <n v="42341.99700231482"/>
        <n v="42695.624340277776"/>
        <n v="42327.805659722217"/>
        <n v="41953.158854166672"/>
        <n v="41771.651932870373"/>
        <n v="42055.600995370376"/>
        <n v="42381.866284722222"/>
        <n v="42767.688518518517"/>
        <n v="42551.928854166668"/>
        <n v="42551.884189814817"/>
        <n v="42082.069560185191"/>
        <n v="42272.713171296295"/>
        <n v="41542.958449074074"/>
        <n v="42207.746678240743"/>
        <n v="42222.622766203705"/>
        <n v="42313.02542824074"/>
        <n v="42083.895532407405"/>
        <n v="42235.764340277776"/>
        <n v="42380.926111111112"/>
        <n v="42275.588715277772"/>
        <n v="42319.035833333335"/>
        <n v="41821.020601851851"/>
        <n v="41962.749027777783"/>
        <n v="42344.884143518517"/>
        <n v="41912.541655092595"/>
        <n v="42529.632754629631"/>
        <n v="41923.857511574075"/>
        <n v="42482.624699074076"/>
        <n v="41793.029432870368"/>
        <n v="42241.798206018517"/>
        <n v="42033.001087962963"/>
        <n v="42436.211701388893"/>
        <n v="41805.895254629628"/>
        <n v="41932.871990740743"/>
        <n v="42034.75509259259"/>
        <n v="41820.914641203701"/>
        <n v="42061.69594907407"/>
        <n v="41892.974803240737"/>
        <n v="42154.64025462963"/>
        <n v="42028.118865740747"/>
        <n v="42551.961689814809"/>
        <n v="42113.105046296296"/>
        <n v="42089.724039351851"/>
        <n v="42058.334027777775"/>
        <n v="41834.138495370367"/>
        <n v="41878.140497685185"/>
        <n v="42048.181921296295"/>
        <n v="41964.844444444447"/>
        <n v="42187.940081018518"/>
        <n v="41787.898240740738"/>
        <n v="41829.896562499998"/>
        <n v="41870.87467592593"/>
        <n v="42801.774699074071"/>
        <n v="42800.801817129628"/>
        <n v="42756.690162037034"/>
        <n v="42787.862430555557"/>
        <n v="42773.916180555556"/>
        <n v="41899.294942129629"/>
        <n v="41391.782905092594"/>
        <n v="42512.698217592595"/>
        <n v="42612.149780092594"/>
        <n v="41828.229490740741"/>
        <n v="41780.745254629634"/>
        <n v="41432.062037037038"/>
        <n v="42322.653749999998"/>
        <n v="42629.655046296291"/>
        <n v="42387.398472222223"/>
        <n v="42255.333252314813"/>
        <n v="41934.914918981485"/>
        <n v="42465.596585648149"/>
        <n v="42418.031180555554"/>
        <n v="42655.465891203698"/>
        <n v="41493.543958333335"/>
        <n v="42704.857094907406"/>
        <n v="41944.83898148148"/>
        <n v="42199.32707175926"/>
        <n v="42745.744618055556"/>
        <n v="42452.579988425925"/>
        <n v="42198.676655092597"/>
        <n v="42333.59993055556"/>
        <n v="42095.240706018521"/>
        <n v="41351.541377314818"/>
        <n v="41872.525717592594"/>
        <n v="41389.808194444442"/>
        <n v="42044.272847222222"/>
        <n v="42626.668888888889"/>
        <n v="41316.120949074073"/>
        <n v="41722.666354166664"/>
        <n v="41611.917673611111"/>
        <n v="42620.143564814818"/>
        <n v="41719.887928240743"/>
        <n v="42045.031851851847"/>
        <n v="41911.657430555555"/>
        <n v="41030.719756944447"/>
        <n v="42632.328784722224"/>
        <n v="40938.062476851854"/>
        <n v="41044.988055555557"/>
        <n v="41850.781377314815"/>
        <n v="41044.64811342593"/>
        <n v="42585.7106712963"/>
        <n v="42068.799039351856"/>
        <n v="41078.899826388886"/>
        <n v="41747.887060185189"/>
        <n v="40855.765092592592"/>
        <n v="41117.900729166664"/>
        <n v="41863.636006944449"/>
        <n v="42072.790821759263"/>
        <n v="41620.90047453704"/>
        <n v="42573.65662037037"/>
        <n v="42639.441932870366"/>
        <n v="42524.36650462963"/>
        <n v="41415.461319444446"/>
        <n v="41247.063576388886"/>
        <n v="40927.036979166667"/>
        <n v="41373.579675925925"/>
        <n v="41030.292025462964"/>
        <n v="41194.579027777778"/>
        <n v="40736.668032407404"/>
        <n v="42172.958912037036"/>
        <n v="40967.614849537036"/>
        <n v="41745.826273148145"/>
        <n v="41686.705208333333"/>
        <n v="41257.531712962962"/>
        <n v="41537.869143518517"/>
        <n v="42474.86482638889"/>
        <n v="41311.126481481479"/>
        <n v="40863.013356481482"/>
        <n v="42136.297175925924"/>
        <n v="42172.669027777782"/>
        <n v="41846.978078703702"/>
        <n v="42300.585891203707"/>
        <n v="42774.447777777779"/>
        <n v="42018.94159722222"/>
        <n v="42026.924976851849"/>
        <n v="42103.535254629634"/>
        <n v="41920.787534722222"/>
        <n v="42558.189432870371"/>
        <n v="41815.569212962961"/>
        <n v="41808.198518518519"/>
        <n v="42550.701886574068"/>
        <n v="42056.013124999998"/>
        <n v="42016.938692129625"/>
        <n v="42591.899988425925"/>
        <n v="42183.231006944443"/>
        <n v="42176.419039351851"/>
        <n v="42416.691655092596"/>
        <n v="41780.525937500002"/>
        <n v="41795.528101851851"/>
        <n v="41798.94027777778"/>
        <n v="42201.675011574072"/>
        <n v="42507.264699074076"/>
        <n v="41948.552847222221"/>
        <n v="41900.243159722224"/>
        <n v="42192.64707175926"/>
        <n v="42158.065694444449"/>
        <n v="41881.453587962962"/>
        <n v="42213.505474537036"/>
        <n v="42185.267245370371"/>
        <n v="42154.873124999998"/>
        <n v="42208.84646990741"/>
        <n v="42451.496817129635"/>
        <n v="41759.13962962963"/>
        <n v="42028.496562500004"/>
        <n v="42054.74418981481"/>
        <n v="42693.742604166662"/>
        <n v="42103.399479166663"/>
        <n v="42559.776724537034"/>
        <n v="42188.467499999999"/>
        <n v="42023.634976851856"/>
        <n v="42250.598217592589"/>
        <n v="42139.525567129633"/>
        <n v="42401.610983796301"/>
        <n v="41875.922858796301"/>
        <n v="42060.683935185181"/>
        <n v="42067.011643518519"/>
        <n v="42136.270787037036"/>
        <n v="42312.792662037042"/>
        <n v="42171.034861111111"/>
        <n v="42494.683634259258"/>
        <n v="42254.264687499999"/>
        <n v="42495.434236111112"/>
        <n v="41758.839675925927"/>
        <n v="42171.824884259258"/>
        <n v="41938.709421296298"/>
        <n v="42268.127696759257"/>
        <n v="42019.959837962961"/>
        <n v="42313.703900462962"/>
        <n v="42746.261782407411"/>
        <n v="42307.908379629633"/>
        <n v="41842.607592592591"/>
        <n v="41853.240208333329"/>
        <n v="42060.035636574074"/>
        <n v="42291.739548611105"/>
        <n v="41784.952488425923"/>
        <n v="42492.737847222219"/>
        <n v="42709.546064814815"/>
        <n v="42103.016585648147"/>
        <n v="42108.692060185189"/>
        <n v="42453.806307870371"/>
        <n v="42123.648831018523"/>
        <n v="42453.428240740745"/>
        <n v="41858.007071759261"/>
        <n v="42390.002650462964"/>
        <n v="41781.045173611114"/>
        <n v="41836.190937499996"/>
        <n v="42111.71665509259"/>
        <n v="42370.007766203707"/>
        <n v="42165.037581018521"/>
        <n v="42726.920081018514"/>
        <n v="41954.545081018514"/>
        <n v="42233.362314814818"/>
        <n v="42480.800648148142"/>
        <n v="42257.590833333335"/>
        <n v="41784.789687500001"/>
        <n v="41831.675034722226"/>
        <n v="42172.613506944443"/>
        <n v="41950.114108796297"/>
        <n v="42627.955104166671"/>
        <n v="42531.195277777777"/>
        <n v="42618.827013888891"/>
        <n v="42540.593530092592"/>
        <n v="41746.189409722225"/>
        <n v="41974.738576388889"/>
        <n v="42115.11618055556"/>
        <n v="42002.817488425921"/>
        <n v="42722.84474537037"/>
        <n v="42465.128391203703"/>
        <n v="42171.743969907402"/>
        <n v="42672.955138888887"/>
        <n v="42128.615682870368"/>
        <n v="42359.725243055553"/>
        <n v="42192.905694444446"/>
        <n v="41916.597638888888"/>
        <n v="42461.596273148149"/>
        <n v="42370.90320601852"/>
        <n v="41948.727256944447"/>
        <n v="42047.07640046296"/>
        <n v="42261.632916666669"/>
        <n v="41985.427361111113"/>
        <n v="41922.535185185188"/>
        <n v="41850.863252314812"/>
        <n v="41831.742962962962"/>
        <n v="42415.883425925931"/>
        <n v="41869.714166666665"/>
        <n v="41953.773090277777"/>
        <n v="42037.986284722225"/>
        <n v="41811.555462962962"/>
        <n v="42701.908807870372"/>
        <n v="42258.646504629629"/>
        <n v="42278.664965277778"/>
        <n v="42515.078217592592"/>
        <n v="41830.234166666669"/>
        <n v="41982.904386574075"/>
        <n v="42210.439768518518"/>
        <n v="42196.166874999995"/>
        <n v="41940.967951388891"/>
        <n v="42606.056863425925"/>
        <n v="42199.648912037039"/>
        <n v="42444.877743055549"/>
        <n v="42499.731701388882"/>
        <n v="41929.266215277778"/>
        <n v="42107.841284722221"/>
        <n v="42142.768819444449"/>
        <n v="42354.131643518514"/>
        <n v="41828.922905092593"/>
        <n v="42017.907337962963"/>
        <n v="42415.398032407407"/>
        <n v="41755.476724537039"/>
        <n v="42245.234340277777"/>
        <n v="42278.629710648151"/>
        <n v="41826.61954861111"/>
        <n v="42058.792476851857"/>
        <n v="41877.886620370373"/>
        <n v="42097.874155092592"/>
        <n v="42013.15253472222"/>
        <n v="42103.556828703702"/>
        <n v="41863.584120370368"/>
        <n v="42044.765960648147"/>
        <n v="41806.669317129628"/>
        <n v="42403.998217592598"/>
        <n v="41754.564328703702"/>
        <n v="42101.584074074075"/>
        <n v="41872.291238425925"/>
        <n v="42025.164780092593"/>
        <n v="42495.956631944442"/>
        <n v="41775.636157407411"/>
        <n v="42553.583425925928"/>
        <n v="41912.650729166664"/>
        <n v="41803.457326388889"/>
        <n v="42004.703865740739"/>
        <n v="41845.809166666666"/>
        <n v="41982.773356481484"/>
        <n v="42034.960127314815"/>
        <n v="42334.803923611107"/>
        <n v="42077.129398148143"/>
        <n v="42132.9143287037"/>
        <n v="42118.139583333337"/>
        <n v="42567.531157407408"/>
        <n v="42649.562118055561"/>
        <n v="42097.649224537032"/>
        <n v="42297.823113425926"/>
        <n v="42362.36518518519"/>
        <n v="41872.802928240737"/>
        <n v="42628.690266203703"/>
        <n v="42255.791909722218"/>
        <n v="42790.583368055552"/>
        <n v="42141.741307870368"/>
        <n v="42464.958912037036"/>
        <n v="42031.011249999996"/>
        <n v="42438.779131944444"/>
        <n v="42498.008391203708"/>
        <n v="41863.757210648146"/>
        <n v="42061.212488425925"/>
        <n v="42036.24428240741"/>
        <n v="42157.470185185186"/>
        <n v="41827.909942129627"/>
        <n v="42162.729548611111"/>
        <n v="42233.738564814819"/>
        <n v="42042.197824074072"/>
        <n v="42585.523842592593"/>
        <n v="42097.786493055552"/>
        <n v="41808.669571759259"/>
        <n v="41852.658310185187"/>
        <n v="42694.110185185185"/>
        <n v="42341.818379629629"/>
        <n v="41880.061006944445"/>
        <n v="41941.683865740742"/>
        <n v="42425.730671296296"/>
        <n v="42026.88118055556"/>
        <n v="41922.640590277777"/>
        <n v="41993.824340277773"/>
        <n v="42219.915856481486"/>
        <n v="42225.559675925921"/>
        <n v="42381.686840277776"/>
        <n v="41894.632361111115"/>
        <n v="42576.278715277775"/>
        <n v="42654.973703703698"/>
        <n v="42431.500069444446"/>
        <n v="42627.307303240741"/>
        <n v="42511.362048611118"/>
        <n v="42337.02039351852"/>
        <n v="42341.57430555555"/>
        <n v="42740.837152777778"/>
        <n v="42622.767476851848"/>
        <n v="42390.838738425926"/>
        <n v="41885.478842592594"/>
        <n v="42724.665173611109"/>
        <n v="42090.912500000006"/>
        <n v="42775.733715277776"/>
        <n v="41778.193622685183"/>
        <n v="42780.740277777775"/>
        <n v="42752.827199074076"/>
        <n v="42534.895625000005"/>
        <n v="41239.83625"/>
        <n v="42398.849259259259"/>
        <n v="41928.881064814814"/>
        <n v="41888.674826388888"/>
        <n v="41957.756840277783"/>
        <n v="42098.216238425928"/>
        <n v="42360.212025462963"/>
        <n v="41939.569907407407"/>
        <n v="41996.832395833335"/>
        <n v="42334.468935185185"/>
        <n v="42024.702893518523"/>
        <n v="42146.836215277777"/>
        <n v="41920.123611111114"/>
        <n v="41785.72729166667"/>
        <n v="41778.548055555555"/>
        <n v="41841.850034722222"/>
        <n v="42163.29833333334"/>
        <n v="41758.833564814813"/>
        <n v="42170.846446759257"/>
        <n v="42660.618854166663"/>
        <n v="42564.95380787037"/>
        <n v="42121.675763888896"/>
        <n v="41158.993923611109"/>
        <n v="41761.509409722225"/>
        <n v="42783.459398148145"/>
        <n v="42053.704293981486"/>
        <n v="42567.264178240745"/>
        <n v="41932.708877314813"/>
        <n v="42233.747349537036"/>
        <n v="42597.882488425923"/>
        <n v="42228.044664351852"/>
        <n v="42570.110243055555"/>
        <n v="42644.535358796296"/>
        <n v="41368.560289351852"/>
        <n v="41466.785231481481"/>
        <n v="40378.893206018518"/>
        <n v="42373.252280092594"/>
        <n v="41610.794421296298"/>
        <n v="42177.791909722218"/>
        <n v="42359.868611111116"/>
        <n v="42253.688043981485"/>
        <n v="42083.070590277777"/>
        <n v="42387.7268287037"/>
        <n v="41843.155729166669"/>
        <n v="41862.803078703706"/>
        <n v="42443.989050925928"/>
        <n v="41975.901180555549"/>
        <n v="42139.014525462961"/>
        <n v="42465.16851851852"/>
        <n v="42744.416030092587"/>
        <n v="42122.670069444444"/>
        <n v="41862.761724537035"/>
        <n v="42027.832800925928"/>
        <n v="41953.95821759259"/>
        <n v="41851.636388888888"/>
        <n v="42433.650590277779"/>
        <n v="42460.374305555553"/>
        <n v="41829.935717592591"/>
        <n v="42245.274699074071"/>
        <n v="41834.784120370372"/>
        <n v="42248.535787037035"/>
        <n v="42630.922893518517"/>
        <n v="42299.130162037036"/>
        <n v="41825.055231481485"/>
        <n v="42531.228437500002"/>
        <n v="42226.938414351855"/>
        <n v="42263.691574074073"/>
        <n v="41957.833726851852"/>
        <n v="42690.733437499999"/>
        <n v="42097.732418981483"/>
        <n v="42658.690532407403"/>
        <n v="42111.684027777781"/>
        <n v="42409.571284722217"/>
        <n v="42551.102314814809"/>
        <n v="42226.651886574073"/>
        <n v="42766.956921296296"/>
        <n v="42031.138831018514"/>
        <n v="42055.713368055556"/>
        <n v="41940.028287037036"/>
        <n v="42237.181608796294"/>
        <n v="42293.922986111109"/>
        <n v="41853.563402777778"/>
        <n v="42100.723738425921"/>
        <n v="42246.883784722217"/>
        <n v="42173.67082175926"/>
        <n v="42665.150347222225"/>
        <n v="41981.57230324074"/>
        <n v="42528.542627314819"/>
        <n v="42065.818807870368"/>
        <n v="42566.948414351849"/>
        <n v="42255.619351851856"/>
        <n v="41760.909039351849"/>
        <n v="42207.795787037037"/>
        <n v="42523.025231481486"/>
        <n v="42114.825532407413"/>
        <n v="42629.503483796296"/>
        <n v="42359.792233796295"/>
        <n v="42382.189710648148"/>
        <n v="41902.622395833336"/>
        <n v="42171.383530092593"/>
        <n v="42555.340486111112"/>
        <n v="42107.156319444446"/>
        <n v="42006.908692129626"/>
        <n v="41876.718935185185"/>
        <n v="42241.429120370376"/>
        <n v="42128.814247685179"/>
        <n v="42062.680486111116"/>
        <n v="41844.125115740739"/>
        <n v="42745.031469907408"/>
        <n v="41885.595138888886"/>
        <n v="42615.121921296297"/>
        <n v="42081.731273148151"/>
        <n v="41843.632523148146"/>
        <n v="42496.447071759263"/>
        <n v="42081.515335648146"/>
        <n v="42509.374537037031"/>
        <n v="42534.649571759262"/>
        <n v="42060.04550925926"/>
        <n v="42435.942083333335"/>
        <n v="41848.679803240739"/>
        <n v="42678.932083333333"/>
        <n v="42530.993032407408"/>
        <n v="41977.780104166668"/>
        <n v="42346.20685185185"/>
        <n v="42427.01807870371"/>
        <n v="42034.856817129628"/>
        <n v="42780.825706018513"/>
        <n v="42803.842812499999"/>
        <n v="42808.640231481477"/>
        <n v="42803.579224537039"/>
        <n v="42786.350231481483"/>
        <n v="42788.565208333333"/>
        <n v="42800.720127314817"/>
        <n v="42807.151863425926"/>
        <n v="42789.462430555555"/>
        <n v="42807.885057870371"/>
        <n v="42809.645914351851"/>
        <n v="42785.270370370374"/>
        <n v="42802.718784722223"/>
        <n v="42800.753333333334"/>
        <n v="42783.513182870374"/>
        <n v="42808.358287037037"/>
        <n v="42796.538275462968"/>
        <n v="42762.040902777779"/>
        <n v="42796.682476851856"/>
        <n v="41909.969386574077"/>
        <n v="41891.665324074071"/>
        <n v="41226.017361111109"/>
        <n v="40478.263923611114"/>
        <n v="41862.83997685185"/>
        <n v="41550.867673611108"/>
        <n v="40633.154363425929"/>
        <n v="40970.875671296293"/>
        <n v="41233.499131944445"/>
        <n v="41026.953055555554"/>
        <n v="41829.788252314815"/>
        <n v="41447.839722222219"/>
        <n v="40884.066678240742"/>
        <n v="41841.26489583333"/>
        <n v="41897.536134259259"/>
        <n v="41799.685902777775"/>
        <n v="41775.753761574073"/>
        <n v="41766.80572916667"/>
        <n v="40644.159259259257"/>
        <n v="41940.69158564815"/>
        <n v="41839.175706018519"/>
        <n v="41772.105937500004"/>
        <n v="41591.737974537034"/>
        <n v="41789.080370370371"/>
        <n v="42466.608310185184"/>
        <n v="40923.729953703703"/>
        <n v="41878.878379629627"/>
        <n v="41862.864675925928"/>
        <n v="40531.886886574073"/>
        <n v="41477.930914351848"/>
        <n v="41781.666770833333"/>
        <n v="41806.605034722219"/>
        <n v="41375.702210648145"/>
        <n v="41780.412604166668"/>
        <n v="41779.310034722221"/>
        <n v="40883.949317129627"/>
        <n v="41491.79478009259"/>
        <n v="41791.993414351848"/>
        <n v="41829.977326388893"/>
        <n v="41868.924050925925"/>
        <n v="41835.666354166664"/>
        <n v="42144.415532407409"/>
        <n v="42118.346435185187"/>
        <n v="42683.151331018518"/>
        <n v="42538.755428240736"/>
        <n v="42018.94049768518"/>
        <n v="42010.968240740738"/>
        <n v="42182.062476851846"/>
        <n v="42017.594236111108"/>
        <n v="42157.598090277781"/>
        <n v="42009.493263888886"/>
        <n v="42013.424502314811"/>
        <n v="41858.761782407404"/>
        <n v="42460.320613425924"/>
        <n v="41861.767094907409"/>
        <n v="42293.853541666671"/>
        <n v="42242.988680555558"/>
        <n v="42172.686099537037"/>
        <n v="42095.374675925923"/>
        <n v="42236.276053240741"/>
        <n v="42057.277858796297"/>
        <n v="41827.605057870373"/>
        <n v="41778.637245370373"/>
        <n v="41013.936562499999"/>
        <n v="41834.586574074077"/>
        <n v="41829.795729166668"/>
        <n v="42171.763414351852"/>
        <n v="42337.792511574073"/>
        <n v="42219.665173611109"/>
        <n v="42165.462627314817"/>
        <n v="42648.546111111107"/>
        <n v="41971.002152777779"/>
        <n v="42050.983182870375"/>
        <n v="42772.833379629628"/>
        <n v="42155.696793981479"/>
        <n v="42270.582141203704"/>
        <n v="42206.835370370376"/>
        <n v="42697.850844907407"/>
        <n v="42503.559467592597"/>
        <n v="42277.583472222221"/>
        <n v="42722.882361111115"/>
        <n v="42323.70930555556"/>
        <n v="41933.291643518518"/>
        <n v="41898.168125000004"/>
        <n v="42446.943831018521"/>
        <n v="42463.81385416667"/>
        <n v="42766.805034722223"/>
        <n v="42734.789444444439"/>
        <n v="42522.347812499997"/>
        <n v="42702.917048611111"/>
        <n v="42252.474351851852"/>
        <n v="42156.510393518518"/>
        <n v="42278.089039351849"/>
        <n v="42754.693842592591"/>
        <n v="41893.324884259258"/>
        <n v="41871.755694444444"/>
        <n v="42262.096782407403"/>
        <n v="42675.694236111114"/>
        <n v="42135.60020833333"/>
        <n v="42230.472222222219"/>
        <n v="42167.434166666666"/>
        <n v="42068.888391203705"/>
        <n v="42145.746689814812"/>
        <n v="41918.742175925923"/>
        <n v="42146.731087962966"/>
        <n v="42590.472685185188"/>
        <n v="42602.576712962968"/>
        <n v="42059.085752314815"/>
        <n v="41889.768229166664"/>
        <n v="42144.573807870373"/>
        <n v="42758.559629629628"/>
        <n v="41982.887280092589"/>
        <n v="42614.760937500003"/>
        <n v="42303.672662037032"/>
        <n v="42171.725416666668"/>
        <n v="41964.315532407403"/>
        <n v="42284.516064814816"/>
        <n v="42016.800208333334"/>
        <n v="42311.711979166663"/>
        <n v="42136.536134259266"/>
        <n v="42172.757638888885"/>
        <n v="42590.90425925926"/>
        <n v="42137.395798611105"/>
        <n v="42167.533159722225"/>
        <n v="41915.437210648146"/>
        <n v="42284.500104166669"/>
        <n v="42611.801412037035"/>
        <n v="42400.704537037032"/>
        <n v="42017.88045138889"/>
        <n v="42426.949988425928"/>
        <n v="41931.682939814818"/>
        <n v="42124.848414351851"/>
        <n v="42431.102534722217"/>
        <n v="42121.756921296299"/>
        <n v="42219.019733796296"/>
        <n v="42445.19430555556"/>
        <n v="42379.74418981481"/>
        <n v="42380.884872685187"/>
        <n v="42762.942430555559"/>
        <n v="42567.840069444443"/>
        <n v="42311.750324074077"/>
        <n v="42505.774479166663"/>
        <n v="42758.368078703701"/>
        <n v="42775.51494212963"/>
        <n v="42232.702546296292"/>
        <n v="42282.770231481481"/>
        <n v="42768.425370370373"/>
        <n v="42141.541134259256"/>
        <n v="42609.442465277782"/>
        <n v="42309.756620370375"/>
        <n v="42193.771481481483"/>
        <n v="42239.957962962959"/>
        <n v="42261.917395833334"/>
        <n v="42102.743773148148"/>
        <n v="42538.73583333334"/>
        <n v="42681.35157407407"/>
        <n v="42056.65143518518"/>
        <n v="42696.624444444446"/>
        <n v="42186.855879629627"/>
        <n v="42493.219236111108"/>
        <n v="42475.057164351849"/>
        <n v="42452.876909722225"/>
        <n v="42628.650208333333"/>
        <n v="42253.928530092591"/>
        <n v="42264.29178240741"/>
        <n v="42664.809560185182"/>
        <n v="42382.244409722218"/>
        <n v="42105.267488425925"/>
        <n v="42466.303715277783"/>
        <n v="41826.871238425927"/>
        <n v="42499.039629629624"/>
        <n v="42431.302002314813"/>
        <n v="41990.585486111115"/>
        <n v="42513.045798611114"/>
        <n v="41914.100289351853"/>
        <n v="42521.010370370372"/>
        <n v="42608.36583333333"/>
        <n v="42512.58321759259"/>
        <n v="42064.785613425927"/>
        <n v="42041.714178240742"/>
        <n v="42468.374606481477"/>
        <n v="41822.57503472222"/>
        <n v="41837.323009259257"/>
        <n v="42065.887361111112"/>
        <n v="42248.697754629626"/>
        <n v="41809.860300925924"/>
        <n v="42148.676851851851"/>
        <n v="42185.521087962959"/>
        <n v="41827.674143518518"/>
        <n v="42437.398680555561"/>
        <n v="41901.282025462962"/>
        <n v="42769.574999999997"/>
        <n v="42549.665717592594"/>
        <n v="42685.974004629628"/>
        <n v="42510.798854166671"/>
        <n v="42062.296412037031"/>
        <n v="42452.916481481487"/>
        <n v="41851.200150462959"/>
        <n v="42053.106111111112"/>
        <n v="42054.024421296301"/>
        <n v="42484.551550925928"/>
        <n v="42466.558796296296"/>
        <n v="42513.110787037032"/>
        <n v="42302.701516203699"/>
        <n v="41806.395428240743"/>
        <n v="42495.992800925931"/>
        <n v="42479.432291666672"/>
        <n v="42270.7269212963"/>
        <n v="42489.619525462964"/>
        <n v="42536.815648148149"/>
        <n v="41822.417939814812"/>
        <n v="41932.311099537037"/>
        <n v="42746.057106481487"/>
        <n v="42697.082673611112"/>
        <n v="41866.025347222225"/>
        <n v="42056.091631944444"/>
        <n v="41851.771354166667"/>
        <n v="42422.977418981478"/>
        <n v="42321.101759259262"/>
        <n v="42107.067557870367"/>
        <n v="42192.933958333335"/>
        <n v="41969.199756944443"/>
        <n v="42690.041435185187"/>
        <n v="42690.334317129629"/>
        <n v="42312.874594907407"/>
        <n v="41855.548101851848"/>
        <n v="42179.854629629626"/>
        <n v="42275.731666666667"/>
        <n v="41765.610798611109"/>
        <n v="42059.701319444444"/>
        <n v="42053.732627314821"/>
        <n v="41858.355393518519"/>
        <n v="42225.513888888891"/>
        <n v="41937.95344907407"/>
        <n v="42044.184988425928"/>
        <n v="42559.431203703702"/>
        <n v="42524.782638888893"/>
        <n v="42292.087592592594"/>
        <n v="41953.8675"/>
        <n v="41946.644745370373"/>
        <n v="41947.762592592589"/>
        <n v="42143.461122685185"/>
        <n v="42494.563449074078"/>
        <n v="41815.774826388886"/>
        <n v="41830.545694444445"/>
        <n v="42446.845543981486"/>
        <n v="41923.921643518523"/>
        <n v="41817.59542824074"/>
        <n v="42140.712314814817"/>
        <n v="41764.44663194444"/>
        <n v="42378.478344907402"/>
        <n v="41941.75203703704"/>
        <n v="42026.920428240745"/>
        <n v="41834.953865740739"/>
        <n v="42193.723912037036"/>
        <n v="42290.61855324074"/>
        <n v="42150.462083333332"/>
        <n v="42152.503495370373"/>
        <n v="42410.017199074078"/>
        <n v="41791.492777777778"/>
        <n v="41796.422326388885"/>
        <n v="41808.991944444446"/>
        <n v="42544.814328703709"/>
        <n v="42500.041550925926"/>
        <n v="42265.022824074069"/>
        <n v="41879.959050925929"/>
        <n v="42053.733078703706"/>
        <n v="42675.832465277781"/>
        <n v="42467.144166666665"/>
        <n v="42089.412557870368"/>
        <n v="41894.91375"/>
        <n v="41752.83457175926"/>
        <n v="42448.821585648147"/>
        <n v="42405.090300925927"/>
        <n v="42037.791238425925"/>
        <n v="42323.562222222223"/>
        <n v="42088.911354166667"/>
        <n v="42018.676898148144"/>
        <n v="41884.617314814815"/>
        <n v="41884.056747685187"/>
        <n v="41792.645277777774"/>
        <n v="42038.720451388886"/>
        <n v="42662.021539351852"/>
        <n v="41820.945613425924"/>
        <n v="41839.730937500004"/>
        <n v="42380.581180555557"/>
        <n v="41776.063136574077"/>
        <n v="41800.380428240744"/>
        <n v="42572.61681712963"/>
        <n v="41851.541585648149"/>
        <n v="42205.710879629631"/>
        <n v="42100.927858796291"/>
        <n v="42374.911226851851"/>
        <n v="41809.12300925926"/>
        <n v="42294.429641203707"/>
        <n v="42124.841111111105"/>
        <n v="41861.524837962963"/>
        <n v="42521.291504629626"/>
        <n v="42272.530509259261"/>
        <n v="42016.832465277781"/>
        <n v="42402.889027777783"/>
        <n v="41960.119085648148"/>
        <n v="42532.052523148144"/>
        <n v="42036.704525462963"/>
        <n v="42088.723692129628"/>
        <n v="41820.639189814814"/>
        <n v="42535.97865740741"/>
        <n v="41821.698599537034"/>
        <n v="42626.7503125"/>
        <n v="41821.205636574072"/>
        <n v="42016.706678240742"/>
        <n v="42011.202581018515"/>
        <n v="42480.479861111111"/>
        <n v="41852.527222222219"/>
        <n v="42643.632858796293"/>
        <n v="42179.898472222223"/>
        <n v="42612.918807870374"/>
        <n v="42575.130057870367"/>
        <n v="42200.625833333332"/>
        <n v="42420.019097222219"/>
        <n v="42053.671666666662"/>
        <n v="42605.765381944439"/>
        <n v="42458.641724537039"/>
        <n v="42529.022013888884"/>
        <n v="41841.820486111108"/>
        <n v="41928.170497685183"/>
        <n v="42062.834444444445"/>
        <n v="42541.501516203702"/>
        <n v="41918.880833333329"/>
        <n v="41921.279976851853"/>
        <n v="42128.736608796295"/>
        <n v="42053.916921296302"/>
        <n v="41781.855092592588"/>
        <n v="42171.317442129628"/>
        <n v="41989.24754629629"/>
        <n v="41796.771597222221"/>
        <n v="41793.668761574074"/>
        <n v="42506.760405092587"/>
        <n v="42372.693055555559"/>
        <n v="42126.87501157407"/>
        <n v="42149.940416666665"/>
        <n v="42087.768055555556"/>
        <n v="41753.635775462964"/>
        <n v="42443.802361111113"/>
        <n v="42121.249814814815"/>
        <n v="42268.009224537032"/>
        <n v="41848.866157407407"/>
        <n v="42689.214988425927"/>
        <n v="41915.762835648151"/>
        <n v="42584.846828703703"/>
        <n v="42511.741944444439"/>
        <n v="42459.15861111111"/>
        <n v="42132.036168981482"/>
        <n v="42419.91942129629"/>
        <n v="42233.763831018514"/>
        <n v="42430.839398148149"/>
        <n v="42545.478333333333"/>
        <n v="42297.748738425929"/>
        <n v="41760.935706018521"/>
        <n v="41829.734259259261"/>
        <n v="42491.92288194444"/>
        <n v="42477.729780092588"/>
        <n v="41950.859560185185"/>
        <n v="41802.62090277778"/>
        <n v="41927.873784722222"/>
        <n v="42057.536944444444"/>
        <n v="41781.096203703702"/>
        <n v="42020.846666666665"/>
        <n v="42125.772812499999"/>
        <n v="41856.010069444441"/>
        <n v="41794.817523148151"/>
        <n v="41893.783553240741"/>
        <n v="42037.598958333328"/>
        <n v="42227.824212962965"/>
        <n v="41881.361342592594"/>
        <n v="42234.789884259255"/>
        <n v="42581.397546296299"/>
        <n v="41880.76357638889"/>
        <n v="42214.6956712963"/>
        <n v="42460.335312499999"/>
        <n v="42167.023206018523"/>
        <n v="42733.50136574074"/>
        <n v="42177.761782407411"/>
        <n v="42442.623344907406"/>
        <n v="42521.654328703706"/>
        <n v="41884.599849537037"/>
        <n v="42289.761192129634"/>
        <n v="42243.6252662037"/>
        <n v="42248.640162037031"/>
        <n v="42328.727141203708"/>
        <n v="41923.354351851849"/>
        <n v="42571.420601851853"/>
        <n v="42600.756041666667"/>
        <n v="42517.003368055557"/>
        <n v="42222.730034722219"/>
        <n v="41829.599791666667"/>
        <n v="42150.755312499998"/>
        <n v="42040.831678240742"/>
        <n v="42075.807395833333"/>
        <n v="42073.660694444443"/>
        <n v="42480.078715277778"/>
        <n v="42411.942291666666"/>
        <n v="42223.394363425927"/>
        <n v="42462.893495370372"/>
        <n v="41753.515856481477"/>
        <n v="41788.587083333332"/>
        <n v="42196.028703703705"/>
        <n v="42016.050451388888"/>
        <n v="42661.442060185189"/>
        <n v="41808.649583333332"/>
        <n v="41730.276747685188"/>
        <n v="42139.816840277781"/>
        <n v="42194.096157407403"/>
        <n v="42115.889652777783"/>
        <n v="42203.680300925931"/>
        <n v="42433.761886574073"/>
        <n v="42555.671944444446"/>
        <n v="42236.623252314821"/>
        <n v="41974.743148148147"/>
        <n v="41997.507905092592"/>
        <n v="42135.810694444444"/>
        <n v="41869.740671296298"/>
        <n v="41982.688611111109"/>
        <n v="41976.331979166673"/>
        <n v="41912.858946759261"/>
        <n v="42146.570393518516"/>
        <n v="41921.375532407408"/>
        <n v="41926.942685185182"/>
        <n v="42561.783877314811"/>
        <n v="42649.54923611111"/>
        <n v="42093.786840277782"/>
        <n v="42460.733530092592"/>
        <n v="42430.762222222227"/>
        <n v="42026.176180555558"/>
        <n v="41836.471180555556"/>
        <n v="42451.095856481479"/>
        <n v="42418.425983796296"/>
        <n v="42168.316481481481"/>
        <n v="41964.716319444444"/>
        <n v="42576.697569444441"/>
        <n v="42503.539976851855"/>
        <n v="42101.828819444447"/>
        <n v="42125.647534722222"/>
        <n v="41902.333726851852"/>
        <n v="42003.948425925926"/>
        <n v="41988.829942129625"/>
        <n v="41974.898599537039"/>
        <n v="42592.066921296297"/>
        <n v="42050.008368055554"/>
        <n v="41856.715069444443"/>
        <n v="42417.585532407407"/>
        <n v="41866.79886574074"/>
        <n v="42220.79487268519"/>
        <n v="42628.849120370374"/>
        <n v="41990.99863425926"/>
        <n v="42447.894432870366"/>
        <n v="42283.864351851851"/>
        <n v="42483.015694444446"/>
        <n v="42383.793124999997"/>
        <n v="42566.604826388888"/>
        <n v="42338.963912037041"/>
        <n v="42506.709375000006"/>
        <n v="42429.991724537031"/>
        <n v="42203.432129629626"/>
        <n v="42072.370381944449"/>
        <n v="41789.726979166669"/>
        <n v="41788.58997685185"/>
        <n v="42144.041851851856"/>
        <n v="42318.593703703707"/>
        <n v="42052.949814814812"/>
        <n v="42779.610289351855"/>
        <n v="42128.627893518518"/>
        <n v="42661.132245370376"/>
        <n v="42037.938206018516"/>
        <n v="42619.935694444444"/>
        <n v="41877.221886574072"/>
        <n v="41828.736921296295"/>
        <n v="42545.774189814809"/>
        <n v="42157.652511574073"/>
        <n v="41846.667326388888"/>
        <n v="42460.741747685184"/>
        <n v="42291.833287037036"/>
        <n v="42437.094490740739"/>
        <n v="41942.84710648148"/>
        <n v="41880.753437499996"/>
        <n v="41946.936909722222"/>
        <n v="42649.623460648145"/>
        <n v="42701.166365740741"/>
        <n v="42450.88282407407"/>
        <n v="42226.694780092599"/>
        <n v="41975.700636574074"/>
        <n v="42053.672824074078"/>
        <n v="42590.677152777775"/>
        <n v="42104.781597222223"/>
        <n v="41899.627071759263"/>
        <n v="42297.816284722227"/>
        <n v="42285.143969907411"/>
        <n v="42409.241747685184"/>
        <n v="42665.970347222217"/>
        <n v="42140.421319444446"/>
        <n v="42598.749155092592"/>
        <n v="41887.292187500003"/>
        <n v="41780.712893518517"/>
        <n v="42381.478981481487"/>
        <n v="41828.646319444444"/>
        <n v="42596.644699074073"/>
        <n v="42191.363506944443"/>
        <n v="42440.416504629626"/>
        <n v="42173.803217592591"/>
        <n v="42737.910138888896"/>
        <n v="42499.629849537043"/>
        <n v="41775.858564814815"/>
        <n v="42055.277199074073"/>
        <n v="41971.881076388891"/>
        <n v="42447.896666666667"/>
        <n v="42064.220069444447"/>
        <n v="42665.451736111107"/>
        <n v="42523.248715277776"/>
        <n v="42294.808124999996"/>
        <n v="41822.90488425926"/>
        <n v="42173.970127314817"/>
        <n v="42185.556157407409"/>
        <n v="42136.675196759257"/>
        <n v="42142.514016203699"/>
        <n v="41820.62809027778"/>
        <n v="41878.946574074071"/>
        <n v="41914.295104166667"/>
        <n v="42556.873020833329"/>
        <n v="42493.597013888888"/>
        <n v="41876.815787037034"/>
        <n v="41802.574282407404"/>
        <n v="42120.531226851846"/>
        <n v="41786.761354166665"/>
        <n v="42627.454097222217"/>
        <n v="42374.651504629626"/>
        <n v="41772.685393518521"/>
        <n v="42633.116851851853"/>
        <n v="42219.180393518516"/>
        <n v="41753.593275462961"/>
        <n v="42230.662731481483"/>
        <n v="41787.218229166669"/>
        <n v="41829.787083333329"/>
        <n v="42147.826840277776"/>
        <n v="41940.598182870373"/>
        <n v="42020.700567129628"/>
        <n v="41891.96503472222"/>
        <n v="42309.191307870366"/>
        <n v="42490.133877314816"/>
        <n v="41995.870486111111"/>
        <n v="41988.617083333331"/>
        <n v="42479.465833333335"/>
        <n v="42401.806562500002"/>
        <n v="41897.602037037039"/>
        <n v="41882.585648148146"/>
        <n v="42129.541585648149"/>
        <n v="42524.53800925926"/>
        <n v="42556.504490740743"/>
        <n v="42461.689745370371"/>
        <n v="41792.542986111112"/>
        <n v="41879.913761574076"/>
        <n v="42552.048356481479"/>
        <n v="41810.142199074071"/>
        <n v="41785.707708333335"/>
        <n v="42072.576249999998"/>
        <n v="41779.724224537036"/>
        <n v="42134.172071759262"/>
        <n v="42505.738032407404"/>
        <n v="42118.556331018524"/>
        <n v="42036.995590277773"/>
        <n v="42360.887835648144"/>
        <n v="42102.866307870368"/>
        <n v="42032.716145833328"/>
        <n v="42147.729930555557"/>
        <n v="42165.993125000001"/>
        <n v="41927.936157407406"/>
        <n v="42381.671840277777"/>
        <n v="41943.753032407411"/>
        <n v="42465.491435185191"/>
        <n v="42401.945219907408"/>
        <n v="42462.140868055561"/>
        <n v="42632.348310185189"/>
        <n v="42205.171018518522"/>
        <n v="42041.205000000002"/>
        <n v="42203.677766203706"/>
        <n v="41983.752847222218"/>
        <n v="41968.677465277782"/>
        <n v="42103.024398148147"/>
        <n v="42089.901574074072"/>
        <n v="42122.693159722221"/>
        <n v="42048.711724537032"/>
        <n v="42297.691006944442"/>
        <n v="41813.938715277778"/>
        <n v="42548.449861111112"/>
        <n v="41833.089756944442"/>
        <n v="42325.920717592591"/>
        <n v="41858.214629629627"/>
        <n v="41793.710231481484"/>
        <n v="41793.814259259263"/>
        <n v="41831.697939814818"/>
        <n v="42621.389340277776"/>
        <n v="42164.299722222218"/>
        <n v="42395.706435185188"/>
        <n v="42458.127175925925"/>
        <n v="42016.981574074074"/>
        <n v="42403.035567129627"/>
        <n v="42619.802488425921"/>
        <n v="42128.824074074073"/>
        <n v="41808.881215277775"/>
        <n v="42445.866979166662"/>
        <n v="41771.814791666664"/>
        <n v="41954.850868055553"/>
        <n v="41747.471504629626"/>
        <n v="42182.108252314814"/>
        <n v="41739.525300925925"/>
        <n v="42173.466863425929"/>
        <n v="42193.813530092593"/>
        <n v="42065.750300925924"/>
        <n v="42499.842962962968"/>
        <n v="41820.776412037041"/>
        <n v="41788.167187500003"/>
        <n v="42050.019641203704"/>
        <n v="41772.727893518517"/>
        <n v="42445.598136574074"/>
        <n v="42138.930671296301"/>
        <n v="42493.857083333336"/>
        <n v="42682.616967592592"/>
        <n v="42656.005173611105"/>
        <n v="42087.792303240742"/>
        <n v="42075.942627314813"/>
        <n v="41814.367800925924"/>
        <n v="41887.111354166671"/>
        <n v="41989.819212962961"/>
        <n v="42425.735416666663"/>
        <n v="42166.219733796301"/>
        <n v="41865.882928240739"/>
        <n v="42546.862233796302"/>
        <n v="42420.140277777777"/>
        <n v="42531.980694444443"/>
        <n v="42548.63853009259"/>
        <n v="42487.037905092591"/>
        <n v="42167.534791666665"/>
        <n v="42333.695821759262"/>
        <n v="42138.798819444448"/>
        <n v="42666.666932870372"/>
        <n v="41766.692037037035"/>
        <n v="42170.447013888886"/>
        <n v="41968.938993055555"/>
        <n v="42132.58048611111"/>
        <n v="42201.436226851853"/>
        <n v="42689.029583333337"/>
        <n v="42084.881539351853"/>
        <n v="41831.722777777781"/>
        <n v="42410.93105324074"/>
        <n v="41982.737071759257"/>
        <n v="41975.676111111112"/>
        <n v="42269.126226851848"/>
        <n v="42403.971851851849"/>
        <n v="42527.00953703704"/>
        <n v="41849.887037037035"/>
        <n v="41799.259039351848"/>
        <n v="42090.909016203703"/>
        <n v="42059.453923611116"/>
        <n v="41800.526701388888"/>
        <n v="42054.849050925928"/>
        <n v="42487.62700231481"/>
        <n v="42109.751250000001"/>
        <n v="42497.275706018518"/>
        <n v="42058.904074074075"/>
        <n v="42207.259918981479"/>
        <n v="41807.690081018518"/>
        <n v="42284.69694444444"/>
        <n v="42045.84238425926"/>
        <n v="42184.209537037037"/>
        <n v="42160.651817129634"/>
        <n v="42341.180636574078"/>
        <n v="42329.838159722218"/>
        <n v="42170.910231481481"/>
        <n v="42571.626192129625"/>
        <n v="42151.069606481484"/>
        <n v="42101.423541666663"/>
        <n v="42034.928252314814"/>
        <n v="41944.527627314819"/>
        <n v="42593.865405092598"/>
        <n v="42503.740868055553"/>
        <n v="41927.848900462966"/>
        <n v="42375.114988425921"/>
        <n v="41963.872361111105"/>
        <n v="42143.445219907408"/>
        <n v="42460.94222222222"/>
        <n v="42553.926527777774"/>
        <n v="42152.765717592592"/>
        <n v="42116.710752314815"/>
        <n v="42155.142638888887"/>
        <n v="42432.701724537037"/>
        <n v="41780.785729166666"/>
        <n v="41740.493657407409"/>
        <n v="41766.072500000002"/>
        <n v="41766.617291666669"/>
        <n v="42248.627013888887"/>
        <n v="41885.221550925926"/>
        <n v="42159.224432870367"/>
        <n v="42265.817002314812"/>
        <n v="42136.767175925925"/>
        <n v="41975.124340277776"/>
        <n v="42172.439571759256"/>
        <n v="42065.190694444449"/>
        <n v="41848.84002314815"/>
        <n v="42103.884930555556"/>
        <n v="42059.970729166671"/>
        <n v="42041.743090277778"/>
        <n v="41829.73715277778"/>
        <n v="42128.431064814817"/>
        <n v="41789.893599537041"/>
        <n v="41833.660995370366"/>
        <n v="41914.590011574073"/>
        <n v="42611.261064814811"/>
        <n v="42253.633159722223"/>
        <n v="42295.891828703709"/>
        <n v="41841.651597222226"/>
        <n v="42402.947002314817"/>
        <n v="42509.814108796301"/>
        <n v="41865.659780092588"/>
        <n v="42047.724444444444"/>
        <n v="41793.17219907407"/>
        <n v="42763.780671296292"/>
        <n v="42180.145787037036"/>
        <n v="42255.696006944447"/>
        <n v="42007.016458333332"/>
        <n v="42615.346817129626"/>
        <n v="42372.624166666668"/>
        <n v="42682.67768518519"/>
        <n v="42154.818819444445"/>
        <n v="41999.861064814817"/>
        <n v="41815.815046296295"/>
        <n v="42756.018506944441"/>
        <n v="42373.983449074076"/>
        <n v="41854.602650462963"/>
        <n v="42065.791574074072"/>
        <n v="42469.951284722221"/>
        <n v="41954.228032407409"/>
        <n v="42079.857974537037"/>
        <n v="42762.545810185184"/>
        <n v="41977.004976851851"/>
        <n v="42171.758611111116"/>
        <n v="42056.1324537037"/>
        <n v="41867.652280092596"/>
        <n v="41779.657870370371"/>
        <n v="42679.958472222221"/>
        <n v="42032.250208333338"/>
        <n v="41793.191875000004"/>
        <n v="41982.87364583333"/>
        <n v="42193.482291666667"/>
        <n v="41843.775011574071"/>
        <n v="42136.092488425929"/>
        <n v="42317.826377314821"/>
        <n v="42663.468078703707"/>
        <n v="42186.01116898148"/>
        <n v="42095.229166666672"/>
        <n v="42124.623877314814"/>
        <n v="42143.917743055557"/>
        <n v="41906.819513888891"/>
        <n v="41834.135370370372"/>
        <n v="41863.359282407408"/>
        <n v="42224.756909722222"/>
        <n v="41939.8122337963"/>
        <n v="42059.270023148143"/>
        <n v="42308.211215277777"/>
        <n v="42114.818935185183"/>
        <n v="42492.98505787037"/>
        <n v="42494.471666666665"/>
        <n v="41863.527326388888"/>
        <n v="41843.664618055554"/>
        <n v="42358.684872685189"/>
        <n v="42657.38726851852"/>
        <n v="41926.542303240742"/>
        <n v="42020.768634259264"/>
        <n v="42075.979988425926"/>
        <n v="41786.959745370368"/>
        <n v="41820.870821759258"/>
        <n v="41970.085046296299"/>
        <n v="41830.267407407409"/>
        <n v="42265.683182870373"/>
        <n v="42601.827141203699"/>
        <n v="42433.338749999995"/>
        <n v="42228.151701388888"/>
        <n v="42415.168564814812"/>
        <n v="42538.968310185184"/>
        <n v="42233.671747685185"/>
        <n v="42221.656782407401"/>
        <n v="42675.262962962966"/>
        <n v="42534.631481481483"/>
        <n v="42151.905717592599"/>
        <n v="41915.400219907409"/>
        <n v="41961.492488425924"/>
        <n v="41940.587233796294"/>
        <n v="42111.904097222221"/>
        <n v="42279.778564814813"/>
        <n v="42213.662905092591"/>
        <n v="42109.801712962959"/>
        <n v="42031.833587962959"/>
        <n v="42615.142870370371"/>
        <n v="41829.325497685182"/>
        <n v="42016.120613425926"/>
        <n v="42439.702314814815"/>
        <n v="42433.825717592597"/>
        <n v="42243.790393518517"/>
        <n v="42550.048449074078"/>
        <n v="41774.651203703703"/>
        <n v="42306.848854166667"/>
        <n v="42457.932025462964"/>
        <n v="42513.976319444439"/>
        <n v="41816.950370370374"/>
        <n v="41880.788842592592"/>
        <n v="42342.845555555556"/>
        <n v="41745.891319444447"/>
        <n v="42311.621458333335"/>
        <n v="42296.154131944444"/>
        <n v="42053.722060185188"/>
        <n v="42414.235879629632"/>
        <n v="41801.711550925924"/>
        <n v="42770.290590277778"/>
        <n v="42452.815659722226"/>
        <n v="42601.854699074072"/>
        <n v="42447.863553240735"/>
        <n v="41811.536180555559"/>
        <n v="41981.067523148144"/>
        <n v="42469.68414351852"/>
        <n v="42493.546851851846"/>
        <n v="42534.866875"/>
        <n v="41830.858344907407"/>
        <n v="42543.788564814815"/>
        <n v="41975.642974537041"/>
        <n v="42069.903437500005"/>
        <n v="41795.598923611113"/>
        <n v="42508.179965277777"/>
        <n v="42132.809953703705"/>
        <n v="41747.86986111111"/>
        <n v="41920.963472222218"/>
        <n v="42399.707407407404"/>
        <n v="42467.548541666663"/>
        <n v="41765.92465277778"/>
        <n v="42230.08116898148"/>
        <n v="42286.749780092592"/>
        <n v="42401.672372685185"/>
        <n v="42125.644467592589"/>
        <n v="42289.94049768518"/>
        <n v="42107.864722222221"/>
        <n v="41809.389930555553"/>
        <n v="42019.683761574073"/>
        <n v="41950.26694444444"/>
        <n v="42069.391446759255"/>
        <n v="42061.963263888887"/>
        <n v="41842.828680555554"/>
        <n v="42437.64534722222"/>
        <n v="42775.964212962965"/>
        <n v="41879.043530092589"/>
        <n v="42020.587349537032"/>
        <n v="41890.16269675926"/>
        <n v="41872.807696759257"/>
        <n v="42391.772997685184"/>
        <n v="41848.772928240738"/>
        <n v="42177.964201388888"/>
        <n v="41851.700925925928"/>
        <n v="41921.770439814813"/>
        <n v="42002.54488425926"/>
        <n v="42096.544548611113"/>
        <n v="42021.301192129627"/>
        <n v="42419.246168981481"/>
        <n v="42174.780821759254"/>
        <n v="41869.872685185182"/>
        <n v="41856.672152777777"/>
        <n v="42620.91097222222"/>
        <n v="42417.675879629634"/>
        <n v="42057.190960648149"/>
        <n v="41878.911550925928"/>
        <n v="41990.584108796291"/>
        <n v="42408.999571759254"/>
        <n v="42217.670104166667"/>
        <n v="42151.237685185188"/>
        <n v="42282.655543981484"/>
        <n v="42768.97084490741"/>
        <n v="41765.938657407409"/>
        <n v="42322.025115740747"/>
        <n v="42374.655081018514"/>
        <n v="41941.585231481484"/>
        <n v="42293.809212962966"/>
        <n v="42614.268796296295"/>
        <n v="42067.947337962964"/>
        <n v="41903.882951388885"/>
        <n v="41804.937083333331"/>
        <n v="42497.070775462969"/>
        <n v="41869.798726851855"/>
        <n v="42305.670914351853"/>
        <n v="42144.231527777782"/>
        <n v="42559.474004629628"/>
        <n v="41995.084074074075"/>
        <n v="41948.957465277781"/>
        <n v="42074.219699074078"/>
        <n v="41842.201261574075"/>
        <n v="41904.650578703702"/>
        <n v="41991.022488425922"/>
        <n v="42436.509108796294"/>
        <n v="42169.958506944444"/>
        <n v="41905.636469907404"/>
        <n v="41761.810150462967"/>
        <n v="41865.878657407404"/>
        <n v="41928.690138888887"/>
        <n v="42613.841261574074"/>
        <n v="41779.648506944446"/>
        <n v="42534.933321759265"/>
        <n v="42310.968518518523"/>
        <n v="42446.060694444444"/>
        <n v="41866.640648148146"/>
        <n v="41779.695092592592"/>
        <n v="42421.141469907408"/>
        <n v="42523.739212962959"/>
        <n v="41787.681527777779"/>
        <n v="42093.588263888887"/>
        <n v="41833.951516203706"/>
        <n v="42479.039212962962"/>
        <n v="42235.117476851854"/>
        <n v="42718.963599537034"/>
        <n v="42022.661527777775"/>
        <n v="42031.666898148149"/>
        <n v="42700.804756944446"/>
        <n v="41812.77443287037"/>
        <n v="42078.34520833334"/>
        <n v="42283.552951388891"/>
        <n v="41779.045937499999"/>
        <n v="41905.795706018522"/>
        <n v="42695.7105787037"/>
        <n v="42732.787523148145"/>
        <n v="42510.938900462963"/>
        <n v="42511.698101851856"/>
        <n v="42041.581307870365"/>
        <n v="42307.189270833333"/>
        <n v="42353.761759259258"/>
        <n v="42622.436412037037"/>
        <n v="42058.603877314818"/>
        <n v="42304.940960648149"/>
        <n v="42538.742893518516"/>
        <n v="41990.612546296295"/>
        <n v="42122.732499999998"/>
        <n v="42209.67288194444"/>
        <n v="41990.506377314814"/>
        <n v="42039.194988425923"/>
        <n v="42178.815891203703"/>
        <n v="41890.086805555555"/>
        <n v="42693.031828703708"/>
        <n v="42750.530312499999"/>
        <n v="42344.824502314819"/>
        <n v="42495.722187499996"/>
        <n v="42570.850381944445"/>
        <n v="41927.124884259261"/>
        <n v="42730.903726851851"/>
        <n v="42475.848067129627"/>
        <n v="42188.83293981482"/>
        <n v="42640.278171296297"/>
        <n v="42697.010520833333"/>
        <n v="42053.049375000002"/>
        <n v="41883.916678240741"/>
        <n v="42767.031678240746"/>
        <n v="42307.539398148147"/>
        <n v="42512.626747685179"/>
        <n v="42029.135879629626"/>
        <n v="42400.946597222224"/>
        <n v="42358.573182870372"/>
        <n v="25569"/>
      </sharedItems>
    </cacheField>
    <cacheField name="Date Ended Conversion" numFmtId="0">
      <sharedItems containsSemiMixedTypes="0" containsString="0" containsNumber="1" minValue="25569" maxValue="42858.8" count="4093">
        <n v="42208.125"/>
        <n v="42796.600497685184"/>
        <n v="42415.702349537038"/>
        <n v="41858.515127314815"/>
        <n v="42357.834247685183"/>
        <n v="42580.232638888891"/>
        <n v="41804.072337962964"/>
        <n v="42556.047071759262"/>
        <n v="42475.875"/>
        <n v="42477.103518518517"/>
        <n v="41815.068043981482"/>
        <n v="42604.125"/>
        <n v="41836.125"/>
        <n v="42544.852083333331"/>
        <n v="41833.582638888889"/>
        <n v="42274.843055555553"/>
        <n v="41806.229166666664"/>
        <n v="41947.773402777777"/>
        <n v="41899.542314814818"/>
        <n v="42205.816365740742"/>
        <n v="42260.758240740746"/>
        <n v="41908.627187500002"/>
        <n v="42005.332638888889"/>
        <n v="42124.638888888891"/>
        <n v="42262.818750000006"/>
        <n v="42378.025011574078"/>
        <n v="41868.515555555554"/>
        <n v="41959.206400462965"/>
        <n v="42354.96393518518"/>
        <n v="41842.67324074074"/>
        <n v="41872.292997685188"/>
        <n v="42394.79206018518"/>
        <n v="42503.165972222225"/>
        <n v="42316.702557870376"/>
        <n v="41856.321770833332"/>
        <n v="42122"/>
        <n v="42098.265335648146"/>
        <n v="42062.693043981482"/>
        <n v="41405.057222222218"/>
        <n v="41784.957638888889"/>
        <n v="41809.166666666664"/>
        <n v="41917.568912037037"/>
        <n v="42001.639189814814"/>
        <n v="41833"/>
        <n v="41919.098807870374"/>
        <n v="42487.623923611114"/>
        <n v="42353.964976851858"/>
        <n v="41992.861192129625"/>
        <n v="42064.5"/>
        <n v="42301.176446759258"/>
        <n v="42034.708333333328"/>
        <n v="42226.928668981483"/>
        <n v="41837.701921296299"/>
        <n v="41733.916666666664"/>
        <n v="42363.713206018518"/>
        <n v="42517.968935185185"/>
        <n v="42163.666666666672"/>
        <n v="42119.83289351852"/>
        <n v="41962.786712962959"/>
        <n v="42261.875"/>
        <n v="41721"/>
        <n v="41431.814317129632"/>
        <n v="41336.799513888887"/>
        <n v="41636.207638888889"/>
        <n v="41463.01829861111"/>
        <n v="41862.249305555553"/>
        <n v="42569.849768518514"/>
        <n v="41105.583379629628"/>
        <n v="41693.569340277776"/>
        <n v="40818.290972222225"/>
        <n v="40790.896354166667"/>
        <n v="41057.271493055552"/>
        <n v="41228"/>
        <n v="40666.165972222225"/>
        <n v="42390.487210648149"/>
        <n v="41387.209166666667"/>
        <n v="40904.733310185184"/>
        <n v="41050.124305555553"/>
        <n v="42614.730567129634"/>
        <n v="41754.776539351849"/>
        <n v="41618.083981481483"/>
        <n v="41104.126388888886"/>
        <n v="40825.820150462961"/>
        <n v="42057.479166666672"/>
        <n v="40678.757939814815"/>
        <n v="40809.125428240739"/>
        <n v="42365.59774305555"/>
        <n v="40332.070138888892"/>
        <n v="41812.65892361111"/>
        <n v="41427.752222222225"/>
        <n v="40736.297442129631"/>
        <n v="40680.402361111112"/>
        <n v="42767.333333333328"/>
        <n v="41093.875"/>
        <n v="41736.717847222222"/>
        <n v="40965.005104166667"/>
        <n v="40391.125"/>
        <n v="40736.135208333333"/>
        <n v="41250.979166666664"/>
        <n v="41661.902766203704"/>
        <n v="41217.794976851852"/>
        <n v="41298.776736111111"/>
        <n v="40535.131168981483"/>
        <n v="41705.805902777778"/>
        <n v="40636.041666666664"/>
        <n v="42504"/>
        <n v="41001.776631944449"/>
        <n v="40657.982488425929"/>
        <n v="41425.613078703704"/>
        <n v="40600.025810185187"/>
        <n v="41592.249305555553"/>
        <n v="42155.333182870367"/>
        <n v="41742.083333333336"/>
        <n v="40761.625"/>
        <n v="40921.27416666667"/>
        <n v="40943.738935185182"/>
        <n v="40641.455497685187"/>
        <n v="40338.791666666664"/>
        <n v="40753.053657407407"/>
        <n v="40768.958333333336"/>
        <n v="42646.049849537041"/>
        <n v="42112.427777777775"/>
        <n v="42653.431793981479"/>
        <n v="41940.916666666664"/>
        <n v="42139.928726851853"/>
        <n v="42769.993981481486"/>
        <n v="42166.083333333328"/>
        <n v="42097.582650462966"/>
        <n v="42663.22792824074"/>
        <n v="41942.937303240738"/>
        <n v="41806.844444444447"/>
        <n v="42557"/>
        <n v="41950.854247685187"/>
        <n v="42521.729861111111"/>
        <n v="42251.708333333328"/>
        <n v="41821.791666666664"/>
        <n v="42140.427777777775"/>
        <n v="42289.573993055557"/>
        <n v="42217.207638888889"/>
        <n v="42197.920972222222"/>
        <n v="42083.15662037037"/>
        <n v="42155.153043981481"/>
        <n v="41959.934930555552"/>
        <n v="42616.246527777781"/>
        <n v="42107.72074074074"/>
        <n v="42227.542268518519"/>
        <n v="42753.016180555554"/>
        <n v="42012.762499999997"/>
        <n v="42427.281666666662"/>
        <n v="41998.333333333328"/>
        <n v="42150.161828703705"/>
        <n v="42173.550821759258"/>
        <n v="41905.077546296299"/>
        <n v="41975.627824074079"/>
        <n v="42158.547395833331"/>
        <n v="42208.559432870374"/>
        <n v="41854.124953703707"/>
        <n v="42426.911712962959"/>
        <n v="41934.07671296296"/>
        <n v="42554.434548611112"/>
        <n v="42231.913090277783"/>
        <n v="41822.687442129631"/>
        <n v="41867.987500000003"/>
        <n v="42278"/>
        <n v="41901.762743055559"/>
        <n v="42381.658842592587"/>
        <n v="42751.075949074075"/>
        <n v="42220.927488425921"/>
        <n v="42082.793634259258"/>
        <n v="41930.505312499998"/>
        <n v="42246.227777777778"/>
        <n v="42594.180717592593"/>
        <n v="42082.353275462956"/>
        <n v="42063.573009259257"/>
        <n v="42132.758981481486"/>
        <n v="41880.777905092589"/>
        <n v="42221.824062500003"/>
        <n v="42087.00608796296"/>
        <n v="42334.997048611112"/>
        <n v="42433.080497685187"/>
        <n v="42107.791666666672"/>
        <n v="42177.741840277777"/>
        <n v="42742.011944444443"/>
        <n v="41969.851967592593"/>
        <n v="41883.165972222225"/>
        <n v="42600.91133101852"/>
        <n v="42797.833333333328"/>
        <n v="42206.290972222225"/>
        <n v="41887.18304398148"/>
        <n v="42616.690706018519"/>
        <n v="42537.650995370372"/>
        <n v="42279.441412037035"/>
        <n v="41929.792037037041"/>
        <n v="41971.976458333331"/>
        <n v="42435.996886574074"/>
        <n v="42195.67050925926"/>
        <n v="42287.875"/>
        <n v="42783.875"/>
        <n v="41917.383356481485"/>
        <n v="42614.123865740738"/>
        <n v="41897.083368055559"/>
        <n v="42043.818622685183"/>
        <n v="42285.874305555553"/>
        <n v="42033.847962962958"/>
        <n v="42586.583368055552"/>
        <n v="42283.632199074069"/>
        <n v="42588.004432870366"/>
        <n v="42008.197199074071"/>
        <n v="41989.369988425926"/>
        <n v="42195.922858796301"/>
        <n v="42278.208333333328"/>
        <n v="42266.159918981488"/>
        <n v="42476.839351851857"/>
        <n v="42232.587974537033"/>
        <n v="42069.64061342593"/>
        <n v="42417.999305555553"/>
        <n v="42116.917094907403"/>
        <n v="42001.64061342593"/>
        <n v="42139.628344907411"/>
        <n v="42461.290972222225"/>
        <n v="42236.837499999994"/>
        <n v="42091.79587962963"/>
        <n v="42090.110416666663"/>
        <n v="42512.045138888891"/>
        <n v="42195.235254629632"/>
        <n v="42468.919606481482"/>
        <n v="42155.395138888889"/>
        <n v="42194.893993055557"/>
        <n v="42156.686400462961"/>
        <n v="42413.933993055558"/>
        <n v="42159.777210648142"/>
        <n v="42371.958923611113"/>
        <n v="42062.82576388889"/>
        <n v="42642.911712962959"/>
        <n v="42176.035405092596"/>
        <n v="42194.908530092594"/>
        <n v="42374"/>
        <n v="42437.577187499999"/>
        <n v="42734.375"/>
        <n v="42316.5"/>
        <n v="41399.708460648151"/>
        <n v="41994.697962962964"/>
        <n v="40897.492939814816"/>
        <n v="41692.047500000001"/>
        <n v="40253.29583333333"/>
        <n v="41137.053067129629"/>
        <n v="40530.405150462961"/>
        <n v="40467.152083333334"/>
        <n v="40915.774409722224"/>
        <n v="40412.736111111109"/>
        <n v="41431.565868055557"/>
        <n v="41045.791666666664"/>
        <n v="40330.165972222225"/>
        <n v="40954.650868055556"/>
        <n v="42294.083333333328"/>
        <n v="40618.48474537037"/>
        <n v="41349.769293981481"/>
        <n v="42509.626875000002"/>
        <n v="40712.051689814813"/>
        <n v="42102.738067129627"/>
        <n v="40376.415972222225"/>
        <n v="41067.621527777781"/>
        <n v="40600.24800925926"/>
        <n v="41179.954791666663"/>
        <n v="41040.620312500003"/>
        <n v="40308.844444444447"/>
        <n v="40291.160416666666"/>
        <n v="41815.452534722222"/>
        <n v="40854.194189814814"/>
        <n v="42788.197013888886"/>
        <n v="40688.166666666664"/>
        <n v="41641.333333333336"/>
        <n v="40296.78402777778"/>
        <n v="40727.498449074075"/>
        <n v="41004.290972222225"/>
        <n v="41223.073680555557"/>
        <n v="41027.040208333332"/>
        <n v="42147.891423611116"/>
        <n v="41194.040960648148"/>
        <n v="42793.084027777775"/>
        <n v="41789.590682870366"/>
        <n v="40035.80972222222"/>
        <n v="40231.916666666664"/>
        <n v="40695.207638888889"/>
        <n v="40929.738194444442"/>
        <n v="41536.756111111114"/>
        <n v="41358.774583333332"/>
        <n v="41215.166666666664"/>
        <n v="41086.168900462959"/>
        <n v="41580.456412037034"/>
        <n v="40576.332638888889"/>
        <n v="41395.000694444447"/>
        <n v="40845.165972222225"/>
        <n v="41749.667986111112"/>
        <n v="40378.666666666664"/>
        <n v="41579"/>
        <n v="41159.475497685184"/>
        <n v="42125.165972222225"/>
        <n v="41768.875"/>
        <n v="40499.266898148147"/>
        <n v="40657.959930555553"/>
        <n v="41352.696006944447"/>
        <n v="40963.856921296298"/>
        <n v="41062.071134259262"/>
        <n v="41153.083333333336"/>
        <n v="40978.630196759259"/>
        <n v="41353.795520833337"/>
        <n v="41312.944456018515"/>
        <n v="40612.694560185184"/>
        <n v="41155.751550925925"/>
        <n v="40836.083333333336"/>
        <n v="40909.332638888889"/>
        <n v="41378.877685185187"/>
        <n v="40401.665972222225"/>
        <n v="41334.833194444444"/>
        <n v="41143.77238425926"/>
        <n v="41984.207638888889"/>
        <n v="41619.676886574074"/>
        <n v="41359.997118055559"/>
        <n v="40211.332638888889"/>
        <n v="42360.958333333328"/>
        <n v="42682.488263888896"/>
        <n v="42503.57"/>
        <n v="42725.332638888889"/>
        <n v="42217.626250000001"/>
        <n v="42724.187881944439"/>
        <n v="42808.956250000003"/>
        <n v="42085.333333333328"/>
        <n v="42309.166666666672"/>
        <n v="42315.166666666672"/>
        <n v="41411.165972222225"/>
        <n v="42538.581412037034"/>
        <n v="42305.333333333328"/>
        <n v="42467.59480324074"/>
        <n v="42139.791666666672"/>
        <n v="42132.916666666672"/>
        <n v="42321.637939814813"/>
        <n v="42077.086898148147"/>
        <n v="42616.041666666672"/>
        <n v="42123.760046296295"/>
        <n v="42802.875"/>
        <n v="41913.165972222225"/>
        <n v="42489.780844907407"/>
        <n v="41957.125"/>
        <n v="42156.097222222219"/>
        <n v="42144.944328703699"/>
        <n v="42291.500243055561"/>
        <n v="42322.537141203706"/>
        <n v="42237.58699074074"/>
        <n v="42790.498935185184"/>
        <n v="42624.165972222225"/>
        <n v="42467.923078703709"/>
        <n v="41920.167453703703"/>
        <n v="42327.833553240736"/>
        <n v="42468.786122685182"/>
        <n v="41974.3355787037"/>
        <n v="42445.761493055557"/>
        <n v="42118.222187499996"/>
        <n v="42536.625"/>
        <n v="41957.216666666667"/>
        <n v="42208.132638888885"/>
        <n v="41966.042893518519"/>
        <n v="41859"/>
        <n v="40300.806944444441"/>
        <n v="41811.165972222225"/>
        <n v="41698.606469907405"/>
        <n v="41049.793032407404"/>
        <n v="41395.207638888889"/>
        <n v="42078.563912037032"/>
        <n v="40923.551724537036"/>
        <n v="42741.795138888891"/>
        <n v="41306.767812500002"/>
        <n v="42465.666666666672"/>
        <n v="41108.91201388889"/>
        <n v="40802.889247685183"/>
        <n v="41699.720833333333"/>
        <n v="42607.452731481477"/>
        <n v="42322.292361111111"/>
        <n v="42394.994444444441"/>
        <n v="41032.688333333332"/>
        <n v="42392.719814814816"/>
        <n v="41120.208333333336"/>
        <n v="41158.709490740745"/>
        <n v="41778.117581018516"/>
        <n v="42010.781793981485"/>
        <n v="41964.626168981486"/>
        <n v="42226.951284722221"/>
        <n v="42231.25"/>
        <n v="42579.076157407413"/>
        <n v="41705.957638888889"/>
        <n v="42132.036712962959"/>
        <n v="40895.040972222225"/>
        <n v="40794.125"/>
        <n v="41557.708935185183"/>
        <n v="42477.776412037041"/>
        <n v="41026.897222222222"/>
        <n v="41097.564884259256"/>
        <n v="40422.155555555553"/>
        <n v="42123.793124999997"/>
        <n v="42718.5"/>
        <n v="41776.145833333336"/>
        <n v="40762.842245370368"/>
        <n v="42313.58121527778"/>
        <n v="40765.297222222223"/>
        <n v="41675.961111111108"/>
        <n v="41704.08494212963"/>
        <n v="40672.249305555553"/>
        <n v="40866.912615740745"/>
        <n v="41583.777662037035"/>
        <n v="42573.862777777773"/>
        <n v="42173.981446759266"/>
        <n v="41630.208333333336"/>
        <n v="41115.742800925924"/>
        <n v="41109.877442129626"/>
        <n v="41559.063252314816"/>
        <n v="41929.5"/>
        <n v="41678.396192129629"/>
        <n v="41372.189583333333"/>
        <n v="42208.282372685186"/>
        <n v="41454.842442129629"/>
        <n v="41712.194803240738"/>
        <n v="42237.491388888884"/>
        <n v="41893.260381944441"/>
        <n v="41430.92627314815"/>
        <n v="40994.334479166668"/>
        <n v="42335.902824074074"/>
        <n v="42430.711967592593"/>
        <n v="42299.790972222225"/>
        <n v="41806.916666666664"/>
        <n v="40144.207638888889"/>
        <n v="41528.107256944444"/>
        <n v="42556.871331018512"/>
        <n v="42298.726631944446"/>
        <n v="42288.629884259266"/>
        <n v="41609.876180555555"/>
        <n v="41530.747453703705"/>
        <n v="41486.36241898148"/>
        <n v="42651.31858796296"/>
        <n v="42326.302754629629"/>
        <n v="41929.761782407404"/>
        <n v="42453.943900462968"/>
        <n v="41580.793935185182"/>
        <n v="42054.888692129629"/>
        <n v="41680.015057870369"/>
        <n v="40954.906956018516"/>
        <n v="42145.335358796292"/>
        <n v="42067.083564814813"/>
        <n v="41356.513460648144"/>
        <n v="41773.758043981477"/>
        <n v="41564.568113425928"/>
        <n v="41684.946759259255"/>
        <n v="41664.715173611112"/>
        <n v="42137.703877314809"/>
        <n v="42054.824988425928"/>
        <n v="41969.551388888889"/>
        <n v="41016.021527777775"/>
        <n v="41569.165972222225"/>
        <n v="41867.767500000002"/>
        <n v="41408.69976851852"/>
        <n v="40860.682025462964"/>
        <n v="41791.166666666664"/>
        <n v="41427.84684027778"/>
        <n v="40765.126631944448"/>
        <n v="40810.710104166668"/>
        <n v="42508.848784722228"/>
        <n v="41817.120069444441"/>
        <n v="41159.942870370374"/>
        <n v="41180.679791666669"/>
        <n v="41101.160474537035"/>
        <n v="41887.989861111113"/>
        <n v="41655.166666666664"/>
        <n v="41748.680312500001"/>
        <n v="41874.922662037039"/>
        <n v="41899.698136574072"/>
        <n v="42783.329039351855"/>
        <n v="42130.086145833338"/>
        <n v="41793.165972222225"/>
        <n v="41047.83488425926"/>
        <n v="42095.869317129633"/>
        <n v="41964.449479166666"/>
        <n v="41495.500173611108"/>
        <n v="41192.672326388885"/>
        <n v="42474.606944444444"/>
        <n v="41303.197592592594"/>
        <n v="42313.981157407412"/>
        <n v="41411.50577546296"/>
        <n v="41791.94258101852"/>
        <n v="42729.636504629627"/>
        <n v="42744.054398148146"/>
        <n v="40913.481249999997"/>
        <n v="41143.968576388892"/>
        <n v="42396.982627314821"/>
        <n v="42656.03506944445"/>
        <n v="42144.726134259254"/>
        <n v="41823.125"/>
        <n v="42201.827604166669"/>
        <n v="41680.93141203704"/>
        <n v="41998.208333333328"/>
        <n v="40900.762141203704"/>
        <n v="40098.874305555553"/>
        <n v="40306.927777777775"/>
        <n v="40733.234386574077"/>
        <n v="40986.511863425927"/>
        <n v="42021.526655092588"/>
        <n v="41009.941979166666"/>
        <n v="42363.098217592589"/>
        <n v="41496.552314814813"/>
        <n v="41201.958993055552"/>
        <n v="41054.593055555553"/>
        <n v="42183.631597222222"/>
        <n v="42430.176377314812"/>
        <n v="41370.261365740742"/>
        <n v="42694.783877314811"/>
        <n v="42597.291666666672"/>
        <n v="41860.613969907405"/>
        <n v="42367.490752314814"/>
        <n v="42151.778703703705"/>
        <n v="42768.615289351852"/>
        <n v="42253.615277777775"/>
        <n v="41248.391446759262"/>
        <n v="42348.702094907407"/>
        <n v="42675.207638888889"/>
        <n v="42449.999131944445"/>
        <n v="42268.13282407407"/>
        <n v="42522.717233796298"/>
        <n v="41895.400937500002"/>
        <n v="42223.708333333328"/>
        <n v="42783.670138888891"/>
        <n v="42176.888888888891"/>
        <n v="42746.208333333328"/>
        <n v="42179.083333333328"/>
        <n v="42721.290972222225"/>
        <n v="42503.007037037038"/>
        <n v="42506.43478009259"/>
        <n v="42309.958333333328"/>
        <n v="42741.545196759253"/>
        <n v="42219.75"/>
        <n v="42312.810081018513"/>
        <n v="42503.794710648144"/>
        <n v="42556.049849537041"/>
        <n v="42039.817199074074"/>
        <n v="42306.046689814815"/>
        <n v="42493.695787037039"/>
        <n v="41944.092152777775"/>
        <n v="42555.656944444447"/>
        <n v="42323.634131944447"/>
        <n v="42294.667997685188"/>
        <n v="42410.696342592593"/>
        <n v="42306.903333333335"/>
        <n v="42193.636828703704"/>
        <n v="42766.208333333328"/>
        <n v="42217.745138888888"/>
        <n v="42378.616851851853"/>
        <n v="41957.761469907404"/>
        <n v="41931.684861111113"/>
        <n v="42533.353506944448"/>
        <n v="42375.860150462962"/>
        <n v="42706.983831018515"/>
        <n v="42087.841493055559"/>
        <n v="42351.283101851848"/>
        <n v="41990.771354166667"/>
        <n v="42303.658715277779"/>
        <n v="42722.389062500006"/>
        <n v="42052.069988425923"/>
        <n v="42441.942997685182"/>
        <n v="42195.785289351858"/>
        <n v="42565.68440972222"/>
        <n v="42005.842523148152"/>
        <n v="42385.458333333328"/>
        <n v="42370.847361111111"/>
        <n v="42418.798252314817"/>
        <n v="42212.165972222225"/>
        <n v="42312.757962962962"/>
        <n v="42022.05"/>
        <n v="42662.443368055552"/>
        <n v="42168.692627314813"/>
        <n v="42091.43"/>
        <n v="42510.589143518519"/>
        <n v="42254.578622685185"/>
        <n v="41998.852118055554"/>
        <n v="42635.908182870371"/>
        <n v="42218.012777777782"/>
        <n v="42078.75"/>
        <n v="42082.896840277783"/>
        <n v="42079.674953703703"/>
        <n v="42339"/>
        <n v="42050.854247685187"/>
        <n v="42110.757326388892"/>
        <n v="42691.811180555553"/>
        <n v="42193.614571759259"/>
        <n v="42408.542361111111"/>
        <n v="42207.543171296296"/>
        <n v="41976.232175925921"/>
        <n v="42100.635937500003"/>
        <n v="42476.780162037037"/>
        <n v="42128.069884259254"/>
        <n v="42676.896898148145"/>
        <n v="42582.666666666672"/>
        <n v="41978.00209490741"/>
        <n v="42071.636111111111"/>
        <n v="42133.798171296294"/>
        <n v="41999.858090277776"/>
        <n v="42173.79415509259"/>
        <n v="41865.639155092591"/>
        <n v="41879.035370370373"/>
        <n v="42239.357731481476"/>
        <n v="42148.625"/>
        <n v="42330.867314814815"/>
        <n v="42170.921064814815"/>
        <n v="42337.075740740736"/>
        <n v="42116.83085648148"/>
        <n v="42388.560613425929"/>
        <n v="42615.031782407401"/>
        <n v="42278.207638888889"/>
        <n v="42545.061805555553"/>
        <n v="42272.122210648144"/>
        <n v="42791.376238425932"/>
        <n v="42132.343090277776"/>
        <n v="42347.810219907406"/>
        <n v="41968.692013888889"/>
        <n v="41876.716874999998"/>
        <n v="42558.987696759257"/>
        <n v="42552.774745370371"/>
        <n v="42152.009224537032"/>
        <n v="42138.988900462966"/>
        <n v="42820.853900462964"/>
        <n v="42231.556944444441"/>
        <n v="42443.958333333328"/>
        <n v="41833.692789351851"/>
        <n v="42504.637824074074"/>
        <n v="42253.215277777781"/>
        <n v="42518.772326388891"/>
        <n v="42333.700983796298"/>
        <n v="42538.958333333328"/>
        <n v="42061.928576388891"/>
        <n v="42106.092152777783"/>
        <n v="42161.44930555555"/>
        <n v="42791.961111111115"/>
        <n v="42819.55164351852"/>
        <n v="41925.583275462966"/>
        <n v="42698.958333333328"/>
        <n v="42229.57"/>
        <n v="42235.651319444441"/>
        <n v="42155.642071759255"/>
        <n v="41941.041666666664"/>
        <n v="42594.026319444441"/>
        <n v="41862.852627314816"/>
        <n v="42446.726261574076"/>
        <n v="41926.693379629629"/>
        <n v="41898.912187499998"/>
        <n v="41992.078518518523"/>
        <n v="41986.017488425925"/>
        <n v="42705.732060185182"/>
        <n v="42236.618518518517"/>
        <n v="42193.957326388889"/>
        <n v="42075.915648148148"/>
        <n v="42477.762951388882"/>
        <n v="42361.84574074074"/>
        <n v="42211.75"/>
        <n v="42239.593692129631"/>
        <n v="41952.783321759263"/>
        <n v="42666.645358796297"/>
        <n v="42020.438043981485"/>
        <n v="42203.843240740738"/>
        <n v="42107.666377314818"/>
        <n v="42748.711354166662"/>
        <n v="41868.832152777781"/>
        <n v="42672.373414351852"/>
        <n v="42135.831273148149"/>
        <n v="42557.625671296293"/>
        <n v="42540.340277777781"/>
        <n v="42018.166666666672"/>
        <n v="42005.207638888889"/>
        <n v="41883.840474537035"/>
        <n v="41863.116053240738"/>
        <n v="42005.290972222225"/>
        <n v="42042.768298611118"/>
        <n v="42549.403877314813"/>
        <n v="42511.376597222217"/>
        <n v="42616.695706018523"/>
        <n v="41899.501516203702"/>
        <n v="42669.805601851855"/>
        <n v="42808.723634259266"/>
        <n v="42674.900046296301"/>
        <n v="41845.125"/>
        <n v="42016.866574074069"/>
        <n v="42219.673263888893"/>
        <n v="42771.750613425931"/>
        <n v="42292.104780092588"/>
        <n v="42712.207638888889"/>
        <n v="42622.25"/>
        <n v="42186.028310185182"/>
        <n v="42726.37572916667"/>
        <n v="42124.808182870373"/>
        <n v="42767.663877314815"/>
        <n v="41943.521064814813"/>
        <n v="41845.927106481482"/>
        <n v="42403.523020833338"/>
        <n v="41900.083333333336"/>
        <n v="41600.666666666664"/>
        <n v="42745.688437500001"/>
        <n v="41843.662962962961"/>
        <n v="42698.768368055549"/>
        <n v="42766.98055555555"/>
        <n v="42786.192916666667"/>
        <n v="42756.491643518515"/>
        <n v="42718.777083333334"/>
        <n v="42736.663506944446"/>
        <n v="41895.581018518518"/>
        <n v="41978.041192129633"/>
        <n v="41871.030555555553"/>
        <n v="42718.500787037032"/>
        <n v="42414.680925925932"/>
        <n v="42526.529305555552"/>
        <n v="42794.787986111114"/>
        <n v="42313.132407407407"/>
        <n v="41974"/>
        <n v="41887.854189814818"/>
        <n v="42784.249305555553"/>
        <n v="42423.040231481486"/>
        <n v="40937.649201388893"/>
        <n v="41852.571840277778"/>
        <n v="41007.76363425926"/>
        <n v="42215.165972222225"/>
        <n v="40724.638460648144"/>
        <n v="42351.626296296294"/>
        <n v="41376.042673611111"/>
        <n v="41288.888888888891"/>
        <n v="40776.837465277778"/>
        <n v="41171.185891203706"/>
        <n v="40884.745266203703"/>
        <n v="40930.25"/>
        <n v="41546.424317129626"/>
        <n v="41628.420046296298"/>
        <n v="42133.208333333328"/>
        <n v="41977.027083333334"/>
        <n v="41599.207638888889"/>
        <n v="41684.833333333336"/>
        <n v="41974.207638888889"/>
        <n v="41862.502650462964"/>
        <n v="42176.146782407406"/>
        <n v="41436.648217592592"/>
        <n v="41719.876296296294"/>
        <n v="41015.875"/>
        <n v="41256.95721064815"/>
        <n v="41397.572280092594"/>
        <n v="41175.165972222225"/>
        <n v="42019.454166666663"/>
        <n v="41861.846828703703"/>
        <n v="42763.94131944445"/>
        <n v="41329.878148148149"/>
        <n v="40759.630497685182"/>
        <n v="42659.458333333328"/>
        <n v="42049.590173611112"/>
        <n v="41279.749085648145"/>
        <n v="41414.02847222222"/>
        <n v="40651.725219907406"/>
        <n v="41249.054560185185"/>
        <n v="40459.836435185185"/>
        <n v="41829.330312500002"/>
        <n v="42700.805706018517"/>
        <n v="41672.751458333332"/>
        <n v="42708.25"/>
        <n v="41501.446851851848"/>
        <n v="42257.173159722224"/>
        <n v="41931.542638888888"/>
        <n v="42051.783368055556"/>
        <n v="42145.143634259264"/>
        <n v="41624.207060185188"/>
        <n v="41634.996458333335"/>
        <n v="41329.999641203707"/>
        <n v="42399.824097222227"/>
        <n v="40118.165972222225"/>
        <n v="42134.959027777775"/>
        <n v="41693.780300925922"/>
        <n v="40893.060127314813"/>
        <n v="42288.208333333328"/>
        <n v="41486.981215277774"/>
        <n v="41759.702314814815"/>
        <n v="40466.166666666664"/>
        <n v="40666.673900462964"/>
        <n v="41433.000856481485"/>
        <n v="41146.758125"/>
        <n v="41026.916666666664"/>
        <n v="41715.107858796298"/>
        <n v="41333.593923611108"/>
        <n v="41040.657638888886"/>
        <n v="41579.627615740741"/>
        <n v="41097.165972222225"/>
        <n v="41295.332638888889"/>
        <n v="41306.047905092593"/>
        <n v="41591.249305555553"/>
        <n v="41585.915312500001"/>
        <n v="41458.207638888889"/>
        <n v="40791.712500000001"/>
        <n v="41006.207638888889"/>
        <n v="41532.881944444445"/>
        <n v="41028.166666666664"/>
        <n v="41912.590127314819"/>
        <n v="41026.667199074072"/>
        <n v="41893.433495370373"/>
        <n v="40725.795370370368"/>
        <n v="41169.170138888891"/>
        <n v="40692.041666666664"/>
        <n v="40747.165972222225"/>
        <n v="40740.958333333336"/>
        <n v="40793.691423611112"/>
        <n v="42795.083333333328"/>
        <n v="41995.207638888889"/>
        <n v="41658.833680555559"/>
        <n v="41153.056273148148"/>
        <n v="41465.702777777777"/>
        <n v="41334.581944444442"/>
        <n v="41110.960243055553"/>
        <n v="40694.75277777778"/>
        <n v="41944.917858796296"/>
        <n v="41373.270833333336"/>
        <n v="40979.207638888889"/>
        <n v="41128.709027777775"/>
        <n v="41629.197222222225"/>
        <n v="41799.208333333336"/>
        <n v="42128.167361111111"/>
        <n v="41187.947337962964"/>
        <n v="42085.931157407409"/>
        <n v="40286.290972222225"/>
        <n v="41211.306527777779"/>
        <n v="40993.996874999997"/>
        <n v="40953.825694444444"/>
        <n v="41085.683333333334"/>
        <n v="42564.801388888889"/>
        <n v="41355.484085648146"/>
        <n v="41026.646921296298"/>
        <n v="40929.342361111114"/>
        <n v="41748.878182870372"/>
        <n v="41456.165972222225"/>
        <n v="41048.125"/>
        <n v="41554.056921296295"/>
        <n v="41760.998402777775"/>
        <n v="40925.897974537038"/>
        <n v="41174.763379629629"/>
        <n v="42637.226701388892"/>
        <n v="41953.88035879629"/>
        <n v="41561.165972222225"/>
        <n v="42712.333333333328"/>
        <n v="41944.207638888889"/>
        <n v="42618.165972222225"/>
        <n v="41708.583333333336"/>
        <n v="42195.79833333334"/>
        <n v="42108.792048611111"/>
        <n v="42079.107222222221"/>
        <n v="42485.207638888889"/>
        <n v="42582.822916666672"/>
        <n v="42667.875"/>
        <n v="42051.832280092596"/>
        <n v="42732.212337962963"/>
        <n v="42575.125196759262"/>
        <n v="42668.791666666672"/>
        <n v="42333.623043981483"/>
        <n v="42109.957638888889"/>
        <n v="42159"/>
        <n v="41600.524456018517"/>
        <n v="42629.965324074074"/>
        <n v="41589.596620370372"/>
        <n v="40951.117662037039"/>
        <n v="41563.415972222225"/>
        <n v="41290.77311342593"/>
        <n v="42063.631944444445"/>
        <n v="40148.207638888889"/>
        <n v="41646.027754629627"/>
        <n v="41372.803900462961"/>
        <n v="41518.022256944445"/>
        <n v="41607.602951388886"/>
        <n v="40612.825543981482"/>
        <n v="41224.208796296298"/>
        <n v="41398.583726851852"/>
        <n v="42268.723738425921"/>
        <n v="41309.496840277774"/>
        <n v="41627.788888888892"/>
        <n v="40535.232916666668"/>
        <n v="41058.829918981479"/>
        <n v="41212.32104166667"/>
        <n v="40922.25099537037"/>
        <n v="40792.860532407409"/>
        <n v="42431.935590277775"/>
        <n v="41041.104861111111"/>
        <n v="42734.941099537042"/>
        <n v="42628.870520833334"/>
        <n v="41056.958969907406"/>
        <n v="40787.25"/>
        <n v="41917.784062500003"/>
        <n v="41599.740497685183"/>
        <n v="41872.031597222223"/>
        <n v="40391.166666666664"/>
        <n v="42095.856053240743"/>
        <n v="42526.981597222228"/>
        <n v="40476.127650462964"/>
        <n v="42244.166666666672"/>
        <n v="41241.730416666665"/>
        <n v="40923.758217592593"/>
        <n v="40691.099097222221"/>
        <n v="42459.807893518519"/>
        <n v="40337.799305555556"/>
        <n v="41881.645833333336"/>
        <n v="41175.100694444445"/>
        <n v="42372.080289351856"/>
        <n v="40567.239884259259"/>
        <n v="41711.148032407407"/>
        <n v="40797.192395833335"/>
        <n v="40386.207638888889"/>
        <n v="41113.166666666664"/>
        <n v="42797.545358796298"/>
        <n v="41663.005150462966"/>
        <n v="41254.151006944441"/>
        <n v="41034.139108796298"/>
        <n v="41146.763275462967"/>
        <n v="40969.207638888889"/>
        <n v="40473.208333333336"/>
        <n v="41834.104166666664"/>
        <n v="41974.957881944443"/>
        <n v="41262.641724537039"/>
        <n v="41592.713217592594"/>
        <n v="40889.212685185186"/>
        <n v="41913.530011574076"/>
        <n v="41965.001423611116"/>
        <n v="41318.942928240744"/>
        <n v="41605.922581018516"/>
        <n v="40367.944444444445"/>
        <n v="41043.822858796295"/>
        <n v="41231"/>
        <n v="41008.196400462963"/>
        <n v="40354.897222222222"/>
        <n v="41714.916666666664"/>
        <n v="41355.927604166667"/>
        <n v="41771.169085648151"/>
        <n v="41763.25"/>
        <n v="42398.333668981482"/>
        <n v="40926.833333333336"/>
        <n v="41581.839780092596"/>
        <n v="41154.479722222226"/>
        <n v="41455.831944444442"/>
        <n v="42227.008402777778"/>
        <n v="42776.096585648149"/>
        <n v="42418.843287037031"/>
        <n v="42703.709548611107"/>
        <n v="42478.583333333328"/>
        <n v="42784.999305555553"/>
        <n v="42622.750555555554"/>
        <n v="42551.781319444446"/>
        <n v="42441.828287037039"/>
        <n v="42421.043703703705"/>
        <n v="42386.750706018516"/>
        <n v="42525.653611111105"/>
        <n v="42692.655231481483"/>
        <n v="42029.164340277777"/>
        <n v="42236.833784722221"/>
        <n v="42626.295138888891"/>
        <n v="42120.872210648144"/>
        <n v="42691.594131944439"/>
        <n v="42104.207638888889"/>
        <n v="42023.174363425926"/>
        <n v="42808.585127314815"/>
        <n v="42786.791666666672"/>
        <n v="42411.712418981479"/>
        <n v="42660.635636574079"/>
        <n v="42248.628692129627"/>
        <n v="42669.165972222225"/>
        <n v="42649.635787037041"/>
        <n v="42482.21266203704"/>
        <n v="41866.847615740742"/>
        <n v="42775.30332175926"/>
        <n v="42758.207638888889"/>
        <n v="42156.709027777775"/>
        <n v="41886.290972222225"/>
        <n v="42317.056631944448"/>
        <n v="42454.707824074074"/>
        <n v="42549.696585648147"/>
        <n v="42230.058993055558"/>
        <n v="42421.942094907412"/>
        <n v="42425.309039351851"/>
        <n v="42541.790972222225"/>
        <n v="41973.945856481485"/>
        <n v="41860.947013888886"/>
        <n v="42645.753310185188"/>
        <n v="42605.870833333334"/>
        <n v="42091.074166666673"/>
        <n v="42369.958333333328"/>
        <n v="42379"/>
        <n v="41813.294560185182"/>
        <n v="42644.356770833328"/>
        <n v="42641.933969907404"/>
        <n v="41885.784305555557"/>
        <n v="42563.785416666666"/>
        <n v="42497.883321759262"/>
        <n v="42686.208333333328"/>
        <n v="41973.957638888889"/>
        <n v="41972.666666666672"/>
        <n v="41847.643750000003"/>
        <n v="41971.144641203704"/>
        <n v="42327.210659722223"/>
        <n v="41956.334722222222"/>
        <n v="42809.018055555556"/>
        <n v="42765.720057870371"/>
        <n v="42355.249305555553"/>
        <n v="42810.667372685188"/>
        <n v="42418.708645833336"/>
        <n v="42307.624803240738"/>
        <n v="41985.299305555556"/>
        <n v="42718.6252662037"/>
        <n v="42732.809201388889"/>
        <n v="42540.604699074072"/>
        <n v="42618.124305555553"/>
        <n v="41991.898090277777"/>
        <n v="42759.440416666665"/>
        <n v="42367.833333333328"/>
        <n v="42005.002488425926"/>
        <n v="42333.920081018514"/>
        <n v="42467.065462962957"/>
        <n v="42329.716840277775"/>
        <n v="42565.492280092592"/>
        <n v="42039.973946759259"/>
        <n v="42157.032638888893"/>
        <n v="42294.166666666672"/>
        <n v="42141.646724537044"/>
        <n v="42175.919687500005"/>
        <n v="42400.580590277779"/>
        <n v="42079.792094907403"/>
        <n v="42460.365925925929"/>
        <n v="41935.034108796295"/>
        <n v="42800.833333333328"/>
        <n v="42098.915972222225"/>
        <n v="42625.483206018514"/>
        <n v="42354.764004629629"/>
        <n v="42544.666956018518"/>
        <n v="42716.732407407413"/>
        <n v="42587.165972222225"/>
        <n v="42046.641435185185"/>
        <n v="41281.333333333336"/>
        <n v="42142.208333333328"/>
        <n v="42448.190081018518"/>
        <n v="42717.332638888889"/>
        <n v="42609.708437499998"/>
        <n v="41851.060092592597"/>
        <n v="41894.416666666664"/>
        <n v="42144.252951388888"/>
        <n v="42068.852083333331"/>
        <n v="41874.874421296299"/>
        <n v="42364.851388888885"/>
        <n v="41948.860127314816"/>
        <n v="42638.053113425922"/>
        <n v="42412.431076388893"/>
        <n v="42261.7971875"/>
        <n v="41878.014178240745"/>
        <n v="42527.839583333334"/>
        <n v="42800.172824074078"/>
        <n v="41861.916666666664"/>
        <n v="42436.992418981477"/>
        <n v="42118.677974537044"/>
        <n v="42708.912997685184"/>
        <n v="42089"/>
        <n v="42076.748333333337"/>
        <n v="42109.913113425922"/>
        <n v="42492.041666666672"/>
        <n v="42563.807187500002"/>
        <n v="42613.030810185184"/>
        <n v="41462.228043981479"/>
        <n v="41689.381041666667"/>
        <n v="41490.962754629632"/>
        <n v="41629.855682870373"/>
        <n v="42470.329444444447"/>
        <n v="41604.271516203706"/>
        <n v="41183.011828703704"/>
        <n v="42325.795057870375"/>
        <n v="41675.832141203704"/>
        <n v="40832.964594907404"/>
        <n v="41643.172974537039"/>
        <n v="41035.904120370367"/>
        <n v="41893.377893518518"/>
        <n v="42383.16679398148"/>
        <n v="40746.195844907408"/>
        <n v="42504.566388888896"/>
        <n v="41770.138113425928"/>
        <n v="42032.926990740743"/>
        <n v="41131.906111111115"/>
        <n v="41853.659525462965"/>
        <n v="41859.912083333329"/>
        <n v="42443.629340277781"/>
        <n v="41875.866793981484"/>
        <n v="41805.713969907411"/>
        <n v="41753.799386574072"/>
        <n v="42181.189525462964"/>
        <n v="42153.185798611114"/>
        <n v="42470.778611111105"/>
        <n v="41280.025902777779"/>
        <n v="42411.973807870367"/>
        <n v="40825.713344907403"/>
        <n v="41516.537268518521"/>
        <n v="41916.145833333336"/>
        <n v="41700.792557870373"/>
        <n v="41742.762673611112"/>
        <n v="42137.836435185185"/>
        <n v="42414.110775462963"/>
        <n v="42565.758333333331"/>
        <n v="41617.249305555553"/>
        <n v="42539.22210648148"/>
        <n v="41801.40996527778"/>
        <n v="41722.0940625"/>
        <n v="41003.698784722219"/>
        <n v="41843.861388888887"/>
        <n v="41012.595312500001"/>
        <n v="42692.793865740736"/>
        <n v="41250.933124999996"/>
        <n v="42377.203587962969"/>
        <n v="42023.354166666672"/>
        <n v="41865.977083333331"/>
        <n v="41556.345914351856"/>
        <n v="42459.653877314813"/>
        <n v="41069.847314814811"/>
        <n v="42363.598530092597"/>
        <n v="41734.124756944446"/>
        <n v="41735.792407407411"/>
        <n v="40844.872685185182"/>
        <n v="42442.892546296294"/>
        <n v="41424.703993055555"/>
        <n v="41748.5237037037"/>
        <n v="42124.667256944449"/>
        <n v="42272.624189814815"/>
        <n v="42565.327476851846"/>
        <n v="41957.895833333328"/>
        <n v="41858.649502314816"/>
        <n v="42526.264965277776"/>
        <n v="41969.038194444445"/>
        <n v="42362.908194444448"/>
        <n v="42736.115405092598"/>
        <n v="41851.407187500001"/>
        <n v="41972.189583333333"/>
        <n v="42588.989513888882"/>
        <n v="42357.671631944439"/>
        <n v="42483.819687499999"/>
        <n v="42756.9066087963"/>
        <n v="42005.347523148142"/>
        <n v="42222.462048611109"/>
        <n v="42194.699652777781"/>
        <n v="42052.006099537044"/>
        <n v="42355.19358796296"/>
        <n v="42123.181944444441"/>
        <n v="41914.747592592597"/>
        <n v="41761.9533912037"/>
        <n v="41931.972025462965"/>
        <n v="42705.212743055556"/>
        <n v="42537.71025462963"/>
        <n v="42377.954571759255"/>
        <n v="42254.102581018517"/>
        <n v="42139.709629629629"/>
        <n v="42173.714178240742"/>
        <n v="42253.108865740738"/>
        <n v="41865.763981481483"/>
        <n v="42059.07131944444"/>
        <n v="41978.669907407413"/>
        <n v="41982.09175925926"/>
        <n v="42185.65625"/>
        <n v="42091.113263888896"/>
        <n v="42143.629502314812"/>
        <n v="41907.683611111112"/>
        <n v="41860.723611111112"/>
        <n v="42539.724328703705"/>
        <n v="41826.214467592588"/>
        <n v="42181.166666666672"/>
        <n v="41894.734895833331"/>
        <n v="42635.053993055553"/>
        <n v="42057.353738425925"/>
        <n v="42154.893182870372"/>
        <n v="41956.846377314811"/>
        <n v="41871.682314814818"/>
        <n v="42219.185844907406"/>
        <n v="42498.84174768519"/>
        <n v="42200.728460648148"/>
        <n v="42800.541666666672"/>
        <n v="41927.660833333335"/>
        <n v="41867.905694444446"/>
        <n v="42305.720219907409"/>
        <n v="41818.806875000002"/>
        <n v="42064.339363425926"/>
        <n v="42747.695833333331"/>
        <n v="42676.165972222225"/>
        <n v="42772.599664351852"/>
        <n v="42163.166666666672"/>
        <n v="42156.945833333331"/>
        <n v="42141.75"/>
        <n v="42732.700694444444"/>
        <n v="42550.979108796295"/>
        <n v="41882.665798611109"/>
        <n v="42449.562037037031"/>
        <n v="42777.506689814814"/>
        <n v="42469.734409722223"/>
        <n v="42102.488182870366"/>
        <n v="42358.375"/>
        <n v="42356.818738425922"/>
        <n v="42534.249305555553"/>
        <n v="42369.125"/>
        <n v="42193.770833333328"/>
        <n v="42110.477500000001"/>
        <n v="42566.60701388889"/>
        <n v="42182.288819444439"/>
        <n v="42155.614895833336"/>
        <n v="42342.208333333328"/>
        <n v="42168.506377314814"/>
        <n v="42805.561805555553"/>
        <n v="42460.416666666672"/>
        <n v="42453.667407407411"/>
        <n v="42791.846122685187"/>
        <n v="42155.875"/>
        <n v="42530.866446759261"/>
        <n v="42335.041666666672"/>
        <n v="42766.755787037036"/>
        <n v="42164.840335648143"/>
        <n v="41789.923101851848"/>
        <n v="42279.960416666669"/>
        <n v="42565.809490740736"/>
        <n v="42309.125"/>
        <n v="42663.461956018517"/>
        <n v="42241.628611111111"/>
        <n v="42708"/>
        <n v="42461.166666666672"/>
        <n v="42684.218854166669"/>
        <n v="41796.549791666665"/>
        <n v="41569.905995370369"/>
        <n v="41750.041666666664"/>
        <n v="41858.291666666664"/>
        <n v="40814.729259259257"/>
        <n v="41015.666666666664"/>
        <n v="40598.972569444442"/>
        <n v="42244.041666666672"/>
        <n v="41553.848032407412"/>
        <n v="40960.948773148149"/>
        <n v="42037.788680555561"/>
        <n v="41623.135405092595"/>
        <n v="41118.666666666664"/>
        <n v="41145.283159722225"/>
        <n v="40761.61037037037"/>
        <n v="40913.962581018517"/>
        <n v="41467.910416666666"/>
        <n v="41946.249305555553"/>
        <n v="40797.554166666669"/>
        <n v="40732.875"/>
        <n v="41386.875"/>
        <n v="41804.599930555552"/>
        <n v="40883.085057870368"/>
        <n v="41400.292303240742"/>
        <n v="41803.290972222225"/>
        <n v="41097.74086805556"/>
        <n v="41888.64271990741"/>
        <n v="40811.814432870371"/>
        <n v="41571.988067129627"/>
        <n v="41885.783645833333"/>
        <n v="40544.207638888889"/>
        <n v="41609.887175925927"/>
        <n v="40951.919340277782"/>
        <n v="40636.043865740743"/>
        <n v="41517.611250000002"/>
        <n v="41799.165972222225"/>
        <n v="41696.842824074076"/>
        <n v="41668.342905092592"/>
        <n v="41686.762638888889"/>
        <n v="41727.041666666664"/>
        <n v="41576.662997685184"/>
        <n v="40512.655266203699"/>
        <n v="41650.87667824074"/>
        <n v="41479.585162037038"/>
        <n v="41537.845451388886"/>
        <n v="42476"/>
        <n v="40993.815300925926"/>
        <n v="41591.725219907406"/>
        <n v="40344.166666666664"/>
        <n v="41882.730219907404"/>
        <n v="41151.690104166664"/>
        <n v="41493.867905092593"/>
        <n v="40057.166666666664"/>
        <n v="41156.561886574076"/>
        <n v="41815.083333333336"/>
        <n v="41722.057523148149"/>
        <n v="40603.757569444446"/>
        <n v="41483.743472222224"/>
        <n v="41617.207638888889"/>
        <n v="41344.166666666664"/>
        <n v="42735.707638888889"/>
        <n v="42175.583043981482"/>
        <n v="42052.583333333328"/>
        <n v="42167.621018518519"/>
        <n v="42592.166666666672"/>
        <n v="42739.134780092587"/>
        <n v="42117.290972222225"/>
        <n v="42101.291666666672"/>
        <n v="42283.957638888889"/>
        <n v="42322.742719907401"/>
        <n v="42296.458333333328"/>
        <n v="42214.708333333328"/>
        <n v="42443.008946759262"/>
        <n v="42491.747199074074"/>
        <n v="42488.680925925932"/>
        <n v="42199.814340277779"/>
        <n v="42522.789583333331"/>
        <n v="42206.125"/>
        <n v="42705.099664351852"/>
        <n v="42582.458333333328"/>
        <n v="42807.152835648143"/>
        <n v="42572.729166666672"/>
        <n v="41977.457569444443"/>
        <n v="42417.503229166665"/>
        <n v="42651.613564814819"/>
        <n v="42292.882731481484"/>
        <n v="42601.667245370365"/>
        <n v="42704.843969907408"/>
        <n v="42112.702800925923"/>
        <n v="42432.709652777776"/>
        <n v="42664.669675925921"/>
        <n v="42314.041666666672"/>
        <n v="42428.961909722217"/>
        <n v="42572.583333333328"/>
        <n v="42015.043657407412"/>
        <n v="41831.666666666664"/>
        <n v="42734.958333333328"/>
        <n v="42727.74927083333"/>
        <n v="42145.656539351854"/>
        <n v="42486.288194444445"/>
        <n v="42656.633703703701"/>
        <n v="42734.086053240739"/>
        <n v="42019.791990740734"/>
        <n v="42153.678645833337"/>
        <n v="42657.642754629633"/>
        <n v="41975.263252314813"/>
        <n v="42553.166666666672"/>
        <n v="42599.50409722222"/>
        <n v="42762.060277777782"/>
        <n v="41836.106770833336"/>
        <n v="42440.774155092593"/>
        <n v="42343.936365740738"/>
        <n v="41990.863750000004"/>
        <n v="42797.577303240745"/>
        <n v="42218.803622685184"/>
        <n v="41981.688831018517"/>
        <n v="41866.595520833333"/>
        <n v="42644.624039351853"/>
        <n v="42202.816423611104"/>
        <n v="42601.165972222225"/>
        <n v="42551.789803240739"/>
        <n v="41834.814340277779"/>
        <n v="41452.075821759259"/>
        <n v="42070.638020833328"/>
        <n v="41991.506168981476"/>
        <n v="42354.290972222225"/>
        <n v="42364.013124999998"/>
        <n v="42412.74009259259"/>
        <n v="42252.165972222225"/>
        <n v="41344"/>
        <n v="42532.807627314818"/>
        <n v="41243.416666666664"/>
        <n v="41460.038888888892"/>
        <n v="41334.249305555553"/>
        <n v="40719.570868055554"/>
        <n v="40730.814699074072"/>
        <n v="41123.900694444441"/>
        <n v="41811.717268518521"/>
        <n v="41524.934386574074"/>
        <n v="42415.332638888889"/>
        <n v="42011.6956712963"/>
        <n v="42079.691574074073"/>
        <n v="41970.037766203706"/>
        <n v="42322.044560185182"/>
        <n v="42170.190902777773"/>
        <n v="41740.594282407408"/>
        <n v="41563.00335648148"/>
        <n v="42131.758587962962"/>
        <n v="41102.739953703705"/>
        <n v="42734.95177083333"/>
        <n v="42454.12023148148"/>
        <n v="42750.066192129627"/>
        <n v="42707.710717592592"/>
        <n v="42769.174305555556"/>
        <n v="42583.759374999994"/>
        <n v="42160.491620370376"/>
        <n v="42164.083333333328"/>
        <n v="42733.214409722219"/>
        <n v="41400.800185185188"/>
        <n v="42727.074976851851"/>
        <n v="42190.735208333332"/>
        <n v="42489.507638888885"/>
        <n v="42214.646863425922"/>
        <n v="42158.1875"/>
        <n v="42660.676388888889"/>
        <n v="42595.480983796297"/>
        <n v="42121.716666666667"/>
        <n v="42238.207638888889"/>
        <n v="42432.154930555553"/>
        <n v="42583.681979166664"/>
        <n v="42795.125"/>
        <n v="42749.90834490741"/>
        <n v="42048.99863425926"/>
        <n v="42670.888194444444"/>
        <n v="42556.874236111107"/>
        <n v="41919.004317129627"/>
        <n v="42533.229166666672"/>
        <n v="41420.99622685185"/>
        <n v="42125.011701388896"/>
        <n v="41481.062905092593"/>
        <n v="42057.510243055556"/>
        <n v="41971.722233796296"/>
        <n v="42350.416666666672"/>
        <n v="41863.536782407406"/>
        <n v="42321.913842592592"/>
        <n v="42005.175173611111"/>
        <n v="42524.318518518514"/>
        <n v="42041.059027777781"/>
        <n v="41977.063645833332"/>
        <n v="42420.437152777777"/>
        <n v="42738.25309027778"/>
        <n v="42232.675821759258"/>
        <n v="42329.967812499999"/>
        <n v="42262.465972222228"/>
        <n v="42425.456412037034"/>
        <n v="42652.456238425926"/>
        <n v="42549.667662037042"/>
        <n v="42043.915613425925"/>
        <n v="42634.239629629628"/>
        <n v="42370.360312500001"/>
        <n v="42689.759282407409"/>
        <n v="42123.131469907406"/>
        <n v="42240.390277777777"/>
        <n v="42631.851678240739"/>
        <n v="42462.338159722218"/>
        <n v="42104.060671296291"/>
        <n v="41992.813518518517"/>
        <n v="42334.252500000002"/>
        <n v="42205.780416666668"/>
        <n v="42714.458333333328"/>
        <n v="42163.625"/>
        <n v="42288.780324074076"/>
        <n v="42421.35019675926"/>
        <n v="41833.207638888889"/>
        <n v="42487.579861111109"/>
        <n v="42070.829872685179"/>
        <n v="42516.748414351852"/>
        <n v="42258.765844907408"/>
        <n v="42515.64534722222"/>
        <n v="42737.926030092596"/>
        <n v="42259.873402777783"/>
        <n v="42169.542303240742"/>
        <n v="42481.447662037041"/>
        <n v="42559.730717592596"/>
        <n v="42146.225694444445"/>
        <n v="42134.811400462961"/>
        <n v="42420.171261574069"/>
        <n v="41962.00068287037"/>
        <n v="41848.703275462962"/>
        <n v="42840.654479166667"/>
        <n v="42484.915972222225"/>
        <n v="41887.568749999999"/>
        <n v="42738.668576388889"/>
        <n v="42319.938009259262"/>
        <n v="41862.166666666664"/>
        <n v="42340.725694444445"/>
        <n v="41973.989583333328"/>
        <n v="41933"/>
        <n v="41374.662858796299"/>
        <n v="41371.869652777779"/>
        <n v="41321.661550925928"/>
        <n v="40990.125"/>
        <n v="42381.208333333328"/>
        <n v="40993.760243055556"/>
        <n v="40706.014456018522"/>
        <n v="41320.598483796297"/>
        <n v="41271.827118055553"/>
        <n v="42103.957569444443"/>
        <n v="41563.542858796296"/>
        <n v="40969.979618055557"/>
        <n v="41530.727916666663"/>
        <n v="41993.207638888889"/>
        <n v="40796.041921296295"/>
        <n v="40900.125"/>
        <n v="41408.871678240743"/>
        <n v="41769.165972222225"/>
        <n v="41481.708333333336"/>
        <n v="41580.922974537039"/>
        <n v="41159.32708333333"/>
        <n v="42573.192997685182"/>
        <n v="41111.618750000001"/>
        <n v="42175.795983796299"/>
        <n v="42062.168530092589"/>
        <n v="42584.917488425926"/>
        <n v="41644.563194444447"/>
        <n v="41228.653379629628"/>
        <n v="41549.561041666668"/>
        <n v="42050.651388888888"/>
        <n v="40712.884791666671"/>
        <n v="41441.866608796299"/>
        <n v="42097.651388888888"/>
        <n v="40782.789710648147"/>
        <n v="41898.475219907406"/>
        <n v="41486.821527777778"/>
        <n v="41885.983541666668"/>
        <n v="42587.007326388892"/>
        <n v="41395.904594907406"/>
        <n v="42193.583599537036"/>
        <n v="42454.916666666672"/>
        <n v="42666.347233796296"/>
        <n v="41800.356249999997"/>
        <n v="42451.834027777775"/>
        <n v="41844.785925925928"/>
        <n v="40313.340277777781"/>
        <n v="41817.614363425928"/>
        <n v="42780.957638888889"/>
        <n v="41839.385162037033"/>
        <n v="42326.625046296293"/>
        <n v="42771.684479166666"/>
        <n v="41836.637337962966"/>
        <n v="42274.597685185188"/>
        <n v="42445.211770833332"/>
        <n v="42649.583333333328"/>
        <n v="41979.25"/>
        <n v="41790.8200462963"/>
        <n v="41810.915972222225"/>
        <n v="41992.166666666672"/>
        <n v="42528.167719907404"/>
        <n v="41929.830312500002"/>
        <n v="41996"/>
        <n v="42786.501041666663"/>
        <n v="42600.702986111108"/>
        <n v="42388.276006944448"/>
        <n v="42808.558865740735"/>
        <n v="42767"/>
        <n v="42082.587037037039"/>
        <n v="42300.767303240747"/>
        <n v="41974.125"/>
        <n v="42415.625"/>
        <n v="42492.165972222225"/>
        <n v="42251.67432870371"/>
        <n v="42513.916666666672"/>
        <n v="42243.802199074074"/>
        <n v="42588.75"/>
        <n v="42026.782060185185"/>
        <n v="42738.919201388882"/>
        <n v="41969.052083333328"/>
        <n v="42004.712245370371"/>
        <n v="42185.996527777781"/>
        <n v="41965.551319444443"/>
        <n v="42095.012499999997"/>
        <n v="42065.886111111111"/>
        <n v="41899.212951388887"/>
        <n v="42789.426875000005"/>
        <n v="42316.923842592587"/>
        <n v="42311.177766203706"/>
        <n v="42502.449467592596"/>
        <n v="42151.824525462958"/>
        <n v="42249.282951388886"/>
        <n v="42218.252199074079"/>
        <n v="42264.708333333328"/>
        <n v="42555.153055555551"/>
        <n v="41902.65315972222"/>
        <n v="42244.508333333331"/>
        <n v="42123.05322916666"/>
        <n v="41956.062418981484"/>
        <n v="41585.083368055559"/>
        <n v="40149.034722222219"/>
        <n v="41712.700821759259"/>
        <n v="42152.836805555555"/>
        <n v="40702.729872685188"/>
        <n v="42578.916666666672"/>
        <n v="41687"/>
        <n v="41997.062326388885"/>
        <n v="41419.679560185185"/>
        <n v="42468.771782407406"/>
        <n v="42174.769479166673"/>
        <n v="42428.999305555553"/>
        <n v="42826.165972222225"/>
        <n v="42052.927418981482"/>
        <n v="41829.524259259262"/>
        <n v="42185.879259259258"/>
        <n v="41114.847777777781"/>
        <n v="40423.083333333336"/>
        <n v="41514.996423611112"/>
        <n v="41050.050069444449"/>
        <n v="42357.448958333334"/>
        <n v="42303.888888888891"/>
        <n v="41907.904988425929"/>
        <n v="41789.649317129632"/>
        <n v="42729.458333333328"/>
        <n v="42099.062754629631"/>
        <n v="41986.950983796298"/>
        <n v="42035.841666666667"/>
        <n v="42286.984791666662"/>
        <n v="42270.857222222221"/>
        <n v="42463.68450231482"/>
        <n v="42091.031076388885"/>
        <n v="42063.845543981486"/>
        <n v="42505.681249999994"/>
        <n v="41808.842361111114"/>
        <n v="41986.471863425926"/>
        <n v="42633.354131944448"/>
        <n v="42211.667337962965"/>
        <n v="42468.497407407413"/>
        <n v="41835.21597222222"/>
        <n v="40668.092974537038"/>
        <n v="40830.958333333336"/>
        <n v="40936.169664351852"/>
        <n v="40985.80364583333"/>
        <n v="40756.291666666664"/>
        <n v="40626.069884259261"/>
        <n v="41074.80846064815"/>
        <n v="41640.226388888892"/>
        <n v="40849.333333333336"/>
        <n v="41258.924884259257"/>
        <n v="41430.00037037037"/>
        <n v="41276.874814814815"/>
        <n v="41112.069467592592"/>
        <n v="41854.708333333336"/>
        <n v="40890.092546296299"/>
        <n v="41235.916666666664"/>
        <n v="41579.791666666664"/>
        <n v="41341.654340277775"/>
        <n v="41897.18618055556"/>
        <n v="41328.339583333334"/>
        <n v="41057.165972222225"/>
        <n v="41990.332638888889"/>
        <n v="41513.688530092593"/>
        <n v="41283.367303240739"/>
        <n v="41163.699687500004"/>
        <n v="41609.889664351853"/>
        <n v="41239.207638888889"/>
        <n v="41807.737060185187"/>
        <n v="41690.867280092592"/>
        <n v="40970.290972222225"/>
        <n v="41194.859502314815"/>
        <n v="40810.340902777774"/>
        <n v="40924.208333333336"/>
        <n v="40696.249305555553"/>
        <n v="42562.868761574078"/>
        <n v="40706.166666666664"/>
        <n v="40178.98541666667"/>
        <n v="41333.892361111109"/>
        <n v="40971.652372685188"/>
        <n v="40393.082638888889"/>
        <n v="41992.596574074079"/>
        <n v="40708.024618055555"/>
        <n v="41176.824212962965"/>
        <n v="41235.101388888892"/>
        <n v="41535.617361111108"/>
        <n v="41865.757638888892"/>
        <n v="41069.409456018519"/>
        <n v="40622.662986111114"/>
        <n v="41782.684664351851"/>
        <n v="41556.435613425929"/>
        <n v="40659.290972222225"/>
        <n v="41602.534641203703"/>
        <n v="40657.834444444445"/>
        <n v="41017.890740740739"/>
        <n v="41004.750231481477"/>
        <n v="41256.928842592592"/>
        <n v="41053.782037037039"/>
        <n v="41261.597222222219"/>
        <n v="41625.5"/>
        <n v="42490.915972222225"/>
        <n v="42386.875"/>
        <n v="40908.239999999998"/>
        <n v="42036.02207175926"/>
        <n v="40984.165972222225"/>
        <n v="40596.125"/>
        <n v="41361.211493055554"/>
        <n v="41709.290972222225"/>
        <n v="40875.191423611112"/>
        <n v="42521.885138888887"/>
        <n v="40364.166666666664"/>
        <n v="42583.54414351852"/>
        <n v="41064.656597222223"/>
        <n v="42069.878379629634"/>
        <n v="42600.290972222225"/>
        <n v="40832.918749999997"/>
        <n v="41020.165972222225"/>
        <n v="42476.249305555553"/>
        <n v="41676.854988425926"/>
        <n v="40746.068807870368"/>
        <n v="41832.757719907408"/>
        <n v="42823.083333333328"/>
        <n v="42839.171990740739"/>
        <n v="42832.781689814816"/>
        <n v="42811.773622685185"/>
        <n v="42818.208599537036"/>
        <n v="42852.802303240736"/>
        <n v="42835.84375"/>
        <n v="42834.492986111116"/>
        <n v="42810.900810185187"/>
        <n v="42831.389374999999"/>
        <n v="42828.041666666672"/>
        <n v="42820.999305555553"/>
        <n v="42834.833333333328"/>
        <n v="42821.191666666666"/>
        <n v="42835.041666666672"/>
        <n v="42826.027905092589"/>
        <n v="42834.991296296299"/>
        <n v="42820.147916666669"/>
        <n v="42836.863946759258"/>
        <n v="42826.166666666672"/>
        <n v="42019.664409722223"/>
        <n v="42093.828125"/>
        <n v="42247.281678240746"/>
        <n v="42051.139733796299"/>
        <n v="42256.666666666672"/>
        <n v="42239.306388888886"/>
        <n v="42457.679340277777"/>
        <n v="42491.866967592592"/>
        <n v="41882.818749999999"/>
        <n v="42387.541666666672"/>
        <n v="41883.646226851852"/>
        <n v="42185.913807870369"/>
        <n v="41917.801064814819"/>
        <n v="42125.918530092589"/>
        <n v="42094.140277777777"/>
        <n v="42713.619201388887"/>
        <n v="42481.166666666672"/>
        <n v="42504.207638888889"/>
        <n v="41899.534618055557"/>
        <n v="41952.824895833335"/>
        <n v="42349.461377314816"/>
        <n v="42463.006944444445"/>
        <n v="42186.25"/>
        <n v="41942.932430555556"/>
        <n v="41875.968159722222"/>
        <n v="41817.919722222221"/>
        <n v="42099.458333333328"/>
        <n v="42298.625856481478"/>
        <n v="42531.052152777775"/>
        <n v="42302.087766203709"/>
        <n v="42166.625"/>
        <n v="42385.208333333328"/>
        <n v="42626.895833333328"/>
        <n v="42132.036527777775"/>
        <n v="42589.814178240747"/>
        <n v="42316.90315972222"/>
        <n v="42205.948981481488"/>
        <n v="41914.874328703707"/>
        <n v="42494.832546296297"/>
        <n v="42201.817384259266"/>
        <n v="42165.628136574072"/>
        <n v="42742.875"/>
        <n v="42609.165972222225"/>
        <n v="42071.563391203701"/>
        <n v="42726.083333333328"/>
        <n v="42698.083333333328"/>
        <n v="42321.625"/>
        <n v="42249.950729166667"/>
        <n v="42795.791666666672"/>
        <n v="42479.836851851855"/>
        <n v="42082.739849537036"/>
        <n v="42657.253263888888"/>
        <n v="42450.707962962959"/>
        <n v="42097.835104166668"/>
        <n v="42282.788900462961"/>
        <n v="42611.167465277773"/>
        <n v="42763.811805555553"/>
        <n v="42565.955925925926"/>
        <n v="42088.787372685183"/>
        <n v="42425.67260416667"/>
        <n v="42259.567824074074"/>
        <n v="42440.982002314813"/>
        <n v="42666.868518518517"/>
        <n v="41854.485868055555"/>
        <n v="41864.980462962965"/>
        <n v="41876.859814814816"/>
        <n v="41854.658379629633"/>
        <n v="41909.560694444444"/>
        <n v="42017.818969907406"/>
        <n v="41926.780023148152"/>
        <n v="41935.979629629634"/>
        <n v="41826.718009259261"/>
        <n v="42023.760393518518"/>
        <n v="41972.624305555553"/>
        <n v="41936.976388888892"/>
        <n v="41941.95684027778"/>
        <n v="42055.357094907406"/>
        <n v="42090.821701388893"/>
        <n v="42615.691898148143"/>
        <n v="42553.600810185191"/>
        <n v="42628.617418981477"/>
        <n v="42421.575104166666"/>
        <n v="42145.949976851851"/>
        <n v="42035.142361111109"/>
        <n v="41928"/>
        <n v="41988.550659722227"/>
        <n v="42098.613854166666"/>
        <n v="41943.94840277778"/>
        <n v="42016.250034722223"/>
        <n v="42040.674513888895"/>
        <n v="42033.740335648152"/>
        <n v="42226.290972222225"/>
        <n v="41970.933333333334"/>
        <n v="42046.551180555558"/>
        <n v="42657.666666666672"/>
        <n v="42575.439421296294"/>
        <n v="42719.56931712963"/>
        <n v="42404.32677083333"/>
        <n v="41954.884351851855"/>
        <n v="42653.606134259258"/>
        <n v="42353.506944444445"/>
        <n v="42182.915972222225"/>
        <n v="42049.071550925932"/>
        <n v="42322.719953703709"/>
        <n v="42279.75"/>
        <n v="41912.638298611113"/>
        <n v="41910.068437499998"/>
        <n v="42777.680902777778"/>
        <n v="42064.907858796301"/>
        <n v="41872.91002314815"/>
        <n v="41936.166666666664"/>
        <n v="42554.318703703699"/>
        <n v="41859.889027777775"/>
        <n v="42063.314074074078"/>
        <n v="42186.906678240746"/>
        <n v="42576.791666666672"/>
        <n v="42765.290972222225"/>
        <n v="42097.192708333328"/>
        <n v="41850.752268518518"/>
        <n v="42095.042708333334"/>
        <n v="40971.319062499999"/>
        <n v="41670.792361111111"/>
        <n v="41206.684907407405"/>
        <n v="41647.088888888888"/>
        <n v="41466.83452546296"/>
        <n v="41687.923807870371"/>
        <n v="40605.325937499998"/>
        <n v="41768.916666666664"/>
        <n v="40564.916666666664"/>
        <n v="41694.684108796297"/>
        <n v="41041.996099537035"/>
        <n v="40606.539664351854"/>
        <n v="41335.332638888889"/>
        <n v="42028.964062500003"/>
        <n v="42460.660543981481"/>
        <n v="41322.809363425928"/>
        <n v="40986.006192129629"/>
        <n v="40817.125"/>
        <n v="42644.722013888888"/>
        <n v="41401.207638888889"/>
        <n v="41779.207638888889"/>
        <n v="42065.249305555553"/>
        <n v="40594.994837962964"/>
        <n v="40705.125"/>
        <n v="42538.204861111109"/>
        <n v="41258.650196759263"/>
        <n v="42115.236481481479"/>
        <n v="40755.290972222225"/>
        <n v="41199.845590277779"/>
        <n v="41830.959490740745"/>
        <n v="41848.041666666664"/>
        <n v="42119"/>
        <n v="41227.102048611108"/>
        <n v="41418.021261574075"/>
        <n v="41645.538657407407"/>
        <n v="41838.854999999996"/>
        <n v="41894.76866898148"/>
        <n v="40893.242141203707"/>
        <n v="40808.770011574074"/>
        <n v="41676.709305555552"/>
        <n v="42030.300243055557"/>
        <n v="42802.3125"/>
        <n v="41802.797280092593"/>
        <n v="41763.716435185182"/>
        <n v="42680.409108796302"/>
        <n v="42795.166666666672"/>
        <n v="42679.924907407403"/>
        <n v="42353.332638888889"/>
        <n v="42739.002881944441"/>
        <n v="42400.178472222222"/>
        <n v="41963.825243055559"/>
        <n v="42185.129652777774"/>
        <n v="42193.697916666672"/>
        <n v="42549.969131944439"/>
        <n v="42588.899398148147"/>
        <n v="41806.284780092588"/>
        <n v="42064.029224537036"/>
        <n v="41803.008738425924"/>
        <n v="42443.607974537037"/>
        <n v="42459.525231481486"/>
        <n v="42073.110983796301"/>
        <n v="41100.991666666669"/>
        <n v="41007.906342592592"/>
        <n v="41240.5"/>
        <n v="41131.916666666664"/>
        <n v="41955.94835648148"/>
        <n v="42341.895833333328"/>
        <n v="40330.207638888889"/>
        <n v="41344.751689814817"/>
        <n v="41258.786203703705"/>
        <n v="40381.25"/>
        <n v="40701.637511574074"/>
        <n v="40649.165972222225"/>
        <n v="40951.904895833337"/>
        <n v="42297.746782407412"/>
        <n v="41011.710243055553"/>
        <n v="41702.875"/>
        <n v="42401.75"/>
        <n v="42088.90006944444"/>
        <n v="41188.415972222225"/>
        <n v="42146.541666666672"/>
        <n v="42067.789895833332"/>
        <n v="42762.770729166667"/>
        <n v="42371.685428240744"/>
        <n v="41889.925856481481"/>
        <n v="42544.671099537038"/>
        <n v="41782.587094907409"/>
        <n v="42733.917824074073"/>
        <n v="41935.429155092592"/>
        <n v="42308.947916666672"/>
        <n v="41860.033958333333"/>
        <n v="42159.226388888885"/>
        <n v="41920.511319444442"/>
        <n v="41944.165972222225"/>
        <n v="41884.04886574074"/>
        <n v="42681.758969907409"/>
        <n v="42776.270057870366"/>
        <n v="41863.789942129632"/>
        <n v="42143.875567129624"/>
        <n v="42298.958333333328"/>
        <n v="41104.221562500003"/>
        <n v="41620.255868055552"/>
        <n v="40813.207638888889"/>
        <n v="41654.814583333333"/>
        <n v="41558"/>
        <n v="40484.018055555556"/>
        <n v="40976.207638888889"/>
        <n v="41401.648078703707"/>
        <n v="40729.021597222221"/>
        <n v="41462.558819444443"/>
        <n v="41051.145833333336"/>
        <n v="40932.809872685182"/>
        <n v="41909.130868055552"/>
        <n v="40902.208333333336"/>
        <n v="41811.207638888889"/>
        <n v="40883.249305555553"/>
        <n v="41075.165972222225"/>
        <n v="41457.208333333336"/>
        <n v="41343.943379629629"/>
        <n v="40709.165972222225"/>
        <n v="41774.290868055556"/>
        <n v="40728.828009259261"/>
        <n v="42593.269861111112"/>
        <n v="41760.584374999999"/>
        <n v="42197.251828703709"/>
        <n v="41749.108344907407"/>
        <n v="40140.249305555553"/>
        <n v="42527.709722222222"/>
        <n v="41830.423043981478"/>
        <n v="40655.181400462963"/>
        <n v="42681.462233796294"/>
        <n v="41563.60665509259"/>
        <n v="40970.125"/>
        <n v="42441.208333333328"/>
        <n v="41052.791666666664"/>
        <n v="42112.882002314815"/>
        <n v="41209.098530092589"/>
        <n v="41356.94630787037"/>
        <n v="41913"/>
        <n v="41994.362743055557"/>
        <n v="41188.165972222225"/>
        <n v="41772.780509259261"/>
        <n v="41898.429791666669"/>
        <n v="42482.272824074069"/>
        <n v="40920.041666666664"/>
        <n v="41865.540486111109"/>
        <n v="41760.663530092592"/>
        <n v="42707.628645833334"/>
        <n v="42587.792453703703"/>
        <n v="41384.151631944449"/>
        <n v="41593.166666666664"/>
        <n v="41231.053749999999"/>
        <n v="42588.291666666672"/>
        <n v="41505.334131944444"/>
        <n v="41343.755219907405"/>
        <n v="41468.899594907409"/>
        <n v="42357.332638888889"/>
        <n v="41072.291666666664"/>
        <n v="42327.207638888889"/>
        <n v="42463.500717592593"/>
        <n v="41829.725289351853"/>
        <n v="42708.628321759257"/>
        <n v="42615.291666666672"/>
        <n v="41973.831956018519"/>
        <n v="42584.958333333328"/>
        <n v="42443.392164351855"/>
        <n v="42064.639768518522"/>
        <n v="42236.763217592597"/>
        <n v="42715.680648148147"/>
        <n v="42413.195972222224"/>
        <n v="42188.89335648148"/>
        <n v="42053.143414351856"/>
        <n v="42359.58839120371"/>
        <n v="42711.047939814816"/>
        <n v="42201.902037037042"/>
        <n v="41830.819571759261"/>
        <n v="41877.930694444447"/>
        <n v="41852.118495370371"/>
        <n v="41956.524398148147"/>
        <n v="42375.951539351852"/>
        <n v="42167.833333333328"/>
        <n v="42758.71230324074"/>
        <n v="40361.958333333336"/>
        <n v="41830.604895833334"/>
        <n v="41563.165972222225"/>
        <n v="41976.542187500003"/>
        <n v="40414.166666666664"/>
        <n v="40805.604421296295"/>
        <n v="42697.365081018521"/>
        <n v="42600.996423611112"/>
        <n v="42380.958333333328"/>
        <n v="42040.822233796294"/>
        <n v="42559.960810185185"/>
        <n v="41358.172905092593"/>
        <n v="40795.876886574071"/>
        <n v="41342.88077546296"/>
        <n v="40992.166666666664"/>
        <n v="42229.365844907406"/>
        <n v="42635.70857638889"/>
        <n v="41773.961111111108"/>
        <n v="41906.070567129631"/>
        <n v="42532.569120370375"/>
        <n v="42166.420752314814"/>
        <n v="41134.125"/>
        <n v="42166.184560185182"/>
        <n v="41750.165972222225"/>
        <n v="42093.772210648152"/>
        <n v="40252.913194444445"/>
        <n v="41878.021770833337"/>
        <n v="41242.996481481481"/>
        <n v="42013.041666666672"/>
        <n v="42719.208333333328"/>
        <n v="41755.082384259258"/>
        <n v="42131.290277777778"/>
        <n v="42357.041666666672"/>
        <n v="41768.864803240744"/>
        <n v="41638.251770833333"/>
        <n v="41456.75"/>
        <n v="42705.207638888889"/>
        <n v="41593.968784722223"/>
        <n v="42684.567442129628"/>
        <n v="42391.708032407405"/>
        <n v="42715.207638888889"/>
        <n v="42168.684189814812"/>
        <n v="41099.088506944441"/>
        <n v="41417.171805555554"/>
        <n v="42111"/>
        <n v="41417.651516203703"/>
        <n v="41610.957638888889"/>
        <n v="42155.071504629625"/>
        <n v="41634.022418981483"/>
        <n v="42420.08394675926"/>
        <n v="42333.659155092595"/>
        <n v="41761.520949074074"/>
        <n v="41976.166666666672"/>
        <n v="41381.76090277778"/>
        <n v="42426.494583333333"/>
        <n v="42065.833333333328"/>
        <n v="42400.915972222225"/>
        <n v="41843.642939814818"/>
        <n v="42735.764513888891"/>
        <n v="42453.341412037036"/>
        <n v="42505.73265046296"/>
        <n v="41425.5"/>
        <n v="41633.333668981482"/>
        <n v="41874.771793981483"/>
        <n v="42148.853888888887"/>
        <n v="42663.841608796298"/>
        <n v="42371.972118055557"/>
        <n v="42549.6565162037"/>
        <n v="42645.278749999998"/>
        <n v="42497.581388888888"/>
        <n v="42132.668032407411"/>
        <n v="42496.826180555552"/>
        <n v="41480.681574074071"/>
        <n v="41843.880659722221"/>
        <n v="42160.875"/>
        <n v="42722.771493055552"/>
        <n v="42180.791666666672"/>
        <n v="42319.998842592591"/>
        <n v="41045.207638888889"/>
        <n v="40871.161990740737"/>
        <n v="41064.72216435185"/>
        <n v="41763.290972222225"/>
        <n v="41105.835497685184"/>
        <n v="40891.207638888889"/>
        <n v="40794.204375000001"/>
        <n v="40432.165972222225"/>
        <n v="41488.076319444444"/>
        <n v="41329.381423611114"/>
        <n v="40603.833333333336"/>
        <n v="40823.707546296297"/>
        <n v="41265.896203703705"/>
        <n v="40973.125"/>
        <n v="40818.733483796292"/>
        <n v="41208.165972222225"/>
        <n v="40878.626562500001"/>
        <n v="40976.11383101852"/>
        <n v="42187.152777777781"/>
        <n v="41090.165972222225"/>
        <n v="40952.149467592593"/>
        <n v="40668.868611111109"/>
        <n v="41222.7966087963"/>
        <n v="41425"/>
        <n v="41964.166666666672"/>
        <n v="41300.21497685185"/>
        <n v="41955.752233796295"/>
        <n v="41162.163194444445"/>
        <n v="42190.708530092597"/>
        <n v="41787.207638888889"/>
        <n v="40770.041666666664"/>
        <n v="41379.928159722222"/>
        <n v="41905.86546296296"/>
        <n v="40521.207638888889"/>
        <n v="40594.081030092595"/>
        <n v="41184.777812500004"/>
        <n v="42304.207638888889"/>
        <n v="40748.839537037034"/>
        <n v="41137.130150462966"/>
        <n v="41640.964537037034"/>
        <n v="42746.7424537037"/>
        <n v="42742.300567129627"/>
        <n v="40252.290972222225"/>
        <n v="40512.208333333336"/>
        <n v="42221.023530092592"/>
        <n v="41981.973229166666"/>
        <n v="42075.463692129633"/>
        <n v="41903.772789351853"/>
        <n v="42439.024305555555"/>
        <n v="41867.086377314816"/>
        <n v="42197.207071759258"/>
        <n v="41673.487175925926"/>
        <n v="40657.290972222225"/>
        <n v="41391.886469907404"/>
        <n v="41186.963344907403"/>
        <n v="41566.509097222224"/>
        <n v="41978.771168981482"/>
        <n v="41587.054849537039"/>
        <n v="42677.750092592592"/>
        <n v="41285.833611111113"/>
        <n v="41957.277303240742"/>
        <n v="42368.701504629629"/>
        <n v="40380.791666666664"/>
        <n v="41531.546759259261"/>
        <n v="41605.279097222221"/>
        <n v="42411.679513888885"/>
        <n v="41959.337361111116"/>
        <n v="42096.691921296297"/>
        <n v="40390"/>
        <n v="42564.284710648149"/>
        <n v="42550.847384259265"/>
        <n v="41713.790613425925"/>
        <n v="42014.332638888889"/>
        <n v="41667.632256944446"/>
        <n v="42460.70584490741"/>
        <n v="41533.85423611111"/>
        <n v="42727.332638888889"/>
        <n v="41309.853865740741"/>
        <n v="40740.731180555551"/>
        <n v="41048.711863425924"/>
        <n v="42270.852534722217"/>
        <n v="41844.766099537039"/>
        <n v="42163.159722222219"/>
        <n v="42546.165972222225"/>
        <n v="42468.625405092593"/>
        <n v="41978.879837962959"/>
        <n v="41167.066400462965"/>
        <n v="42776.208333333328"/>
        <n v="42796.700821759259"/>
        <n v="42238.750254629631"/>
        <n v="42177.208333333328"/>
        <n v="42112.580092592587"/>
        <n v="41527.165972222225"/>
        <n v="42495.542905092589"/>
        <n v="42572.009097222224"/>
        <n v="42126.633206018523"/>
        <n v="42527.250775462962"/>
        <n v="42753.63653935185"/>
        <n v="42105.171203703707"/>
        <n v="42321.711435185185"/>
        <n v="42787.005243055552"/>
        <n v="41914.900752314818"/>
        <n v="42775.208333333328"/>
        <n v="42394.666666666672"/>
        <n v="41359.349988425929"/>
        <n v="42620.083333333328"/>
        <n v="42097.165972222225"/>
        <n v="42668.708333333328"/>
        <n v="42481.916666666672"/>
        <n v="42452.290972222225"/>
        <n v="42780.833645833336"/>
        <n v="42719.958333333328"/>
        <n v="42695.207638888889"/>
        <n v="42455.716319444444"/>
        <n v="42227.771990740745"/>
        <n v="42706.291666666672"/>
        <n v="42063.584016203706"/>
        <n v="42322.555555555555"/>
        <n v="42292.416643518518"/>
        <n v="42191.125"/>
        <n v="41290.846817129634"/>
        <n v="41214.849166666667"/>
        <n v="42271.85974537037"/>
        <n v="41342.311562499999"/>
        <n v="41061.82163194444"/>
        <n v="41015.257222222222"/>
        <n v="41594.235798611109"/>
        <n v="41006.166666666664"/>
        <n v="41743.958333333336"/>
        <n v="41013.73333333333"/>
        <n v="41739.290972222225"/>
        <n v="41582.041666666664"/>
        <n v="42139.826145833329"/>
        <n v="41676.792222222226"/>
        <n v="40981.290972222225"/>
        <n v="42208.751678240747"/>
        <n v="42310.333333333328"/>
        <n v="41150"/>
        <n v="42235.718888888892"/>
        <n v="41482.060601851852"/>
        <n v="42483"/>
        <n v="40936.787581018521"/>
        <n v="42182.640833333338"/>
        <n v="42672.791666666672"/>
        <n v="41903.79184027778"/>
        <n v="42412.207638888889"/>
        <n v="41591.849016203705"/>
        <n v="42232.278194444443"/>
        <n v="41520.166666666664"/>
        <n v="41754.881099537037"/>
        <n v="41450.208333333336"/>
        <n v="41839.125"/>
        <n v="42352"/>
        <n v="42740.824618055558"/>
        <n v="42091.980451388896"/>
        <n v="42401.617164351846"/>
        <n v="41955.332638888889"/>
        <n v="42804.621712962966"/>
        <n v="41609.168055555558"/>
        <n v="42482.825740740736"/>
        <n v="42796.827546296292"/>
        <n v="41605.126388888886"/>
        <n v="42807.125"/>
        <n v="42659.854166666672"/>
        <n v="41691.75"/>
        <n v="42251.79178240741"/>
        <n v="42214.666261574079"/>
        <n v="42718.875902777778"/>
        <n v="41366.661631944444"/>
        <n v="42707.0471412037"/>
        <n v="41867.34579861111"/>
        <n v="42588.327986111108"/>
        <n v="42326.672997685186"/>
        <n v="42759.647777777776"/>
        <n v="42497.951979166668"/>
        <n v="42696.451921296291"/>
        <n v="42540.958333333328"/>
        <n v="42166.75100694444"/>
        <n v="42712.804814814815"/>
        <n v="41724.975115740745"/>
        <n v="42780.724768518514"/>
        <n v="41961"/>
        <n v="42035.832326388889"/>
        <n v="42513.125"/>
        <n v="42696.853090277778"/>
        <n v="42487.083333333328"/>
        <n v="41994.041666666672"/>
        <n v="42806.082349537035"/>
        <n v="42801.208333333328"/>
        <n v="42745.915972222225"/>
        <n v="42714.000046296293"/>
        <n v="42345.699490740735"/>
        <n v="42806.507430555561"/>
        <n v="41693.500659722224"/>
        <n v="41995.616655092599"/>
        <n v="41644.651493055557"/>
        <n v="40966.678506944445"/>
        <n v="42372.957638888889"/>
        <n v="42039.166666666672"/>
        <n v="42264.624895833331"/>
        <n v="40749.284722222219"/>
        <n v="42383.17460648148"/>
        <n v="41038.083379629628"/>
        <n v="40614.166666666664"/>
        <n v="41089.185682870368"/>
        <n v="41523.165972222225"/>
        <n v="41813.667361111111"/>
        <n v="41086.75"/>
        <n v="41614.973611111112"/>
        <n v="40148.708333333336"/>
        <n v="41022.166666666664"/>
        <n v="41017.697638888887"/>
        <n v="41177.165972222225"/>
        <n v="41294.72314814815"/>
        <n v="41300.954351851848"/>
        <n v="40962.731782407405"/>
        <n v="40982.165972222225"/>
        <n v="41724.798993055556"/>
        <n v="40580.032511574071"/>
        <n v="41088.727037037039"/>
        <n v="41446.146944444445"/>
        <n v="41639.291666666664"/>
        <n v="40890.152731481481"/>
        <n v="41859.75"/>
        <n v="40978.16815972222"/>
        <n v="41034.802407407406"/>
        <n v="41880.041666666664"/>
        <n v="41342.987696759257"/>
        <n v="41354.752488425926"/>
        <n v="41766.004502314812"/>
        <n v="41747.958333333336"/>
        <n v="41032.958634259259"/>
        <n v="41067.551585648151"/>
        <n v="41034.72619212963"/>
        <n v="40156.76666666667"/>
        <n v="40224.208333333336"/>
        <n v="40082.165972222225"/>
        <n v="41623.082002314812"/>
        <n v="41731.775462962964"/>
        <n v="42829.21876157407"/>
        <n v="42834.853807870371"/>
        <n v="42814.755173611105"/>
        <n v="42820.843576388885"/>
        <n v="42823.980682870373"/>
        <n v="42855.708333333328"/>
        <n v="41877.917129629634"/>
        <n v="42169.781678240746"/>
        <n v="41837.624374999999"/>
        <n v="42363"/>
        <n v="41869.005671296298"/>
        <n v="42041.628136574072"/>
        <n v="41788.743055555555"/>
        <n v="41948.731944444444"/>
        <n v="41801.572256944448"/>
        <n v="41706.924710648149"/>
        <n v="41816.640543981484"/>
        <n v="41819.896805555552"/>
        <n v="42723.332638888889"/>
        <n v="42673.642800925925"/>
        <n v="42197.813703703709"/>
        <n v="41918.208333333336"/>
        <n v="42377.82430555555"/>
        <n v="42545.727650462963"/>
        <n v="42094.985416666663"/>
        <n v="42660.79896990741"/>
        <n v="42607.607361111113"/>
        <n v="42420.932152777779"/>
        <n v="42227.775787037041"/>
        <n v="42738.842245370368"/>
        <n v="42124.101145833338"/>
        <n v="42161.633703703701"/>
        <n v="42115.676180555558"/>
        <n v="42014.722916666666"/>
        <n v="42126.918240740735"/>
        <n v="42160.78361111111"/>
        <n v="42294.620115740734"/>
        <n v="42035.027083333334"/>
        <n v="42219.649583333332"/>
        <n v="42407.70694444445"/>
        <n v="42490.916666666672"/>
        <n v="41984.688310185185"/>
        <n v="42367.011574074073"/>
        <n v="42303.934675925921"/>
        <n v="42386.958333333328"/>
        <n v="42298.531631944439"/>
        <n v="42485.928425925929"/>
        <n v="42108.680150462969"/>
        <n v="42410.812627314815"/>
        <n v="41991.18913194444"/>
        <n v="42180.777731481481"/>
        <n v="42118.069108796291"/>
        <n v="42245.662314814821"/>
        <n v="42047.843287037031"/>
        <n v="42622.836076388892"/>
        <n v="42348.925532407404"/>
        <n v="42699.911840277782"/>
        <n v="42242.013078703705"/>
        <n v="42282.016388888893"/>
        <n v="42278.793310185181"/>
        <n v="42104.935740740737"/>
        <n v="42220.187534722223"/>
        <n v="42057.056793981479"/>
        <n v="41957.109293981484"/>
        <n v="42221.70175925926"/>
        <n v="42014.838240740741"/>
        <n v="42573.626620370371"/>
        <n v="42019.811805555553"/>
        <n v="42210.915972222225"/>
        <n v="42008.262314814812"/>
        <n v="42094.752824074079"/>
        <n v="42306.120636574073"/>
        <n v="42224.648344907408"/>
        <n v="42061.362187499995"/>
        <n v="42745.372916666667"/>
        <n v="42292.849050925928"/>
        <n v="42006.88490740741"/>
        <n v="42187.916481481487"/>
        <n v="41991.853078703702"/>
        <n v="42474.268101851849"/>
        <n v="42434.822870370372"/>
        <n v="42137.679756944446"/>
        <n v="42459.840949074074"/>
        <n v="42372.03943287037"/>
        <n v="42616.585358796292"/>
        <n v="42023.110995370371"/>
        <n v="42105.25"/>
        <n v="41949.182372685187"/>
        <n v="42234.875868055555"/>
        <n v="42254.408275462964"/>
        <n v="42241.732430555552"/>
        <n v="42700.778622685189"/>
        <n v="41790.979166666664"/>
        <n v="42238.165972222225"/>
        <n v="42566.862800925926"/>
        <n v="42077.625"/>
        <n v="41861.884108796294"/>
        <n v="42087.815324074079"/>
        <n v="42053.738298611104"/>
        <n v="41953.070543981477"/>
        <n v="42056.687453703707"/>
        <n v="42074.683287037042"/>
        <n v="42004.704745370371"/>
        <n v="41939.892453703702"/>
        <n v="42517.919444444444"/>
        <n v="42224.170046296291"/>
        <n v="42452.277002314819"/>
        <n v="42075.742488425924"/>
        <n v="42771.697222222225"/>
        <n v="42412.130833333329"/>
        <n v="42549.099687499998"/>
        <n v="42071.218715277777"/>
        <n v="42427.89980324074"/>
        <n v="42220.18604166666"/>
        <n v="42282.277615740735"/>
        <n v="42398.615393518514"/>
        <n v="42080.75"/>
        <n v="42345.956736111111"/>
        <n v="42295.818622685183"/>
        <n v="42413.899456018517"/>
        <n v="42208.207638888889"/>
        <n v="42082.625324074077"/>
        <n v="41866.625254629631"/>
        <n v="42515.754525462966"/>
        <n v="42273.190057870372"/>
        <n v="42700.64434027778"/>
        <n v="42686.166666666672"/>
        <n v="42613.233333333337"/>
        <n v="41973.184201388889"/>
        <n v="41940.132638888892"/>
        <n v="42799.908449074079"/>
        <n v="42367.958333333328"/>
        <n v="42768.692233796297"/>
        <n v="42805.201481481476"/>
        <n v="42480.781828703708"/>
        <n v="42791.961099537039"/>
        <n v="42453.560833333337"/>
        <n v="42530.791666666672"/>
        <n v="42452.595891203702"/>
        <n v="42738.178472222222"/>
        <n v="41109.186296296299"/>
        <n v="41380.791666666664"/>
        <n v="42277.811805555553"/>
        <n v="41175.719305555554"/>
        <n v="41403.102465277778"/>
        <n v="41039.708333333336"/>
        <n v="41210.208333333336"/>
        <n v="40582.429733796293"/>
        <n v="41053.07471064815"/>
        <n v="40933.992962962962"/>
        <n v="40425.043749999997"/>
        <n v="41223.790150462963"/>
        <n v="40462.011296296296"/>
        <n v="40369.916666666664"/>
        <n v="41946.370023148149"/>
        <n v="41133.691493055558"/>
        <n v="41287.950381944444"/>
        <n v="41118.083333333336"/>
        <n v="42287.936157407406"/>
        <n v="41029.645925925928"/>
        <n v="40756.782210648147"/>
        <n v="41030.708368055559"/>
        <n v="40801.916701388887"/>
        <n v="40828.998599537037"/>
        <n v="41021.708055555559"/>
        <n v="41056.083298611113"/>
        <n v="40863.674861111111"/>
        <n v="41403.690266203703"/>
        <n v="41083.227731481478"/>
        <n v="40559.07708333333"/>
        <n v="41076.415972222225"/>
        <n v="41393.168287037035"/>
        <n v="41052.645185185182"/>
        <n v="41066.946469907409"/>
        <n v="41362.954768518517"/>
        <n v="40760.878912037035"/>
        <n v="42031.967442129629"/>
        <n v="41274.75"/>
        <n v="41083.772858796299"/>
        <n v="42274.776666666665"/>
        <n v="41903.825439814813"/>
        <n v="42528.879166666666"/>
        <n v="41958.057106481487"/>
        <n v="42077.014074074075"/>
        <n v="42280.875"/>
        <n v="42135.072962962964"/>
        <n v="41865.951782407406"/>
        <n v="42114.767928240741"/>
        <n v="42138.997361111105"/>
        <n v="42401.446909722217"/>
        <n v="41986.876863425925"/>
        <n v="42792.00681712963"/>
        <n v="41871.389780092592"/>
        <n v="42057.839733796296"/>
        <n v="41972.6950462963"/>
        <n v="42082.760763888888"/>
        <n v="41956.722546296296"/>
        <n v="41839.155138888891"/>
        <n v="42658.806249999994"/>
        <n v="42290.967835648145"/>
        <n v="42482.619444444441"/>
        <n v="41961.017268518524"/>
        <n v="41994.1875"/>
        <n v="41088.844571759262"/>
        <n v="41981.207638888889"/>
        <n v="41565.165972222225"/>
        <n v="42236.458333333328"/>
        <n v="40993.0390625"/>
        <n v="42114.201388888891"/>
        <n v="42231.165972222225"/>
        <n v="41137.849143518521"/>
        <n v="41334.750787037039"/>
        <n v="40179.25"/>
        <n v="41974.832696759258"/>
        <n v="41485.106087962966"/>
        <n v="40756.648784722223"/>
        <n v="41329.207638888889"/>
        <n v="42037.902222222227"/>
        <n v="40845.675011574072"/>
        <n v="41543.449282407404"/>
        <n v="41548.165972222225"/>
        <n v="40545.125"/>
        <n v="41098.520474537036"/>
        <n v="42062.020833333328"/>
        <n v="41552.208333333336"/>
        <n v="41003.731516203705"/>
        <n v="42643.185416666667"/>
        <n v="41425.708333333336"/>
        <n v="42285.165972222225"/>
        <n v="40989.866666666669"/>
        <n v="42799.809965277775"/>
        <n v="41173.199155092596"/>
        <n v="42156.165972222225"/>
        <n v="41057.655011574076"/>
        <n v="41267.991400462961"/>
        <n v="41774.745208333334"/>
        <n v="42125.582638888889"/>
        <n v="40862.817361111112"/>
        <n v="42069.951087962967"/>
        <n v="42290.528807870374"/>
        <n v="42654.524756944447"/>
        <n v="42215.139479166668"/>
        <n v="41852.040497685186"/>
        <n v="42499.868055555555"/>
        <n v="41872.980879629627"/>
        <n v="42117.878912037035"/>
        <n v="42614.666597222225"/>
        <n v="42264.105462962965"/>
        <n v="42774.903182870374"/>
        <n v="42509.341678240744"/>
        <n v="42107.119409722218"/>
        <n v="41874.592002314814"/>
        <n v="42508.825752314813"/>
        <n v="42016.108726851846"/>
        <n v="42104.968136574069"/>
        <n v="41855.820567129631"/>
        <n v="42286.708333333328"/>
        <n v="41897.829895833333"/>
        <n v="42140.125"/>
        <n v="42324.670115740737"/>
        <n v="42672.988819444443"/>
        <n v="42079.727777777778"/>
        <n v="42170.173252314817"/>
        <n v="41825.963333333333"/>
        <n v="42363.330277777779"/>
        <n v="42368.675381944442"/>
        <n v="42094.551388888889"/>
        <n v="42452.494525462964"/>
        <n v="42395.589085648149"/>
        <n v="42442.864861111113"/>
        <n v="41917.801168981481"/>
        <n v="42119.84520833334"/>
        <n v="41858.967916666668"/>
        <n v="42790.244212962964"/>
        <n v="41858.664456018516"/>
        <n v="42540.341631944444"/>
        <n v="42270.840289351851"/>
        <n v="41854.754016203704"/>
        <n v="42454.858796296292"/>
        <n v="41165.165972222225"/>
        <n v="41955.888888888891"/>
        <n v="41631.912662037037"/>
        <n v="41028.051192129627"/>
        <n v="42538.541550925926"/>
        <n v="41758.712754629632"/>
        <n v="42228.083333333328"/>
        <n v="42809"/>
        <n v="41105.237858796296"/>
        <n v="42604.290972222225"/>
        <n v="42737.957638888889"/>
        <n v="42013.143171296295"/>
        <n v="41173.81821759259"/>
        <n v="41759.208333333336"/>
        <n v="42490.5"/>
        <n v="42241.99454861111"/>
        <n v="41932.874432870369"/>
        <n v="42339.834039351852"/>
        <n v="42300.458333333328"/>
        <n v="42288.041666666672"/>
        <n v="42145.74754629629"/>
        <n v="42734.74324074074"/>
        <n v="42706.256550925929"/>
        <n v="41165.42155092593"/>
        <n v="42683.851944444439"/>
        <n v="42158.628113425926"/>
        <n v="42334.871076388896"/>
        <n v="41973.966053240743"/>
        <n v="42138.538449074069"/>
        <n v="42551.416666666672"/>
        <n v="42246.169293981482"/>
        <n v="42519.061793981484"/>
        <n v="41697.958333333336"/>
        <n v="42642.656493055561"/>
        <n v="42072.909270833334"/>
        <n v="42659.041666666672"/>
        <n v="42655.549479166672"/>
        <n v="42019.913136574076"/>
        <n v="42054.86513888889"/>
        <n v="42163.160578703704"/>
        <n v="41897.839583333334"/>
        <n v="42566.289583333331"/>
        <n v="42804.792071759264"/>
        <n v="41951.884293981479"/>
        <n v="42256.313298611116"/>
        <n v="42230.261793981481"/>
        <n v="42438.714814814812"/>
        <n v="42401.99700231482"/>
        <n v="42725.624340277776"/>
        <n v="42355.805659722217"/>
        <n v="41983.158854166672"/>
        <n v="41803.166666666664"/>
        <n v="42115.559328703705"/>
        <n v="42409.833333333328"/>
        <n v="42806.791666666672"/>
        <n v="42585.0625"/>
        <n v="42581.884189814817"/>
        <n v="42112.069560185191"/>
        <n v="42332.754837962959"/>
        <n v="41572.958449074074"/>
        <n v="42237.746678240743"/>
        <n v="42251.625"/>
        <n v="42347.290972222225"/>
        <n v="42128.895532407405"/>
        <n v="42272.875"/>
        <n v="42410.926111111112"/>
        <n v="42317.60555555555"/>
        <n v="42379.035833333335"/>
        <n v="41849.020601851851"/>
        <n v="41992.818055555559"/>
        <n v="42366.25"/>
        <n v="41941.947916666664"/>
        <n v="42556.207638888889"/>
        <n v="41953.899178240739"/>
        <n v="42512.624699074076"/>
        <n v="41823.029432870368"/>
        <n v="42271.798206018517"/>
        <n v="42063.001087962963"/>
        <n v="42466.170034722221"/>
        <n v="41830.895254629628"/>
        <n v="41965.249305555553"/>
        <n v="42064.75509259259"/>
        <n v="41860.914641203701"/>
        <n v="42121.654282407413"/>
        <n v="41912.974803240737"/>
        <n v="42184.64025462963"/>
        <n v="42059.125"/>
        <n v="42581.961689814809"/>
        <n v="42158.105046296296"/>
        <n v="42134.724039351851"/>
        <n v="42088.292361111111"/>
        <n v="41864.138495370367"/>
        <n v="41908.140497685185"/>
        <n v="42108.14025462963"/>
        <n v="41998.844444444447"/>
        <n v="42218.916666666672"/>
        <n v="41817.898240740738"/>
        <n v="41859.896562499998"/>
        <n v="41900.87467592593"/>
        <n v="42832.733032407406"/>
        <n v="42830.760150462964"/>
        <n v="42816.648495370369"/>
        <n v="42830.820763888885"/>
        <n v="42818.874513888892"/>
        <n v="41928.290972222225"/>
        <n v="41421.290972222225"/>
        <n v="42572.698217592595"/>
        <n v="42647.165972222225"/>
        <n v="41860.083333333336"/>
        <n v="41810.917361111111"/>
        <n v="41468.75"/>
        <n v="42362.653749999998"/>
        <n v="42657.958333333328"/>
        <n v="42421.398472222223"/>
        <n v="42285.333252314813"/>
        <n v="41979.956585648149"/>
        <n v="42493.958333333328"/>
        <n v="42477.989513888882"/>
        <n v="42685.507557870369"/>
        <n v="41523.791666666664"/>
        <n v="42764.857094907406"/>
        <n v="42004.880648148144"/>
        <n v="42231.32707175926"/>
        <n v="42795.744618055556"/>
        <n v="42482.579988425925"/>
        <n v="42223.676655092597"/>
        <n v="42368.59993055556"/>
        <n v="42125.240706018521"/>
        <n v="41386.541377314818"/>
        <n v="41930.166666666664"/>
        <n v="41422"/>
        <n v="42104.231180555551"/>
        <n v="42656.915972222225"/>
        <n v="41346.833333333336"/>
        <n v="41752.666354166664"/>
        <n v="41654.791666666664"/>
        <n v="42680.143564814818"/>
        <n v="41764.887928240743"/>
        <n v="42074.99018518519"/>
        <n v="41932.088194444441"/>
        <n v="41044.719756944447"/>
        <n v="42662.328784722224"/>
        <n v="40968.062476851854"/>
        <n v="41104.988055555557"/>
        <n v="41880.781377314815"/>
        <n v="41076.131944444445"/>
        <n v="42615.7106712963"/>
        <n v="42098.757372685184"/>
        <n v="41090.833333333336"/>
        <n v="41807.887060185189"/>
        <n v="40895.765092592592"/>
        <n v="41147.900729166664"/>
        <n v="41893.636006944449"/>
        <n v="42102.790821759263"/>
        <n v="41650.90047453704"/>
        <n v="42588.65662037037"/>
        <n v="42653.441932870366"/>
        <n v="42567.36650462963"/>
        <n v="41445.461319444446"/>
        <n v="41277.063576388886"/>
        <n v="40986.995312500003"/>
        <n v="41418.579675925925"/>
        <n v="41059.791666666664"/>
        <n v="41210.579027777778"/>
        <n v="40766.668032407404"/>
        <n v="42232.958912037036"/>
        <n v="40997.573182870372"/>
        <n v="41795.826273148145"/>
        <n v="41716.663541666669"/>
        <n v="41306.708333333336"/>
        <n v="41552.869143518517"/>
        <n v="42484.86482638889"/>
        <n v="41341.126481481479"/>
        <n v="40893.013356481482"/>
        <n v="42167.297175925924"/>
        <n v="42202.669027777782"/>
        <n v="41876.978078703702"/>
        <n v="42330.627557870372"/>
        <n v="42804.447777777779"/>
        <n v="42047.291666666672"/>
        <n v="42052.207638888889"/>
        <n v="42117.535254629634"/>
        <n v="41941.787534722222"/>
        <n v="42587.875"/>
        <n v="41829.569212962961"/>
        <n v="41838.198518518519"/>
        <n v="42580.701886574068"/>
        <n v="42075.166666666672"/>
        <n v="42046.938692129625"/>
        <n v="42622.166666666672"/>
        <n v="42228.231006944443"/>
        <n v="42206.419039351851"/>
        <n v="42432.791666666672"/>
        <n v="41796.958333333336"/>
        <n v="41825.528101851851"/>
        <n v="41828.94027777778"/>
        <n v="42216.666666666672"/>
        <n v="42538.666666666672"/>
        <n v="42008.552847222221"/>
        <n v="41922.458333333336"/>
        <n v="42222.64707175926"/>
        <n v="42201"/>
        <n v="41911.453587962962"/>
        <n v="42238.505474537036"/>
        <n v="42221.458333333328"/>
        <n v="42184.873124999998"/>
        <n v="42238.84646990741"/>
        <n v="42459.610416666663"/>
        <n v="41791.165972222225"/>
        <n v="42058.496562500004"/>
        <n v="42100.166666666672"/>
        <n v="42718.742604166662"/>
        <n v="42133.399479166663"/>
        <n v="42589.776724537034"/>
        <n v="42218.666666666672"/>
        <n v="42063.634976851856"/>
        <n v="42270.598217592589"/>
        <n v="42169.525567129633"/>
        <n v="42426"/>
        <n v="41905.922858796301"/>
        <n v="42090.642268518524"/>
        <n v="42094.957638888889"/>
        <n v="42168.071527777778"/>
        <n v="42342.792662037042"/>
        <n v="42195.291666666672"/>
        <n v="42524.6875"/>
        <n v="42279.958333333328"/>
        <n v="42523.434236111112"/>
        <n v="41771.165972222225"/>
        <n v="42201.824884259258"/>
        <n v="41966.916666666672"/>
        <n v="42288.083333333328"/>
        <n v="42034.959837962961"/>
        <n v="42343"/>
        <n v="42784.207638888889"/>
        <n v="42347.950046296297"/>
        <n v="41864.916666666664"/>
        <n v="41876.207638888889"/>
        <n v="42081.708333333328"/>
        <n v="42351.781215277777"/>
        <n v="41811.458333333336"/>
        <n v="42534.166666666672"/>
        <n v="42739.546064814815"/>
        <n v="42163.016585648147"/>
        <n v="42153.692060185189"/>
        <n v="42513.806307870371"/>
        <n v="42153.648831018523"/>
        <n v="42483.428240740745"/>
        <n v="41888.007071759261"/>
        <n v="42398.970138888893"/>
        <n v="41811.045173611114"/>
        <n v="41896.190937499996"/>
        <n v="42131.71665509259"/>
        <n v="42398.981944444444"/>
        <n v="42224.898611111115"/>
        <n v="42786.75"/>
        <n v="41978.477777777778"/>
        <n v="42293.362314814818"/>
        <n v="42540.800648148142"/>
        <n v="42271.590833333335"/>
        <n v="41814.789687500001"/>
        <n v="41891.675034722226"/>
        <n v="42202.554166666669"/>
        <n v="42010.114108796297"/>
        <n v="42657.916666666672"/>
        <n v="42555.166666666672"/>
        <n v="42648.827013888891"/>
        <n v="42570.593530092592"/>
        <n v="41776.189409722225"/>
        <n v="41994.738576388889"/>
        <n v="42175.11618055556"/>
        <n v="42032.817488425921"/>
        <n v="42752.84474537037"/>
        <n v="42495.128391203703"/>
        <n v="42201.743969907402"/>
        <n v="42704.708333333328"/>
        <n v="42188.615682870368"/>
        <n v="42389.725243055553"/>
        <n v="42236.711805555555"/>
        <n v="41976.639305555553"/>
        <n v="42491.596273148149"/>
        <n v="42406.207638888889"/>
        <n v="41978.727256944447"/>
        <n v="42077.034733796296"/>
        <n v="42266.165972222225"/>
        <n v="42015.427361111113"/>
        <n v="41930.207638888889"/>
        <n v="41880.863252314812"/>
        <n v="41860.125"/>
        <n v="42475.84175925926"/>
        <n v="41876.875"/>
        <n v="42013.083333333328"/>
        <n v="42097.944618055553"/>
        <n v="41812.875"/>
        <n v="42716.25"/>
        <n v="42288.645196759258"/>
        <n v="42308.664965277778"/>
        <n v="42575.078217592592"/>
        <n v="41860.234166666669"/>
        <n v="42042.904386574075"/>
        <n v="42240.439768518518"/>
        <n v="42256.166874999995"/>
        <n v="41952.5"/>
        <n v="42620.056863425925"/>
        <n v="42217.041666666672"/>
        <n v="42504.877743055549"/>
        <n v="42529.731701388882"/>
        <n v="41968.823611111111"/>
        <n v="42167.841284722221"/>
        <n v="42182.768819444449"/>
        <n v="42384.131643518514"/>
        <n v="41888.922905092593"/>
        <n v="42077.865671296298"/>
        <n v="42445.356365740736"/>
        <n v="41778.476724537039"/>
        <n v="42263.234340277777"/>
        <n v="42306.629710648151"/>
        <n v="41856.61954861111"/>
        <n v="42088.750810185185"/>
        <n v="41907.886620370373"/>
        <n v="42142.874155092592"/>
        <n v="42028.125"/>
        <n v="42133.165972222225"/>
        <n v="41893.584120370368"/>
        <n v="42058.765960648147"/>
        <n v="41835.208333333336"/>
        <n v="42433.998217592598"/>
        <n v="41784.564328703702"/>
        <n v="42131.584074074075"/>
        <n v="41897.255555555559"/>
        <n v="42056.458333333328"/>
        <n v="42525.956631944442"/>
        <n v="41805.636157407411"/>
        <n v="42611.708333333328"/>
        <n v="41925.207638888889"/>
        <n v="41833.457326388889"/>
        <n v="42034.703865740739"/>
        <n v="41879.041666666664"/>
        <n v="42022.773356481484"/>
        <n v="42064.960127314815"/>
        <n v="42354.845833333333"/>
        <n v="42107.129398148143"/>
        <n v="42162.9143287037"/>
        <n v="42148.139583333337"/>
        <n v="42597.531157407408"/>
        <n v="42698.715972222228"/>
        <n v="42157.649224537032"/>
        <n v="42327.864780092597"/>
        <n v="42392.36518518519"/>
        <n v="41917.802928240737"/>
        <n v="42660.166666666672"/>
        <n v="42285.791909722218"/>
        <n v="42810.541701388895"/>
        <n v="42171.741307870368"/>
        <n v="42494.958912037036"/>
        <n v="42090.969583333332"/>
        <n v="42498.73746527778"/>
        <n v="42528.008391203708"/>
        <n v="41893.757210648146"/>
        <n v="42089.166666666672"/>
        <n v="42064.290972222225"/>
        <n v="42187.470185185186"/>
        <n v="41857.897222222222"/>
        <n v="42192.729548611111"/>
        <n v="42263.738564814819"/>
        <n v="42072.156157407408"/>
        <n v="42599.165972222225"/>
        <n v="42127.952083333337"/>
        <n v="41838.669571759259"/>
        <n v="41882.658310185187"/>
        <n v="42709.041666666672"/>
        <n v="42370.166666666672"/>
        <n v="41908.065972222219"/>
        <n v="41970.125"/>
        <n v="42442.5"/>
        <n v="42086.093055555553"/>
        <n v="41932.249305555553"/>
        <n v="42010.25"/>
        <n v="42240.083333333328"/>
        <n v="42270.559675925921"/>
        <n v="42411.686840277776"/>
        <n v="41954.674027777779"/>
        <n v="42606.278715277775"/>
        <n v="42674.166666666672"/>
        <n v="42491.458402777775"/>
        <n v="42656"/>
        <n v="42541.362048611118"/>
        <n v="42359.207638888889"/>
        <n v="42376.57430555555"/>
        <n v="42762.837152777778"/>
        <n v="42652.767476851848"/>
        <n v="42420.838738425926"/>
        <n v="41915.478842592594"/>
        <n v="42754.665173611109"/>
        <n v="42150.912500000006"/>
        <n v="42793.207638888889"/>
        <n v="41806.184027777781"/>
        <n v="42766.75"/>
        <n v="42564.895625000005"/>
        <n v="41269.83625"/>
        <n v="42430.249305555553"/>
        <n v="41958.922731481478"/>
        <n v="41918.674826388888"/>
        <n v="41987.756840277783"/>
        <n v="42119.216238425928"/>
        <n v="42390.212025462963"/>
        <n v="41969.611574074079"/>
        <n v="42056.832395833335"/>
        <n v="42361.957638888889"/>
        <n v="42045.702893518523"/>
        <n v="42176.836215277777"/>
        <n v="41948.208333333336"/>
        <n v="41801.166666666664"/>
        <n v="41838.548055555555"/>
        <n v="41871.850034722222"/>
        <n v="42205.916666666672"/>
        <n v="41786.125"/>
        <n v="42230.846446759257"/>
        <n v="42696.249305555553"/>
        <n v="42609.95380787037"/>
        <n v="42166.675763888896"/>
        <n v="41188.993923611109"/>
        <n v="41789.666666666664"/>
        <n v="42797.459398148145"/>
        <n v="42083.662627314814"/>
        <n v="42597.264178240745"/>
        <n v="41961.190972222219"/>
        <n v="42263.747349537036"/>
        <n v="42657.882488425923"/>
        <n v="42258.044664351852"/>
        <n v="42600.110243055555"/>
        <n v="42675.165972222225"/>
        <n v="41398.560289351852"/>
        <n v="41502.499305555553"/>
        <n v="40453.207638888889"/>
        <n v="42433.252280092594"/>
        <n v="41637.332638888889"/>
        <n v="42181.958333333328"/>
        <n v="42389.868611111116"/>
        <n v="42283.688043981485"/>
        <n v="42110.118055555555"/>
        <n v="42402.7268287037"/>
        <n v="41873.155729166669"/>
        <n v="41892.202777777777"/>
        <n v="42487.552777777775"/>
        <n v="42004.890277777777"/>
        <n v="42169.014525462961"/>
        <n v="42495.16851851852"/>
        <n v="42774.416030092587"/>
        <n v="42152.665972222225"/>
        <n v="41914.165972222225"/>
        <n v="42065.044444444444"/>
        <n v="42013.95821759259"/>
        <n v="41911.636388888888"/>
        <n v="42463.608923611115"/>
        <n v="42510.374305555553"/>
        <n v="41859.935717592591"/>
        <n v="42275.274699074071"/>
        <n v="41864.784120370372"/>
        <n v="42277.75"/>
        <n v="42665.922893518517"/>
        <n v="42330.290972222225"/>
        <n v="41850.055231481485"/>
        <n v="42561.228437500002"/>
        <n v="42256.938414351855"/>
        <n v="42293.691574074073"/>
        <n v="41987.833726851852"/>
        <n v="42711.733437499999"/>
        <n v="42115.249305555553"/>
        <n v="42673.073611111111"/>
        <n v="42169.804861111115"/>
        <n v="42439.571284722217"/>
        <n v="42601.102314814809"/>
        <n v="42286.651886574073"/>
        <n v="42796.956921296296"/>
        <n v="42061.138831018514"/>
        <n v="42085.671701388885"/>
        <n v="42000.0699537037"/>
        <n v="42267.181608796294"/>
        <n v="42323.96465277778"/>
        <n v="41883.208333333336"/>
        <n v="42129.783333333333"/>
        <n v="42276.883784722217"/>
        <n v="42233.67082175926"/>
        <n v="42725.192013888889"/>
        <n v="42012.570138888885"/>
        <n v="42560.082638888889"/>
        <n v="42125.777141203704"/>
        <n v="42596.948414351849"/>
        <n v="42292.916666666672"/>
        <n v="42267.795787037037"/>
        <n v="42583.025231481486"/>
        <n v="42144.825532407413"/>
        <n v="42650.583333333328"/>
        <n v="42408.01180555555"/>
        <n v="42412.189710648148"/>
        <n v="41932.622395833336"/>
        <n v="42201.330555555556"/>
        <n v="42605.340486111112"/>
        <n v="42167.156319444446"/>
        <n v="42038.083333333328"/>
        <n v="41931.208333333336"/>
        <n v="42263.916666666672"/>
        <n v="42135.814247685179"/>
        <n v="42122.638819444444"/>
        <n v="41879.125115740739"/>
        <n v="42785.031469907408"/>
        <n v="41916.595138888886"/>
        <n v="42675.121921296297"/>
        <n v="42111.731273148151"/>
        <n v="41903.632523148146"/>
        <n v="42526.447071759263"/>
        <n v="42095.515335648146"/>
        <n v="42517.55"/>
        <n v="42553.649571759262"/>
        <n v="42090.003842592589"/>
        <n v="42495.900416666671"/>
        <n v="41908.679803240739"/>
        <n v="42683.973750000005"/>
        <n v="42560.993032407408"/>
        <n v="42037.780104166668"/>
        <n v="42376.20685185185"/>
        <n v="42456.976412037038"/>
        <n v="42064.856817129628"/>
        <n v="42810.784039351856"/>
        <n v="42843.801145833335"/>
        <n v="42839.207638888889"/>
        <n v="42833.537557870368"/>
        <n v="42846.308564814812"/>
        <n v="42818.523541666669"/>
        <n v="42821.678460648152"/>
        <n v="42829.151863425926"/>
        <n v="42825.957638888889"/>
        <n v="42858.8"/>
        <n v="42828.645914351851"/>
        <n v="42819.189583333333"/>
        <n v="42832.677118055552"/>
        <n v="42841.833333333328"/>
        <n v="42813.471516203703"/>
        <n v="42834.358287037037"/>
        <n v="42813.25"/>
        <n v="42821.999236111107"/>
        <n v="42841.640810185185"/>
        <n v="41950.011053240742"/>
        <n v="41913.166666666664"/>
        <n v="41250.083333333336"/>
        <n v="40568.166666666664"/>
        <n v="41892.83997685185"/>
        <n v="41580.867673611108"/>
        <n v="40664.207638888889"/>
        <n v="41000.834004629629"/>
        <n v="41263.499131944445"/>
        <n v="41061.953055555554"/>
        <n v="41839.208333333336"/>
        <n v="41477.839722222219"/>
        <n v="40926.958333333336"/>
        <n v="41864.207638888889"/>
        <n v="41927.536134259259"/>
        <n v="41827.083333333336"/>
        <n v="41805.753761574073"/>
        <n v="41799.80572916667"/>
        <n v="41969.332638888889"/>
        <n v="41853.175706018519"/>
        <n v="41803.916666666664"/>
        <n v="41621.207638888889"/>
        <n v="41822.166666666664"/>
        <n v="42496.608310185184"/>
        <n v="40953.729953703703"/>
        <n v="41908.878379629627"/>
        <n v="41876.864675925928"/>
        <n v="40591.886886574073"/>
        <n v="41504.625"/>
        <n v="41811.666770833333"/>
        <n v="41836.605034722219"/>
        <n v="41400.702210648145"/>
        <n v="41810.412604166668"/>
        <n v="41805.666666666664"/>
        <n v="40939.708333333336"/>
        <n v="41509.79478009259"/>
        <n v="41821.993414351848"/>
        <n v="41836.977326388893"/>
        <n v="41898.875"/>
        <n v="41855.666354166664"/>
        <n v="42165.415532407409"/>
        <n v="42148.346435185187"/>
        <n v="42713.192997685182"/>
        <n v="42598.755428240736"/>
        <n v="42063.916666666672"/>
        <n v="42055.968240740738"/>
        <n v="42212.062476851846"/>
        <n v="42047.594236111108"/>
        <n v="42217.583333333328"/>
        <n v="42039.493263888886"/>
        <n v="42051.424502314811"/>
        <n v="41888.875"/>
        <n v="42490.231944444444"/>
        <n v="41882.767094907409"/>
        <n v="42352.249305555553"/>
        <n v="42272.988680555558"/>
        <n v="42202.676388888889"/>
        <n v="42125.374675925923"/>
        <n v="42266.276053240741"/>
        <n v="42117.236192129625"/>
        <n v="41848.605057870373"/>
        <n v="41810.958333333336"/>
        <n v="41061.165972222225"/>
        <n v="41866.083333333336"/>
        <n v="41859.795729166668"/>
        <n v="42211.763414351852"/>
        <n v="42374.996527777781"/>
        <n v="42257.165972222225"/>
        <n v="42196.604166666672"/>
        <n v="42678.546111111107"/>
        <n v="42004"/>
        <n v="42085.941516203704"/>
        <n v="42806.875"/>
        <n v="42190.696793981479"/>
        <n v="42301.895138888889"/>
        <n v="42236.835370370376"/>
        <n v="42745.208333333328"/>
        <n v="42524.875"/>
        <n v="42307.583472222221"/>
        <n v="42752.882361111115"/>
        <n v="42355.207638888889"/>
        <n v="41963.333310185189"/>
        <n v="42476.943831018521"/>
        <n v="42494.165972222225"/>
        <n v="42796.805034722223"/>
        <n v="42767.979861111111"/>
        <n v="42552.347812499997"/>
        <n v="42732.917048611111"/>
        <n v="42276.165972222225"/>
        <n v="42186.510393518518"/>
        <n v="42302.999305555553"/>
        <n v="42782.958333333328"/>
        <n v="41926.290972222225"/>
        <n v="41901.755694444444"/>
        <n v="42286"/>
        <n v="42705.735902777778"/>
        <n v="42167.083333333328"/>
        <n v="42259.165972222225"/>
        <n v="42197.434166666666"/>
        <n v="42098.846724537041"/>
        <n v="42175.746689814812"/>
        <n v="41948.783842592595"/>
        <n v="42176.731087962966"/>
        <n v="42620.472685185188"/>
        <n v="42621.15625"/>
        <n v="42089.044085648144"/>
        <n v="41919.768229166664"/>
        <n v="42166.165972222225"/>
        <n v="42788.559629629628"/>
        <n v="42012.887280092589"/>
        <n v="42644.165972222225"/>
        <n v="42338.714328703703"/>
        <n v="42201.725416666668"/>
        <n v="41995.166666666672"/>
        <n v="42307.875"/>
        <n v="42032.916666666672"/>
        <n v="42341.708333333328"/>
        <n v="42167.875"/>
        <n v="42202.757638888885"/>
        <n v="42606.90425925926"/>
        <n v="42171.458333333328"/>
        <n v="42197.533159722225"/>
        <n v="41945.478877314818"/>
        <n v="42314.541770833333"/>
        <n v="42627.791666666672"/>
        <n v="42444.875"/>
        <n v="42044.1875"/>
        <n v="42461.165972222225"/>
        <n v="41961.724606481483"/>
        <n v="42154.848414351851"/>
        <n v="42461.06086805556"/>
        <n v="42156.208333333328"/>
        <n v="42249.019733796296"/>
        <n v="42489.19430555556"/>
        <n v="42410.875"/>
        <n v="42398.249305555553"/>
        <n v="42794.208333333328"/>
        <n v="42597.840069444443"/>
        <n v="42336.750324074077"/>
        <n v="42541.958333333328"/>
        <n v="42786.368078703701"/>
        <n v="42805.51494212963"/>
        <n v="42264.165972222225"/>
        <n v="42342.811898148153"/>
        <n v="42798.425370370373"/>
        <n v="42171.541134259256"/>
        <n v="42639.442465277782"/>
        <n v="42330.916666666672"/>
        <n v="42212.957638888889"/>
        <n v="42260"/>
        <n v="42291.917395833334"/>
        <n v="42123.743773148148"/>
        <n v="42583.290972222225"/>
        <n v="42711.35157407407"/>
        <n v="42091.609768518523"/>
        <n v="42726.624444444446"/>
        <n v="42216.855879629627"/>
        <n v="42531.125"/>
        <n v="42505.057164351849"/>
        <n v="42473.876909722225"/>
        <n v="42659.650208333333"/>
        <n v="42283.928530092591"/>
        <n v="42294.29178240741"/>
        <n v="42685.916666666672"/>
        <n v="42396.041666666672"/>
        <n v="42132.836805555555"/>
        <n v="42496.303715277783"/>
        <n v="41859.57916666667"/>
        <n v="42529.039629629624"/>
        <n v="42471.104166666672"/>
        <n v="42035.585486111115"/>
        <n v="42543.045798611114"/>
        <n v="41928.165972222225"/>
        <n v="42543.163194444445"/>
        <n v="42638.36583333333"/>
        <n v="42526.58321759259"/>
        <n v="42099.743946759263"/>
        <n v="42071.67251157407"/>
        <n v="42498.374606481477"/>
        <n v="41825.041666666664"/>
        <n v="41847.958333333336"/>
        <n v="42095.845694444448"/>
        <n v="42283.697754629626"/>
        <n v="41839.860300925924"/>
        <n v="42170.676851851851"/>
        <n v="42215.521087962959"/>
        <n v="41854.958333333336"/>
        <n v="42465.35701388889"/>
        <n v="41922.875"/>
        <n v="42790.574999999997"/>
        <n v="42579.665717592594"/>
        <n v="42710.974004629628"/>
        <n v="42533.708333333328"/>
        <n v="42095.207638888889"/>
        <n v="42473.554166666669"/>
        <n v="41881.200150462959"/>
        <n v="42112.025694444441"/>
        <n v="42061.024421296301"/>
        <n v="42498.875"/>
        <n v="42490.165972222225"/>
        <n v="42534.708333333328"/>
        <n v="42337.958333333328"/>
        <n v="41843.458333333336"/>
        <n v="42552.958333333328"/>
        <n v="42492.958333333328"/>
        <n v="42306.167361111111"/>
        <n v="42500.470138888893"/>
        <n v="42566.815648148149"/>
        <n v="41852.417939814812"/>
        <n v="41962.352766203709"/>
        <n v="42791.057106481487"/>
        <n v="42718.665972222225"/>
        <n v="41883.665972222225"/>
        <n v="42070.204861111109"/>
        <n v="41870.666666666664"/>
        <n v="42351.101759259262"/>
        <n v="42137.067557870367"/>
        <n v="42217.933958333335"/>
        <n v="42005.208333333328"/>
        <n v="42750.041435185187"/>
        <n v="42721.333333333328"/>
        <n v="42340.874594907407"/>
        <n v="42203.666666666672"/>
        <n v="42305.731666666667"/>
        <n v="41777.610798611109"/>
        <n v="42119.659652777773"/>
        <n v="42083.705555555556"/>
        <n v="41882.547222222223"/>
        <n v="42242.958333333328"/>
        <n v="41972.995115740734"/>
        <n v="42074.143321759257"/>
        <n v="42583.957638888889"/>
        <n v="42544.782638888893"/>
        <n v="42329.125"/>
        <n v="41983.8675"/>
        <n v="41976.644745370373"/>
        <n v="41987.762592592597"/>
        <n v="42173.461122685185"/>
        <n v="42524.563449074078"/>
        <n v="41830.774826388886"/>
        <n v="41859.936111111114"/>
        <n v="42496.845543981486"/>
        <n v="41949.031944444447"/>
        <n v="41847.59542824074"/>
        <n v="42154.756944444445"/>
        <n v="42418.916666666672"/>
        <n v="41964.708333333328"/>
        <n v="42056.920428240745"/>
        <n v="41879.953865740739"/>
        <n v="42223.723912037036"/>
        <n v="42320.104861111111"/>
        <n v="42180.462083333332"/>
        <n v="42172.503495370373"/>
        <n v="42430.999305555553"/>
        <n v="41836.492777777778"/>
        <n v="41826.422326388885"/>
        <n v="41838.991944444446"/>
        <n v="42582.873611111107"/>
        <n v="42527.291666666672"/>
        <n v="42285.022824074069"/>
        <n v="41909.959050925929"/>
        <n v="42063.207638888889"/>
        <n v="42705.332638888889"/>
        <n v="42477.979166666672"/>
        <n v="42117.770833333328"/>
        <n v="41938.029861111114"/>
        <n v="41782.83457175926"/>
        <n v="42466.895833333328"/>
        <n v="42414"/>
        <n v="42067.791238425925"/>
        <n v="42118.911354166667"/>
        <n v="42040.290972222225"/>
        <n v="41916.617314814815"/>
        <n v="41903.083333333336"/>
        <n v="41822.645277777774"/>
        <n v="42063.708333333328"/>
        <n v="42676.021539351852"/>
        <n v="41850.945613425924"/>
        <n v="41869.730937500004"/>
        <n v="42405.916666666672"/>
        <n v="41807.125"/>
        <n v="41830.380428240744"/>
        <n v="42589.125"/>
        <n v="41872.686111111114"/>
        <n v="42235.710879629631"/>
        <n v="42126.875"/>
        <n v="42388.207638888889"/>
        <n v="41831.677083333336"/>
        <n v="42321.845138888893"/>
        <n v="42154.841111111105"/>
        <n v="41891.524837962963"/>
        <n v="42529.582638888889"/>
        <n v="42300.530509259261"/>
        <n v="42040.513888888891"/>
        <n v="42447.847361111111"/>
        <n v="41990.119085648148"/>
        <n v="42560.166666666672"/>
        <n v="42096.662858796291"/>
        <n v="42115.723692129628"/>
        <n v="41843.165972222225"/>
        <n v="42595.97865740741"/>
        <n v="41851.698599537034"/>
        <n v="42656.7503125"/>
        <n v="41852.290972222225"/>
        <n v="42047.249305555553"/>
        <n v="42038.185416666667"/>
        <n v="42510.479861111111"/>
        <n v="41866.527222222219"/>
        <n v="42672.125"/>
        <n v="42195.75"/>
        <n v="42654.165972222225"/>
        <n v="42605.130057870367"/>
        <n v="42225.666666666672"/>
        <n v="42479.977430555555"/>
        <n v="42083.630000000005"/>
        <n v="42634.125"/>
        <n v="42488.641724537039"/>
        <n v="42566.901388888888"/>
        <n v="41882.833333333336"/>
        <n v="41949.249305555553"/>
        <n v="42083.852083333331"/>
        <n v="42571.501516203702"/>
        <n v="41946"/>
        <n v="41939.125"/>
        <n v="42141.125"/>
        <n v="42079.875"/>
        <n v="41811.855092592588"/>
        <n v="42195.875"/>
        <n v="42006.24754629629"/>
        <n v="41826.771597222221"/>
        <n v="41823.668761574074"/>
        <n v="42536.760405092587"/>
        <n v="42402.693055555559"/>
        <n v="42158.290972222225"/>
        <n v="42179.940416666665"/>
        <n v="42111.666666666672"/>
        <n v="41783.875"/>
        <n v="42473.802361111113"/>
        <n v="42142.249814814815"/>
        <n v="42303.009224537032"/>
        <n v="41868.21597222222"/>
        <n v="42700.25"/>
        <n v="41944.720833333333"/>
        <n v="42624.846828703703"/>
        <n v="42523.916666666672"/>
        <n v="42518.905555555553"/>
        <n v="42186.290972222225"/>
        <n v="42436.207638888889"/>
        <n v="42258.763831018514"/>
        <n v="42445.165972222225"/>
        <n v="42575.478333333333"/>
        <n v="42327.790405092594"/>
        <n v="41772.166666666664"/>
        <n v="41874.734259259261"/>
        <n v="42521.92288194444"/>
        <n v="42500.875"/>
        <n v="41964.204861111109"/>
        <n v="41822.62090277778"/>
        <n v="41950.770833333336"/>
        <n v="42117.49527777778"/>
        <n v="41794.207638888889"/>
        <n v="42037.207638888889"/>
        <n v="42155.772812499999"/>
        <n v="41890.125"/>
        <n v="41824.458333333336"/>
        <n v="41914.597916666666"/>
        <n v="42067.598958333328"/>
        <n v="42253.57430555555"/>
        <n v="41911.361342592594"/>
        <n v="42262.420833333337"/>
        <n v="42638.958333333328"/>
        <n v="41895.166666666664"/>
        <n v="42488.249305555553"/>
        <n v="42196.165972222225"/>
        <n v="42753.50136574074"/>
        <n v="42198.041666666672"/>
        <n v="42470.833333333328"/>
        <n v="42551.654328703706"/>
        <n v="41900.165972222225"/>
        <n v="42319.802858796291"/>
        <n v="42278.6252662037"/>
        <n v="42358.499305555553"/>
        <n v="41960.332638888889"/>
        <n v="42599.420601851853"/>
        <n v="42621.756041666667"/>
        <n v="42547.003368055557"/>
        <n v="42247.730034722219"/>
        <n v="41889.599791666667"/>
        <n v="42180.755312499998"/>
        <n v="42070.831678240742"/>
        <n v="42105.807395833333"/>
        <n v="42095.165972222225"/>
        <n v="42504.165972222225"/>
        <n v="42434.041666666672"/>
        <n v="42251.394363425927"/>
        <n v="42492.893495370372"/>
        <n v="41781.921527777777"/>
        <n v="41818.587083333332"/>
        <n v="42228"/>
        <n v="42046.708333333328"/>
        <n v="42691.483726851846"/>
        <n v="41868.649583333332"/>
        <n v="41764.276747685188"/>
        <n v="42181.875"/>
        <n v="42216.373611111107"/>
        <n v="42151.114583333328"/>
        <n v="42221.774999999994"/>
        <n v="42442.916666666672"/>
        <n v="42583.791666666672"/>
        <n v="42282.666666666672"/>
        <n v="42004.743148148147"/>
        <n v="42027.507905092592"/>
        <n v="42165.810694444444"/>
        <n v="41899.740671296298"/>
        <n v="42012.688611111109"/>
        <n v="42004.291666666672"/>
        <n v="41942.858946759261"/>
        <n v="42176.570393518516"/>
        <n v="41951.417199074072"/>
        <n v="41956.984351851846"/>
        <n v="42593.165972222225"/>
        <n v="42709.590902777782"/>
        <n v="42120.26944444445"/>
        <n v="42490.733530092592"/>
        <n v="42460.720555555556"/>
        <n v="42064.207638888889"/>
        <n v="41850.471180555556"/>
        <n v="42465.095856481479"/>
        <n v="42478.384317129632"/>
        <n v="42198.316481481481"/>
        <n v="41994.716319444444"/>
        <n v="42636.697569444441"/>
        <n v="42548.791666666672"/>
        <n v="42123.958333333328"/>
        <n v="42150.647534722222"/>
        <n v="41932.333726851852"/>
        <n v="42028.207638888889"/>
        <n v="42046.207638888889"/>
        <n v="42009.851388888885"/>
        <n v="42617.066921296297"/>
        <n v="42076.290972222225"/>
        <n v="41877.715069444443"/>
        <n v="42432.249305555553"/>
        <n v="41885.207638888889"/>
        <n v="42246"/>
        <n v="42656.849120370374"/>
        <n v="42020.99863425926"/>
        <n v="42507.894432870366"/>
        <n v="42313.906018518523"/>
        <n v="42489.290972222225"/>
        <n v="42413.793124999997"/>
        <n v="42596.604826388888"/>
        <n v="42353"/>
        <n v="42538.583333333328"/>
        <n v="42459.950057870374"/>
        <n v="42233.432129629626"/>
        <n v="42102.370381944449"/>
        <n v="41799.726979166669"/>
        <n v="41818.58997685185"/>
        <n v="42174.041851851856"/>
        <n v="42348.593703703707"/>
        <n v="42082.908148148148"/>
        <n v="42794"/>
        <n v="42158.627893518518"/>
        <n v="42693.916666666672"/>
        <n v="42068.166666666672"/>
        <n v="42643.875"/>
        <n v="41910.140972222223"/>
        <n v="41846.291666666664"/>
        <n v="42605.774189814809"/>
        <n v="42187.652511574073"/>
        <n v="41867.667326388888"/>
        <n v="42511.165972222225"/>
        <n v="42351.874953703707"/>
        <n v="42495.708333333328"/>
        <n v="41972.888773148152"/>
        <n v="41905.165972222225"/>
        <n v="41966.936909722222"/>
        <n v="42693.041666666672"/>
        <n v="42749.165972222225"/>
        <n v="42480.88282407407"/>
        <n v="42261.694780092599"/>
        <n v="42005.700636574074"/>
        <n v="42113.631157407406"/>
        <n v="42650.632638888885"/>
        <n v="42134.781597222223"/>
        <n v="41917.208333333336"/>
        <n v="42338.708333333328"/>
        <n v="42325.185636574075"/>
        <n v="42437.207638888889"/>
        <n v="42696.012013888889"/>
        <n v="42171.979166666672"/>
        <n v="42643.749155092592"/>
        <n v="41917.292187500003"/>
        <n v="41806.712893518517"/>
        <n v="42402.478981481487"/>
        <n v="41861.665972222225"/>
        <n v="42607.165972222225"/>
        <n v="42221.363506944443"/>
        <n v="42463.708333333328"/>
        <n v="42203.290972222225"/>
        <n v="42767.957638888889"/>
        <n v="42522.904166666667"/>
        <n v="41822.165972222225"/>
        <n v="42082.610416666663"/>
        <n v="41996.881076388891"/>
        <n v="42470.166666666672"/>
        <n v="42094.178402777776"/>
        <n v="42725.493402777778"/>
        <n v="42537.248715277776"/>
        <n v="42305.829166666663"/>
        <n v="41844.291666666664"/>
        <n v="42203.970127314817"/>
        <n v="42208.772916666669"/>
        <n v="42166.675196759257"/>
        <n v="42155.958333333328"/>
        <n v="41841.165972222225"/>
        <n v="41908.946574074071"/>
        <n v="41948.536111111112"/>
        <n v="42616.873020833329"/>
        <n v="42505.958333333328"/>
        <n v="41894.815787037034"/>
        <n v="41823.165972222225"/>
        <n v="42155.531226851846"/>
        <n v="41821.207638888889"/>
        <n v="42648.454097222217"/>
        <n v="42384.651504629626"/>
        <n v="41806.290972222225"/>
        <n v="42663.116851851853"/>
        <n v="42249.180393518516"/>
        <n v="41778.875"/>
        <n v="42245.165972222225"/>
        <n v="41817.218229166669"/>
        <n v="41859.787083333329"/>
        <n v="42176.934027777781"/>
        <n v="41970.639849537038"/>
        <n v="42065.207638888889"/>
        <n v="41901"/>
        <n v="42338.9375"/>
        <n v="42527.083333333328"/>
        <n v="42015.870486111111"/>
        <n v="42048.617083333331"/>
        <n v="42500.465833333335"/>
        <n v="42431.806562500002"/>
        <n v="41927.602037037039"/>
        <n v="41912.666666666664"/>
        <n v="42159.541585648149"/>
        <n v="42561.957638888889"/>
        <n v="42595.290972222225"/>
        <n v="42521.689745370371"/>
        <n v="41813.75"/>
        <n v="41894.913761574076"/>
        <n v="42573.226388888885"/>
        <n v="41824.142199074071"/>
        <n v="41815.707708333335"/>
        <n v="42097.576249999998"/>
        <n v="42155.290972222225"/>
        <n v="42525.738032407404"/>
        <n v="42150.165972222225"/>
        <n v="42094.536111111112"/>
        <n v="42390.887835648144"/>
        <n v="42133.866307870368"/>
        <n v="42062.716145833328"/>
        <n v="42177.729930555557"/>
        <n v="42187.993125000001"/>
        <n v="41948.977824074071"/>
        <n v="42411.957638888889"/>
        <n v="41973.794699074075"/>
        <n v="42494.958333333328"/>
        <n v="42418.895833333328"/>
        <n v="42489.875"/>
        <n v="42663.204861111109"/>
        <n v="42235.171018518522"/>
        <n v="42086.16333333333"/>
        <n v="42233.677766203706"/>
        <n v="42014.140972222223"/>
        <n v="42028.5"/>
        <n v="42112.9375"/>
        <n v="42149.901574074072"/>
        <n v="42152.693159722221"/>
        <n v="42086.75"/>
        <n v="42320.290972222225"/>
        <n v="41835.916666666664"/>
        <n v="42568.449861111112"/>
        <n v="41863.079143518517"/>
        <n v="42355.920717592591"/>
        <n v="41888.214629629627"/>
        <n v="41823.710231481484"/>
        <n v="41825.165972222225"/>
        <n v="41861.697939814818"/>
        <n v="42651.389340277776"/>
        <n v="42190.957638888889"/>
        <n v="42416.249305555553"/>
        <n v="42489.165972222225"/>
        <n v="42045.332638888889"/>
        <n v="42462.993900462956"/>
        <n v="42659.875"/>
        <n v="42158"/>
        <n v="41846.207638888889"/>
        <n v="42475.866979166662"/>
        <n v="41801.814791666664"/>
        <n v="41974.850868055553"/>
        <n v="41778.208333333336"/>
        <n v="42242.108252314814"/>
        <n v="41764.525300925925"/>
        <n v="42226.958333333328"/>
        <n v="42218.813530092593"/>
        <n v="42095.708634259259"/>
        <n v="42519.024999999994"/>
        <n v="41850.776412037041"/>
        <n v="41823.167187500003"/>
        <n v="41802.727893518517"/>
        <n v="42475.598136574074"/>
        <n v="42168.930671296301"/>
        <n v="42508"/>
        <n v="42703.25"/>
        <n v="42689.088888888888"/>
        <n v="42103.792303240742"/>
        <n v="42103.166666666672"/>
        <n v="41852.041666666664"/>
        <n v="41909.166666666664"/>
        <n v="42049.819212962961"/>
        <n v="42455.693750000006"/>
        <n v="42198.837499999994"/>
        <n v="41890.882928240739"/>
        <n v="42575.958333333328"/>
        <n v="42444.666666666672"/>
        <n v="42561.980694444443"/>
        <n v="42584.418749999997"/>
        <n v="42517.037905092591"/>
        <n v="42361.679166666669"/>
        <n v="42170.798819444448"/>
        <n v="42696.708599537036"/>
        <n v="41826.692037037035"/>
        <n v="42200.447013888886"/>
        <n v="41989.938993055555"/>
        <n v="42162.58048611111"/>
        <n v="42244.9375"/>
        <n v="42749.029583333337"/>
        <n v="42114.881539351853"/>
        <n v="41861.722777777781"/>
        <n v="42440.93105324074"/>
        <n v="42015.207638888889"/>
        <n v="42006.676111111112"/>
        <n v="42299.126226851848"/>
        <n v="42433.971851851849"/>
        <n v="42582.291666666672"/>
        <n v="41909.887037037035"/>
        <n v="41819.259039351848"/>
        <n v="42097.909016203703"/>
        <n v="42119.412256944444"/>
        <n v="41850.958333333336"/>
        <n v="42084.807384259257"/>
        <n v="42521.458333333328"/>
        <n v="42535.904861111107"/>
        <n v="42236.958333333328"/>
        <n v="41837.690081018518"/>
        <n v="42301.165972222225"/>
        <n v="42075.800717592589"/>
        <n v="42202.876388888893"/>
        <n v="42190.651817129634"/>
        <n v="42373.180636574078"/>
        <n v="42388.957638888889"/>
        <n v="42205.165972222225"/>
        <n v="42583.570138888885"/>
        <n v="42172.069606481484"/>
        <n v="42131.423541666663"/>
        <n v="42090"/>
        <n v="42004.569293981483"/>
        <n v="42613.865405092598"/>
        <n v="42517.740868055553"/>
        <n v="41948.890567129631"/>
        <n v="42420.114988425921"/>
        <n v="41974.797916666663"/>
        <n v="42173.445219907408"/>
        <n v="42481.94222222222"/>
        <n v="42585.172916666663"/>
        <n v="42188.765717592592"/>
        <n v="42146.710752314815"/>
        <n v="42215.142638888887"/>
        <n v="42457.660057870366"/>
        <n v="41840.785729166666"/>
        <n v="41770.493657407409"/>
        <n v="41791.072500000002"/>
        <n v="41793.290972222225"/>
        <n v="42278.627013888887"/>
        <n v="41916.290972222225"/>
        <n v="42204.224432870367"/>
        <n v="42295.817002314812"/>
        <n v="42166.767175925925"/>
        <n v="42005.124340277776"/>
        <n v="42202.439571759256"/>
        <n v="42090.149027777778"/>
        <n v="41883.84002314815"/>
        <n v="42133.884930555556"/>
        <n v="42089.929062499999"/>
        <n v="42071.701423611114"/>
        <n v="41852.716666666667"/>
        <n v="42146.875"/>
        <n v="41815.875"/>
        <n v="41863.660995370366"/>
        <n v="41955.907638888893"/>
        <n v="42625.707638888889"/>
        <n v="42313.674826388888"/>
        <n v="42325.933495370366"/>
        <n v="41881.229166666664"/>
        <n v="42452.145138888889"/>
        <n v="42539.814108796301"/>
        <n v="41890.659780092588"/>
        <n v="42077.132638888885"/>
        <n v="41823.17219907407"/>
        <n v="42823.739004629635"/>
        <n v="42230.145787037036"/>
        <n v="42285.696006944447"/>
        <n v="42028.041666666672"/>
        <n v="42616.416666666672"/>
        <n v="42402.624166666668"/>
        <n v="42712.67768518519"/>
        <n v="42185.165972222225"/>
        <n v="42029.861064814817"/>
        <n v="42786.018506944441"/>
        <n v="42400.960416666669"/>
        <n v="41884.602650462963"/>
        <n v="42090.749907407408"/>
        <n v="42499.951284722221"/>
        <n v="41984.228032407409"/>
        <n v="42125.916666666672"/>
        <n v="42792.545810185184"/>
        <n v="42008.976388888885"/>
        <n v="42231.758611111116"/>
        <n v="42086.207638888889"/>
        <n v="41875.291666666664"/>
        <n v="41821.25"/>
        <n v="42710.207638888889"/>
        <n v="42063.250208333338"/>
        <n v="41807.191875000004"/>
        <n v="42012.87364583333"/>
        <n v="42233.666666666672"/>
        <n v="41863.775011574071"/>
        <n v="42166.092488425929"/>
        <n v="42357.826377314821"/>
        <n v="42688.509745370371"/>
        <n v="42230.818055555559"/>
        <n v="42109.211111111115"/>
        <n v="42166.958333333328"/>
        <n v="42181.559027777781"/>
        <n v="41938.838888888888"/>
        <n v="41849.135370370372"/>
        <n v="41893.359282407408"/>
        <n v="42254.756909722222"/>
        <n v="41969.853900462964"/>
        <n v="42119.190972222219"/>
        <n v="42338.252881944441"/>
        <n v="42134.957638888889"/>
        <n v="42522.98505787037"/>
        <n v="42524.471666666665"/>
        <n v="41893.527326388888"/>
        <n v="41855.666666666664"/>
        <n v="42387"/>
        <n v="42687.428935185191"/>
        <n v="41938.75"/>
        <n v="42065.958333333328"/>
        <n v="42103.979988425926"/>
        <n v="41816.959745370368"/>
        <n v="41850.870821759258"/>
        <n v="42000.085046296299"/>
        <n v="41860.267407407409"/>
        <n v="42293.207638888889"/>
        <n v="42631.827141203699"/>
        <n v="42461.25"/>
        <n v="42253.151701388888"/>
        <n v="42445.126898148148"/>
        <n v="42568.029861111107"/>
        <n v="42278.541666666672"/>
        <n v="42281.656782407401"/>
        <n v="42705.304629629631"/>
        <n v="42562.631481481483"/>
        <n v="42182.905717592599"/>
        <n v="41919.1875"/>
        <n v="42006.492488425924"/>
        <n v="41968.041666666672"/>
        <n v="42171.904097222221"/>
        <n v="42310.701388888891"/>
        <n v="42243.662905092591"/>
        <n v="42139.801712962959"/>
        <n v="42063.333333333328"/>
        <n v="42645.142870370371"/>
        <n v="41889.325497685182"/>
        <n v="42046.120613425926"/>
        <n v="42468.774305555555"/>
        <n v="42493.784050925926"/>
        <n v="42303.790393518517"/>
        <n v="42580.978472222225"/>
        <n v="41834.651203703703"/>
        <n v="42336.890520833331"/>
        <n v="42485.013888888891"/>
        <n v="42559.976319444439"/>
        <n v="41853.583333333336"/>
        <n v="41910.788842592592"/>
        <n v="42372.845555555556"/>
        <n v="41767.891319444447"/>
        <n v="42336.621458333335"/>
        <n v="42326.195798611108"/>
        <n v="42113.680393518516"/>
        <n v="42474.194212962961"/>
        <n v="41844.124305555553"/>
        <n v="42800.290590277778"/>
        <n v="42512.815659722226"/>
        <n v="42611.163194444445"/>
        <n v="42477.863553240735"/>
        <n v="41841.536180555559"/>
        <n v="42041.067523148144"/>
        <n v="42499.166666666672"/>
        <n v="42523.546851851846"/>
        <n v="42564.866875"/>
        <n v="41852.291666666664"/>
        <n v="42573.788564814815"/>
        <n v="42035.642974537041"/>
        <n v="42092.833333333328"/>
        <n v="41825.598923611113"/>
        <n v="42568.179965277777"/>
        <n v="42192.809953703705"/>
        <n v="41779.290972222225"/>
        <n v="41951"/>
        <n v="42420.878472222219"/>
        <n v="42496.544444444444"/>
        <n v="41775.92465277778"/>
        <n v="42245.08116898148"/>
        <n v="42316.791446759264"/>
        <n v="42431.672372685185"/>
        <n v="42155.644467592589"/>
        <n v="42349.982164351852"/>
        <n v="42137.864722222221"/>
        <n v="41839.389930555553"/>
        <n v="42049.477083333331"/>
        <n v="41963.669444444444"/>
        <n v="42099.349780092598"/>
        <n v="42091.921597222223"/>
        <n v="41882.827650462961"/>
        <n v="42497.603680555556"/>
        <n v="41909.043530092589"/>
        <n v="42050.587349537032"/>
        <n v="41920.16269675926"/>
        <n v="41932.807696759257"/>
        <n v="42416.772997685184"/>
        <n v="41877.686111111114"/>
        <n v="42207.964201388888"/>
        <n v="41891.700925925928"/>
        <n v="41938.770439814813"/>
        <n v="42032.54488425926"/>
        <n v="42126.544548611113"/>
        <n v="42051.301192129627"/>
        <n v="42434.246168981481"/>
        <n v="42204.780821759254"/>
        <n v="41899.872685185182"/>
        <n v="41886.672152777777"/>
        <n v="42650.91097222222"/>
        <n v="42475.686111111107"/>
        <n v="42087.149293981478"/>
        <n v="41938.911550925928"/>
        <n v="42036.120833333334"/>
        <n v="42453.957905092597"/>
        <n v="42247.670104166667"/>
        <n v="42211.237685185188"/>
        <n v="42342.697210648148"/>
        <n v="42789.041666666672"/>
        <n v="41795.938657407409"/>
        <n v="42352.025115740747"/>
        <n v="42403.784027777772"/>
        <n v="41991.626898148148"/>
        <n v="42353.85087962963"/>
        <n v="42645.375"/>
        <n v="42097.905671296292"/>
        <n v="41933.882951388885"/>
        <n v="41821.9375"/>
        <n v="42514.600694444445"/>
        <n v="41929.798726851855"/>
        <n v="42339.249305555553"/>
        <n v="42203.125"/>
        <n v="42619.474004629628"/>
        <n v="42024.802777777775"/>
        <n v="41963.957465277781"/>
        <n v="42104.208333333328"/>
        <n v="41872.201261574075"/>
        <n v="41934.650578703702"/>
        <n v="42015.041666666672"/>
        <n v="42471.467442129629"/>
        <n v="42199.958506944444"/>
        <n v="41935.636469907404"/>
        <n v="41768.286805555559"/>
        <n v="41925.878657407404"/>
        <n v="41958.833333333328"/>
        <n v="42644.166666666672"/>
        <n v="41809.648506944446"/>
        <n v="42554.832638888889"/>
        <n v="42333.958333333328"/>
        <n v="41898.125"/>
        <n v="41813.666666666664"/>
        <n v="42481.099803240737"/>
        <n v="42553.739212962959"/>
        <n v="41817.681527777779"/>
        <n v="42123.588263888887"/>
        <n v="41863.951516203706"/>
        <n v="42509.039212962962"/>
        <n v="42275.117476851854"/>
        <n v="42748.961805555555"/>
        <n v="42063.5"/>
        <n v="42064.125"/>
        <n v="42730.804756944446"/>
        <n v="41872.77443287037"/>
        <n v="42133.166666666672"/>
        <n v="42313.594618055555"/>
        <n v="41820.727777777778"/>
        <n v="41933.82708333333"/>
        <n v="42725.7105787037"/>
        <n v="42762.787523148145"/>
        <n v="42540.938900462963"/>
        <n v="42535.787500000006"/>
        <n v="42071.539641203708"/>
        <n v="42322.958333333328"/>
        <n v="42383.761759259258"/>
        <n v="42652.436412037037"/>
        <n v="42087.165972222225"/>
        <n v="42329.166666666672"/>
        <n v="42568.742893518516"/>
        <n v="42020.434722222228"/>
        <n v="42155.732638888891"/>
        <n v="42223.625"/>
        <n v="42020.506377314814"/>
        <n v="42099.153321759266"/>
        <n v="42238.815891203703"/>
        <n v="41934.207638888889"/>
        <n v="42723.031828703708"/>
        <n v="42794.368749999994"/>
        <n v="42400.996527777781"/>
        <n v="42525.722187499996"/>
        <n v="42615.850381944445"/>
        <n v="41937.124884259261"/>
        <n v="42760.903726851851"/>
        <n v="42505.848067129627"/>
        <n v="42242.772222222222"/>
        <n v="42670.278171296297"/>
        <n v="42730.010520833333"/>
        <n v="42096.041666666672"/>
        <n v="41906.916678240741"/>
        <n v="42797.208333333328"/>
        <n v="42337.581064814818"/>
        <n v="42572.626747685179"/>
        <n v="42059.135879629626"/>
        <n v="42428"/>
        <n v="42377.273611111115"/>
        <n v="2556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ad Khan" refreshedDate="44010.95255509259" createdVersion="6" refreshedVersion="6" minRefreshableVersion="3" recordCount="4116" xr:uid="{1C42F725-DCD3-DA42-AB94-24E0768B3C7F}">
  <cacheSource type="worksheet">
    <worksheetSource ref="A1:U4117" sheet="Data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base="18">
        <rangePr groupBy="months" startDate="1970-01-01T00:00:00" endDate="2017-03-15T15:30:07"/>
        <groupItems count="14">
          <s v="&lt;1970-01-0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s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x v="4091"/>
  </r>
  <r>
    <m/>
    <m/>
    <m/>
    <m/>
    <m/>
    <x v="4"/>
    <m/>
    <m/>
    <m/>
    <x v="4114"/>
    <m/>
    <m/>
    <m/>
    <m/>
    <m/>
    <n v="0"/>
    <x v="9"/>
    <m/>
    <x v="4114"/>
    <x v="4092"/>
  </r>
  <r>
    <m/>
    <m/>
    <m/>
    <m/>
    <m/>
    <x v="4"/>
    <m/>
    <m/>
    <m/>
    <x v="4114"/>
    <m/>
    <m/>
    <m/>
    <m/>
    <m/>
    <m/>
    <x v="9"/>
    <m/>
    <x v="4114"/>
    <x v="409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n v="0"/>
    <x v="9"/>
    <m/>
    <x v="4114"/>
    <d v="1970-01-01T00:00:00"/>
    <x v="9"/>
  </r>
  <r>
    <m/>
    <m/>
    <m/>
    <m/>
    <m/>
    <x v="4"/>
    <m/>
    <m/>
    <m/>
    <m/>
    <m/>
    <m/>
    <m/>
    <m/>
    <m/>
    <m/>
    <x v="9"/>
    <m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67F103-E36D-E44D-A378-893FFA585989}" name="PivotTable6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multipleItemSelectionAllowed="1" showAll="0">
      <items count="11">
        <item h="1" x="9"/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8A3283-543C-E746-8716-11ADE297BC97}" name="PivotTable3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49AAD7-EC41-2144-B215-ADDE87C528C0}" name="PivotTable4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4246D2-4C4B-E146-BAFB-7C8D858BB10F}" name="PivotTable5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399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4116">
        <item x="4114"/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>
      <items count="4094">
        <item x="4092"/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</pivotFields>
  <rowFields count="1">
    <field x="18"/>
  </rowFields>
  <rowItems count="1394">
    <i>
      <x v="50"/>
    </i>
    <i>
      <x v="66"/>
    </i>
    <i>
      <x v="77"/>
    </i>
    <i>
      <x v="108"/>
    </i>
    <i>
      <x v="116"/>
    </i>
    <i>
      <x v="239"/>
    </i>
    <i>
      <x v="241"/>
    </i>
    <i>
      <x v="257"/>
    </i>
    <i>
      <x v="301"/>
    </i>
    <i>
      <x v="348"/>
    </i>
    <i>
      <x v="361"/>
    </i>
    <i>
      <x v="463"/>
    </i>
    <i>
      <x v="503"/>
    </i>
    <i>
      <x v="512"/>
    </i>
    <i>
      <x v="514"/>
    </i>
    <i>
      <x v="603"/>
    </i>
    <i>
      <x v="612"/>
    </i>
    <i>
      <x v="626"/>
    </i>
    <i>
      <x v="653"/>
    </i>
    <i>
      <x v="662"/>
    </i>
    <i>
      <x v="678"/>
    </i>
    <i>
      <x v="680"/>
    </i>
    <i>
      <x v="689"/>
    </i>
    <i>
      <x v="733"/>
    </i>
    <i>
      <x v="771"/>
    </i>
    <i>
      <x v="787"/>
    </i>
    <i>
      <x v="885"/>
    </i>
    <i>
      <x v="901"/>
    </i>
    <i>
      <x v="903"/>
    </i>
    <i>
      <x v="911"/>
    </i>
    <i>
      <x v="912"/>
    </i>
    <i>
      <x v="913"/>
    </i>
    <i>
      <x v="914"/>
    </i>
    <i>
      <x v="916"/>
    </i>
    <i>
      <x v="917"/>
    </i>
    <i>
      <x v="918"/>
    </i>
    <i>
      <x v="919"/>
    </i>
    <i>
      <x v="922"/>
    </i>
    <i>
      <x v="925"/>
    </i>
    <i>
      <x v="927"/>
    </i>
    <i>
      <x v="928"/>
    </i>
    <i>
      <x v="929"/>
    </i>
    <i>
      <x v="936"/>
    </i>
    <i>
      <x v="937"/>
    </i>
    <i>
      <x v="938"/>
    </i>
    <i>
      <x v="939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9"/>
    </i>
    <i>
      <x v="958"/>
    </i>
    <i>
      <x v="959"/>
    </i>
    <i>
      <x v="961"/>
    </i>
    <i>
      <x v="962"/>
    </i>
    <i>
      <x v="968"/>
    </i>
    <i>
      <x v="970"/>
    </i>
    <i>
      <x v="972"/>
    </i>
    <i>
      <x v="973"/>
    </i>
    <i>
      <x v="974"/>
    </i>
    <i>
      <x v="976"/>
    </i>
    <i>
      <x v="977"/>
    </i>
    <i>
      <x v="978"/>
    </i>
    <i>
      <x v="981"/>
    </i>
    <i>
      <x v="982"/>
    </i>
    <i>
      <x v="983"/>
    </i>
    <i>
      <x v="985"/>
    </i>
    <i>
      <x v="986"/>
    </i>
    <i>
      <x v="987"/>
    </i>
    <i>
      <x v="990"/>
    </i>
    <i>
      <x v="991"/>
    </i>
    <i>
      <x v="992"/>
    </i>
    <i>
      <x v="993"/>
    </i>
    <i>
      <x v="994"/>
    </i>
    <i>
      <x v="996"/>
    </i>
    <i>
      <x v="997"/>
    </i>
    <i>
      <x v="998"/>
    </i>
    <i>
      <x v="1001"/>
    </i>
    <i>
      <x v="1004"/>
    </i>
    <i>
      <x v="1005"/>
    </i>
    <i>
      <x v="1007"/>
    </i>
    <i>
      <x v="1008"/>
    </i>
    <i>
      <x v="1013"/>
    </i>
    <i>
      <x v="1014"/>
    </i>
    <i>
      <x v="1015"/>
    </i>
    <i>
      <x v="1016"/>
    </i>
    <i>
      <x v="1018"/>
    </i>
    <i>
      <x v="1020"/>
    </i>
    <i>
      <x v="1021"/>
    </i>
    <i>
      <x v="1023"/>
    </i>
    <i>
      <x v="1026"/>
    </i>
    <i>
      <x v="1027"/>
    </i>
    <i>
      <x v="1030"/>
    </i>
    <i>
      <x v="1032"/>
    </i>
    <i>
      <x v="1034"/>
    </i>
    <i>
      <x v="1035"/>
    </i>
    <i>
      <x v="1039"/>
    </i>
    <i>
      <x v="1040"/>
    </i>
    <i>
      <x v="1042"/>
    </i>
    <i>
      <x v="1043"/>
    </i>
    <i>
      <x v="1044"/>
    </i>
    <i>
      <x v="1047"/>
    </i>
    <i>
      <x v="1049"/>
    </i>
    <i>
      <x v="1050"/>
    </i>
    <i>
      <x v="1052"/>
    </i>
    <i>
      <x v="1054"/>
    </i>
    <i>
      <x v="1055"/>
    </i>
    <i>
      <x v="1056"/>
    </i>
    <i>
      <x v="1058"/>
    </i>
    <i>
      <x v="1062"/>
    </i>
    <i>
      <x v="1064"/>
    </i>
    <i>
      <x v="1069"/>
    </i>
    <i>
      <x v="1070"/>
    </i>
    <i>
      <x v="1071"/>
    </i>
    <i>
      <x v="1076"/>
    </i>
    <i>
      <x v="1079"/>
    </i>
    <i>
      <x v="1082"/>
    </i>
    <i>
      <x v="1083"/>
    </i>
    <i>
      <x v="1085"/>
    </i>
    <i>
      <x v="1090"/>
    </i>
    <i>
      <x v="1093"/>
    </i>
    <i>
      <x v="1094"/>
    </i>
    <i>
      <x v="1095"/>
    </i>
    <i>
      <x v="1096"/>
    </i>
    <i>
      <x v="1097"/>
    </i>
    <i>
      <x v="1098"/>
    </i>
    <i>
      <x v="1101"/>
    </i>
    <i>
      <x v="1104"/>
    </i>
    <i>
      <x v="1105"/>
    </i>
    <i>
      <x v="1106"/>
    </i>
    <i>
      <x v="1107"/>
    </i>
    <i>
      <x v="1109"/>
    </i>
    <i>
      <x v="1113"/>
    </i>
    <i>
      <x v="1114"/>
    </i>
    <i>
      <x v="1116"/>
    </i>
    <i>
      <x v="1117"/>
    </i>
    <i>
      <x v="1118"/>
    </i>
    <i>
      <x v="1121"/>
    </i>
    <i>
      <x v="1122"/>
    </i>
    <i>
      <x v="1126"/>
    </i>
    <i>
      <x v="1127"/>
    </i>
    <i>
      <x v="1129"/>
    </i>
    <i>
      <x v="1130"/>
    </i>
    <i>
      <x v="1132"/>
    </i>
    <i>
      <x v="1134"/>
    </i>
    <i>
      <x v="1136"/>
    </i>
    <i>
      <x v="1138"/>
    </i>
    <i>
      <x v="1139"/>
    </i>
    <i>
      <x v="1140"/>
    </i>
    <i>
      <x v="1142"/>
    </i>
    <i>
      <x v="1145"/>
    </i>
    <i>
      <x v="1146"/>
    </i>
    <i>
      <x v="1147"/>
    </i>
    <i>
      <x v="1148"/>
    </i>
    <i>
      <x v="1150"/>
    </i>
    <i>
      <x v="1153"/>
    </i>
    <i>
      <x v="1156"/>
    </i>
    <i>
      <x v="1159"/>
    </i>
    <i>
      <x v="1161"/>
    </i>
    <i>
      <x v="1163"/>
    </i>
    <i>
      <x v="1166"/>
    </i>
    <i>
      <x v="1167"/>
    </i>
    <i>
      <x v="1168"/>
    </i>
    <i>
      <x v="1169"/>
    </i>
    <i>
      <x v="1170"/>
    </i>
    <i>
      <x v="1171"/>
    </i>
    <i>
      <x v="1175"/>
    </i>
    <i>
      <x v="1177"/>
    </i>
    <i>
      <x v="1179"/>
    </i>
    <i>
      <x v="1180"/>
    </i>
    <i>
      <x v="1181"/>
    </i>
    <i>
      <x v="1185"/>
    </i>
    <i>
      <x v="1188"/>
    </i>
    <i>
      <x v="1189"/>
    </i>
    <i>
      <x v="1192"/>
    </i>
    <i>
      <x v="1193"/>
    </i>
    <i>
      <x v="1200"/>
    </i>
    <i>
      <x v="1202"/>
    </i>
    <i>
      <x v="1203"/>
    </i>
    <i>
      <x v="1204"/>
    </i>
    <i>
      <x v="1206"/>
    </i>
    <i>
      <x v="1208"/>
    </i>
    <i>
      <x v="1209"/>
    </i>
    <i>
      <x v="1215"/>
    </i>
    <i>
      <x v="1220"/>
    </i>
    <i>
      <x v="1221"/>
    </i>
    <i>
      <x v="1226"/>
    </i>
    <i>
      <x v="1237"/>
    </i>
    <i>
      <x v="1239"/>
    </i>
    <i>
      <x v="1241"/>
    </i>
    <i>
      <x v="1244"/>
    </i>
    <i>
      <x v="1247"/>
    </i>
    <i>
      <x v="1248"/>
    </i>
    <i>
      <x v="1250"/>
    </i>
    <i>
      <x v="1252"/>
    </i>
    <i>
      <x v="1253"/>
    </i>
    <i>
      <x v="1256"/>
    </i>
    <i>
      <x v="1257"/>
    </i>
    <i>
      <x v="1259"/>
    </i>
    <i>
      <x v="1261"/>
    </i>
    <i>
      <x v="1262"/>
    </i>
    <i>
      <x v="1266"/>
    </i>
    <i>
      <x v="1270"/>
    </i>
    <i>
      <x v="1274"/>
    </i>
    <i>
      <x v="1275"/>
    </i>
    <i>
      <x v="1276"/>
    </i>
    <i>
      <x v="1277"/>
    </i>
    <i>
      <x v="1280"/>
    </i>
    <i>
      <x v="1282"/>
    </i>
    <i>
      <x v="1284"/>
    </i>
    <i>
      <x v="1285"/>
    </i>
    <i>
      <x v="1286"/>
    </i>
    <i>
      <x v="1287"/>
    </i>
    <i>
      <x v="1289"/>
    </i>
    <i>
      <x v="1290"/>
    </i>
    <i>
      <x v="1292"/>
    </i>
    <i>
      <x v="1294"/>
    </i>
    <i>
      <x v="1297"/>
    </i>
    <i>
      <x v="1298"/>
    </i>
    <i>
      <x v="1300"/>
    </i>
    <i>
      <x v="1302"/>
    </i>
    <i>
      <x v="1307"/>
    </i>
    <i>
      <x v="1308"/>
    </i>
    <i>
      <x v="1309"/>
    </i>
    <i>
      <x v="1313"/>
    </i>
    <i>
      <x v="1314"/>
    </i>
    <i>
      <x v="1315"/>
    </i>
    <i>
      <x v="1316"/>
    </i>
    <i>
      <x v="1321"/>
    </i>
    <i>
      <x v="1322"/>
    </i>
    <i>
      <x v="1323"/>
    </i>
    <i>
      <x v="1324"/>
    </i>
    <i>
      <x v="1325"/>
    </i>
    <i>
      <x v="1326"/>
    </i>
    <i>
      <x v="1328"/>
    </i>
    <i>
      <x v="1331"/>
    </i>
    <i>
      <x v="1332"/>
    </i>
    <i>
      <x v="1335"/>
    </i>
    <i>
      <x v="1340"/>
    </i>
    <i>
      <x v="1341"/>
    </i>
    <i>
      <x v="1342"/>
    </i>
    <i>
      <x v="1343"/>
    </i>
    <i>
      <x v="1344"/>
    </i>
    <i>
      <x v="1345"/>
    </i>
    <i>
      <x v="1348"/>
    </i>
    <i>
      <x v="1349"/>
    </i>
    <i>
      <x v="1353"/>
    </i>
    <i>
      <x v="1354"/>
    </i>
    <i>
      <x v="1355"/>
    </i>
    <i>
      <x v="1356"/>
    </i>
    <i>
      <x v="1360"/>
    </i>
    <i>
      <x v="1363"/>
    </i>
    <i>
      <x v="1365"/>
    </i>
    <i>
      <x v="1366"/>
    </i>
    <i>
      <x v="1370"/>
    </i>
    <i>
      <x v="1374"/>
    </i>
    <i>
      <x v="1375"/>
    </i>
    <i>
      <x v="1376"/>
    </i>
    <i>
      <x v="1378"/>
    </i>
    <i>
      <x v="1384"/>
    </i>
    <i>
      <x v="1385"/>
    </i>
    <i>
      <x v="1386"/>
    </i>
    <i>
      <x v="1387"/>
    </i>
    <i>
      <x v="1390"/>
    </i>
    <i>
      <x v="1391"/>
    </i>
    <i>
      <x v="1392"/>
    </i>
    <i>
      <x v="1394"/>
    </i>
    <i>
      <x v="1395"/>
    </i>
    <i>
      <x v="1396"/>
    </i>
    <i>
      <x v="1398"/>
    </i>
    <i>
      <x v="1399"/>
    </i>
    <i>
      <x v="1400"/>
    </i>
    <i>
      <x v="1403"/>
    </i>
    <i>
      <x v="1404"/>
    </i>
    <i>
      <x v="1405"/>
    </i>
    <i>
      <x v="1406"/>
    </i>
    <i>
      <x v="1408"/>
    </i>
    <i>
      <x v="1409"/>
    </i>
    <i>
      <x v="1411"/>
    </i>
    <i>
      <x v="1412"/>
    </i>
    <i>
      <x v="1413"/>
    </i>
    <i>
      <x v="1419"/>
    </i>
    <i>
      <x v="1421"/>
    </i>
    <i>
      <x v="1422"/>
    </i>
    <i>
      <x v="1423"/>
    </i>
    <i>
      <x v="1426"/>
    </i>
    <i>
      <x v="1429"/>
    </i>
    <i>
      <x v="1434"/>
    </i>
    <i>
      <x v="1435"/>
    </i>
    <i>
      <x v="1436"/>
    </i>
    <i>
      <x v="1438"/>
    </i>
    <i>
      <x v="1440"/>
    </i>
    <i>
      <x v="1441"/>
    </i>
    <i>
      <x v="1444"/>
    </i>
    <i>
      <x v="1446"/>
    </i>
    <i>
      <x v="1447"/>
    </i>
    <i>
      <x v="1451"/>
    </i>
    <i>
      <x v="1453"/>
    </i>
    <i>
      <x v="1457"/>
    </i>
    <i>
      <x v="1458"/>
    </i>
    <i>
      <x v="1460"/>
    </i>
    <i>
      <x v="1463"/>
    </i>
    <i>
      <x v="1468"/>
    </i>
    <i>
      <x v="1470"/>
    </i>
    <i>
      <x v="1474"/>
    </i>
    <i>
      <x v="1478"/>
    </i>
    <i>
      <x v="1482"/>
    </i>
    <i>
      <x v="1483"/>
    </i>
    <i>
      <x v="1490"/>
    </i>
    <i>
      <x v="1491"/>
    </i>
    <i>
      <x v="1492"/>
    </i>
    <i>
      <x v="1495"/>
    </i>
    <i>
      <x v="1496"/>
    </i>
    <i>
      <x v="1498"/>
    </i>
    <i>
      <x v="1500"/>
    </i>
    <i>
      <x v="1504"/>
    </i>
    <i>
      <x v="1506"/>
    </i>
    <i>
      <x v="1509"/>
    </i>
    <i>
      <x v="1510"/>
    </i>
    <i>
      <x v="1511"/>
    </i>
    <i>
      <x v="1513"/>
    </i>
    <i>
      <x v="1514"/>
    </i>
    <i>
      <x v="1515"/>
    </i>
    <i>
      <x v="1517"/>
    </i>
    <i>
      <x v="1518"/>
    </i>
    <i>
      <x v="1521"/>
    </i>
    <i>
      <x v="1526"/>
    </i>
    <i>
      <x v="1531"/>
    </i>
    <i>
      <x v="1536"/>
    </i>
    <i>
      <x v="1538"/>
    </i>
    <i>
      <x v="1542"/>
    </i>
    <i>
      <x v="1543"/>
    </i>
    <i>
      <x v="1544"/>
    </i>
    <i>
      <x v="1546"/>
    </i>
    <i>
      <x v="1547"/>
    </i>
    <i>
      <x v="1548"/>
    </i>
    <i>
      <x v="1552"/>
    </i>
    <i>
      <x v="1555"/>
    </i>
    <i>
      <x v="1558"/>
    </i>
    <i>
      <x v="1559"/>
    </i>
    <i>
      <x v="1563"/>
    </i>
    <i>
      <x v="1569"/>
    </i>
    <i>
      <x v="1577"/>
    </i>
    <i>
      <x v="1578"/>
    </i>
    <i>
      <x v="1583"/>
    </i>
    <i>
      <x v="1585"/>
    </i>
    <i>
      <x v="1586"/>
    </i>
    <i>
      <x v="1587"/>
    </i>
    <i>
      <x v="1588"/>
    </i>
    <i>
      <x v="1590"/>
    </i>
    <i>
      <x v="1592"/>
    </i>
    <i>
      <x v="1596"/>
    </i>
    <i>
      <x v="1598"/>
    </i>
    <i>
      <x v="1599"/>
    </i>
    <i>
      <x v="1602"/>
    </i>
    <i>
      <x v="1606"/>
    </i>
    <i>
      <x v="1608"/>
    </i>
    <i>
      <x v="1615"/>
    </i>
    <i>
      <x v="1618"/>
    </i>
    <i>
      <x v="1621"/>
    </i>
    <i>
      <x v="1625"/>
    </i>
    <i>
      <x v="1627"/>
    </i>
    <i>
      <x v="1629"/>
    </i>
    <i>
      <x v="1631"/>
    </i>
    <i>
      <x v="1632"/>
    </i>
    <i>
      <x v="1634"/>
    </i>
    <i>
      <x v="1642"/>
    </i>
    <i>
      <x v="1643"/>
    </i>
    <i>
      <x v="1644"/>
    </i>
    <i>
      <x v="1646"/>
    </i>
    <i>
      <x v="1647"/>
    </i>
    <i>
      <x v="1651"/>
    </i>
    <i>
      <x v="1659"/>
    </i>
    <i>
      <x v="1660"/>
    </i>
    <i>
      <x v="1664"/>
    </i>
    <i>
      <x v="1668"/>
    </i>
    <i>
      <x v="1678"/>
    </i>
    <i>
      <x v="1679"/>
    </i>
    <i>
      <x v="1681"/>
    </i>
    <i>
      <x v="1687"/>
    </i>
    <i>
      <x v="1690"/>
    </i>
    <i>
      <x v="1691"/>
    </i>
    <i>
      <x v="1694"/>
    </i>
    <i>
      <x v="1696"/>
    </i>
    <i>
      <x v="1700"/>
    </i>
    <i>
      <x v="1706"/>
    </i>
    <i>
      <x v="1707"/>
    </i>
    <i>
      <x v="1709"/>
    </i>
    <i>
      <x v="1711"/>
    </i>
    <i>
      <x v="1714"/>
    </i>
    <i>
      <x v="1715"/>
    </i>
    <i>
      <x v="1716"/>
    </i>
    <i>
      <x v="1718"/>
    </i>
    <i>
      <x v="1720"/>
    </i>
    <i>
      <x v="1722"/>
    </i>
    <i>
      <x v="1724"/>
    </i>
    <i>
      <x v="1730"/>
    </i>
    <i>
      <x v="1731"/>
    </i>
    <i>
      <x v="1734"/>
    </i>
    <i>
      <x v="1735"/>
    </i>
    <i>
      <x v="1736"/>
    </i>
    <i>
      <x v="1737"/>
    </i>
    <i>
      <x v="1738"/>
    </i>
    <i>
      <x v="1739"/>
    </i>
    <i>
      <x v="1741"/>
    </i>
    <i>
      <x v="1744"/>
    </i>
    <i>
      <x v="1748"/>
    </i>
    <i>
      <x v="1749"/>
    </i>
    <i>
      <x v="1751"/>
    </i>
    <i>
      <x v="1753"/>
    </i>
    <i>
      <x v="1758"/>
    </i>
    <i>
      <x v="1759"/>
    </i>
    <i>
      <x v="1760"/>
    </i>
    <i>
      <x v="1761"/>
    </i>
    <i>
      <x v="1762"/>
    </i>
    <i>
      <x v="1763"/>
    </i>
    <i>
      <x v="1768"/>
    </i>
    <i>
      <x v="1769"/>
    </i>
    <i>
      <x v="1771"/>
    </i>
    <i>
      <x v="1772"/>
    </i>
    <i>
      <x v="1773"/>
    </i>
    <i>
      <x v="1775"/>
    </i>
    <i>
      <x v="1777"/>
    </i>
    <i>
      <x v="1778"/>
    </i>
    <i>
      <x v="1781"/>
    </i>
    <i>
      <x v="1782"/>
    </i>
    <i>
      <x v="1785"/>
    </i>
    <i>
      <x v="1786"/>
    </i>
    <i>
      <x v="1788"/>
    </i>
    <i>
      <x v="1794"/>
    </i>
    <i>
      <x v="1795"/>
    </i>
    <i>
      <x v="1801"/>
    </i>
    <i>
      <x v="1802"/>
    </i>
    <i>
      <x v="1805"/>
    </i>
    <i>
      <x v="1806"/>
    </i>
    <i>
      <x v="1808"/>
    </i>
    <i>
      <x v="1809"/>
    </i>
    <i>
      <x v="1810"/>
    </i>
    <i>
      <x v="1811"/>
    </i>
    <i>
      <x v="1812"/>
    </i>
    <i>
      <x v="1813"/>
    </i>
    <i>
      <x v="1815"/>
    </i>
    <i>
      <x v="1816"/>
    </i>
    <i>
      <x v="1820"/>
    </i>
    <i>
      <x v="1821"/>
    </i>
    <i>
      <x v="1822"/>
    </i>
    <i>
      <x v="1825"/>
    </i>
    <i>
      <x v="1828"/>
    </i>
    <i>
      <x v="1829"/>
    </i>
    <i>
      <x v="1830"/>
    </i>
    <i>
      <x v="1831"/>
    </i>
    <i>
      <x v="1833"/>
    </i>
    <i>
      <x v="1836"/>
    </i>
    <i>
      <x v="1841"/>
    </i>
    <i>
      <x v="1843"/>
    </i>
    <i>
      <x v="1845"/>
    </i>
    <i>
      <x v="1848"/>
    </i>
    <i>
      <x v="1851"/>
    </i>
    <i>
      <x v="1855"/>
    </i>
    <i>
      <x v="1856"/>
    </i>
    <i>
      <x v="1857"/>
    </i>
    <i>
      <x v="1861"/>
    </i>
    <i>
      <x v="1865"/>
    </i>
    <i>
      <x v="1867"/>
    </i>
    <i>
      <x v="1869"/>
    </i>
    <i>
      <x v="1870"/>
    </i>
    <i>
      <x v="1874"/>
    </i>
    <i>
      <x v="1876"/>
    </i>
    <i>
      <x v="1882"/>
    </i>
    <i>
      <x v="1885"/>
    </i>
    <i>
      <x v="1896"/>
    </i>
    <i>
      <x v="1897"/>
    </i>
    <i>
      <x v="1898"/>
    </i>
    <i>
      <x v="1900"/>
    </i>
    <i>
      <x v="1901"/>
    </i>
    <i>
      <x v="1902"/>
    </i>
    <i>
      <x v="1904"/>
    </i>
    <i>
      <x v="1906"/>
    </i>
    <i>
      <x v="1907"/>
    </i>
    <i>
      <x v="1909"/>
    </i>
    <i>
      <x v="1910"/>
    </i>
    <i>
      <x v="1912"/>
    </i>
    <i>
      <x v="1913"/>
    </i>
    <i>
      <x v="1918"/>
    </i>
    <i>
      <x v="1919"/>
    </i>
    <i>
      <x v="1921"/>
    </i>
    <i>
      <x v="1922"/>
    </i>
    <i>
      <x v="1923"/>
    </i>
    <i>
      <x v="1924"/>
    </i>
    <i>
      <x v="1929"/>
    </i>
    <i>
      <x v="1933"/>
    </i>
    <i>
      <x v="1938"/>
    </i>
    <i>
      <x v="1944"/>
    </i>
    <i>
      <x v="1947"/>
    </i>
    <i>
      <x v="1952"/>
    </i>
    <i>
      <x v="1957"/>
    </i>
    <i>
      <x v="1958"/>
    </i>
    <i>
      <x v="1959"/>
    </i>
    <i>
      <x v="1967"/>
    </i>
    <i>
      <x v="1968"/>
    </i>
    <i>
      <x v="1970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4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7"/>
    </i>
    <i>
      <x v="1999"/>
    </i>
    <i>
      <x v="2001"/>
    </i>
    <i>
      <x v="2003"/>
    </i>
    <i>
      <x v="2004"/>
    </i>
    <i>
      <x v="2005"/>
    </i>
    <i>
      <x v="2006"/>
    </i>
    <i>
      <x v="2007"/>
    </i>
    <i>
      <x v="2010"/>
    </i>
    <i>
      <x v="2011"/>
    </i>
    <i>
      <x v="2012"/>
    </i>
    <i>
      <x v="2016"/>
    </i>
    <i>
      <x v="2018"/>
    </i>
    <i>
      <x v="2020"/>
    </i>
    <i>
      <x v="2021"/>
    </i>
    <i>
      <x v="2022"/>
    </i>
    <i>
      <x v="2026"/>
    </i>
    <i>
      <x v="2027"/>
    </i>
    <i>
      <x v="2028"/>
    </i>
    <i>
      <x v="2032"/>
    </i>
    <i>
      <x v="2033"/>
    </i>
    <i>
      <x v="2034"/>
    </i>
    <i>
      <x v="2035"/>
    </i>
    <i>
      <x v="2036"/>
    </i>
    <i>
      <x v="2041"/>
    </i>
    <i>
      <x v="2047"/>
    </i>
    <i>
      <x v="2054"/>
    </i>
    <i>
      <x v="2056"/>
    </i>
    <i>
      <x v="2057"/>
    </i>
    <i>
      <x v="2060"/>
    </i>
    <i>
      <x v="2062"/>
    </i>
    <i>
      <x v="2066"/>
    </i>
    <i>
      <x v="2070"/>
    </i>
    <i>
      <x v="2073"/>
    </i>
    <i>
      <x v="2074"/>
    </i>
    <i>
      <x v="2075"/>
    </i>
    <i>
      <x v="2079"/>
    </i>
    <i>
      <x v="2082"/>
    </i>
    <i>
      <x v="2088"/>
    </i>
    <i>
      <x v="2091"/>
    </i>
    <i>
      <x v="2092"/>
    </i>
    <i>
      <x v="2102"/>
    </i>
    <i>
      <x v="2104"/>
    </i>
    <i>
      <x v="2105"/>
    </i>
    <i>
      <x v="2110"/>
    </i>
    <i>
      <x v="2111"/>
    </i>
    <i>
      <x v="2115"/>
    </i>
    <i>
      <x v="2116"/>
    </i>
    <i>
      <x v="2117"/>
    </i>
    <i>
      <x v="2123"/>
    </i>
    <i>
      <x v="2126"/>
    </i>
    <i>
      <x v="2127"/>
    </i>
    <i>
      <x v="2131"/>
    </i>
    <i>
      <x v="2133"/>
    </i>
    <i>
      <x v="2140"/>
    </i>
    <i>
      <x v="2142"/>
    </i>
    <i>
      <x v="2145"/>
    </i>
    <i>
      <x v="2150"/>
    </i>
    <i>
      <x v="2151"/>
    </i>
    <i>
      <x v="2153"/>
    </i>
    <i>
      <x v="2154"/>
    </i>
    <i>
      <x v="2155"/>
    </i>
    <i>
      <x v="2159"/>
    </i>
    <i>
      <x v="2161"/>
    </i>
    <i>
      <x v="2162"/>
    </i>
    <i>
      <x v="2163"/>
    </i>
    <i>
      <x v="2168"/>
    </i>
    <i>
      <x v="2172"/>
    </i>
    <i>
      <x v="2173"/>
    </i>
    <i>
      <x v="2174"/>
    </i>
    <i>
      <x v="2175"/>
    </i>
    <i>
      <x v="2178"/>
    </i>
    <i>
      <x v="2179"/>
    </i>
    <i>
      <x v="2180"/>
    </i>
    <i>
      <x v="2182"/>
    </i>
    <i>
      <x v="2183"/>
    </i>
    <i>
      <x v="2186"/>
    </i>
    <i>
      <x v="2188"/>
    </i>
    <i>
      <x v="2189"/>
    </i>
    <i>
      <x v="2190"/>
    </i>
    <i>
      <x v="2194"/>
    </i>
    <i>
      <x v="2195"/>
    </i>
    <i>
      <x v="2198"/>
    </i>
    <i>
      <x v="2201"/>
    </i>
    <i>
      <x v="2202"/>
    </i>
    <i>
      <x v="2208"/>
    </i>
    <i>
      <x v="2210"/>
    </i>
    <i>
      <x v="2212"/>
    </i>
    <i>
      <x v="2221"/>
    </i>
    <i>
      <x v="2222"/>
    </i>
    <i>
      <x v="2226"/>
    </i>
    <i>
      <x v="2232"/>
    </i>
    <i>
      <x v="2236"/>
    </i>
    <i>
      <x v="2238"/>
    </i>
    <i>
      <x v="2239"/>
    </i>
    <i>
      <x v="2240"/>
    </i>
    <i>
      <x v="2242"/>
    </i>
    <i>
      <x v="2244"/>
    </i>
    <i>
      <x v="2246"/>
    </i>
    <i>
      <x v="2247"/>
    </i>
    <i>
      <x v="2251"/>
    </i>
    <i>
      <x v="2252"/>
    </i>
    <i>
      <x v="2253"/>
    </i>
    <i>
      <x v="2255"/>
    </i>
    <i>
      <x v="2258"/>
    </i>
    <i>
      <x v="2259"/>
    </i>
    <i>
      <x v="2260"/>
    </i>
    <i>
      <x v="2265"/>
    </i>
    <i>
      <x v="2266"/>
    </i>
    <i>
      <x v="2267"/>
    </i>
    <i>
      <x v="2269"/>
    </i>
    <i>
      <x v="2272"/>
    </i>
    <i>
      <x v="2273"/>
    </i>
    <i>
      <x v="2274"/>
    </i>
    <i>
      <x v="2276"/>
    </i>
    <i>
      <x v="2277"/>
    </i>
    <i>
      <x v="2279"/>
    </i>
    <i>
      <x v="2281"/>
    </i>
    <i>
      <x v="2290"/>
    </i>
    <i>
      <x v="2291"/>
    </i>
    <i>
      <x v="2292"/>
    </i>
    <i>
      <x v="2293"/>
    </i>
    <i>
      <x v="2295"/>
    </i>
    <i>
      <x v="2298"/>
    </i>
    <i>
      <x v="2300"/>
    </i>
    <i>
      <x v="2302"/>
    </i>
    <i>
      <x v="2305"/>
    </i>
    <i>
      <x v="2308"/>
    </i>
    <i>
      <x v="2309"/>
    </i>
    <i>
      <x v="2311"/>
    </i>
    <i>
      <x v="2312"/>
    </i>
    <i>
      <x v="2316"/>
    </i>
    <i>
      <x v="2317"/>
    </i>
    <i>
      <x v="2318"/>
    </i>
    <i>
      <x v="2319"/>
    </i>
    <i>
      <x v="2322"/>
    </i>
    <i>
      <x v="2324"/>
    </i>
    <i>
      <x v="2325"/>
    </i>
    <i>
      <x v="2328"/>
    </i>
    <i>
      <x v="2329"/>
    </i>
    <i>
      <x v="2332"/>
    </i>
    <i>
      <x v="2334"/>
    </i>
    <i>
      <x v="2335"/>
    </i>
    <i>
      <x v="2336"/>
    </i>
    <i>
      <x v="2339"/>
    </i>
    <i>
      <x v="2340"/>
    </i>
    <i>
      <x v="2341"/>
    </i>
    <i>
      <x v="2342"/>
    </i>
    <i>
      <x v="2343"/>
    </i>
    <i>
      <x v="2345"/>
    </i>
    <i>
      <x v="2348"/>
    </i>
    <i>
      <x v="2349"/>
    </i>
    <i>
      <x v="2350"/>
    </i>
    <i>
      <x v="2351"/>
    </i>
    <i>
      <x v="2353"/>
    </i>
    <i>
      <x v="2354"/>
    </i>
    <i>
      <x v="2356"/>
    </i>
    <i>
      <x v="2357"/>
    </i>
    <i>
      <x v="2360"/>
    </i>
    <i>
      <x v="2362"/>
    </i>
    <i>
      <x v="2364"/>
    </i>
    <i>
      <x v="2366"/>
    </i>
    <i>
      <x v="2368"/>
    </i>
    <i>
      <x v="2370"/>
    </i>
    <i>
      <x v="2375"/>
    </i>
    <i>
      <x v="2376"/>
    </i>
    <i>
      <x v="2379"/>
    </i>
    <i>
      <x v="2380"/>
    </i>
    <i>
      <x v="2381"/>
    </i>
    <i>
      <x v="2382"/>
    </i>
    <i>
      <x v="2384"/>
    </i>
    <i>
      <x v="2385"/>
    </i>
    <i>
      <x v="2386"/>
    </i>
    <i>
      <x v="2387"/>
    </i>
    <i>
      <x v="2390"/>
    </i>
    <i>
      <x v="2391"/>
    </i>
    <i>
      <x v="2394"/>
    </i>
    <i>
      <x v="2395"/>
    </i>
    <i>
      <x v="2401"/>
    </i>
    <i>
      <x v="2402"/>
    </i>
    <i>
      <x v="2409"/>
    </i>
    <i>
      <x v="2414"/>
    </i>
    <i>
      <x v="2415"/>
    </i>
    <i>
      <x v="2419"/>
    </i>
    <i>
      <x v="2420"/>
    </i>
    <i>
      <x v="2421"/>
    </i>
    <i>
      <x v="2423"/>
    </i>
    <i>
      <x v="2424"/>
    </i>
    <i>
      <x v="2425"/>
    </i>
    <i>
      <x v="2428"/>
    </i>
    <i>
      <x v="2430"/>
    </i>
    <i>
      <x v="2431"/>
    </i>
    <i>
      <x v="2432"/>
    </i>
    <i>
      <x v="2434"/>
    </i>
    <i>
      <x v="2435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5"/>
    </i>
    <i>
      <x v="2448"/>
    </i>
    <i>
      <x v="2449"/>
    </i>
    <i>
      <x v="2451"/>
    </i>
    <i>
      <x v="2452"/>
    </i>
    <i>
      <x v="2457"/>
    </i>
    <i>
      <x v="2458"/>
    </i>
    <i>
      <x v="2460"/>
    </i>
    <i>
      <x v="2462"/>
    </i>
    <i>
      <x v="2463"/>
    </i>
    <i>
      <x v="2467"/>
    </i>
    <i>
      <x v="2471"/>
    </i>
    <i>
      <x v="2472"/>
    </i>
    <i>
      <x v="2473"/>
    </i>
    <i>
      <x v="2476"/>
    </i>
    <i>
      <x v="2479"/>
    </i>
    <i>
      <x v="2481"/>
    </i>
    <i>
      <x v="2482"/>
    </i>
    <i>
      <x v="2483"/>
    </i>
    <i>
      <x v="2488"/>
    </i>
    <i>
      <x v="2489"/>
    </i>
    <i>
      <x v="2491"/>
    </i>
    <i>
      <x v="2493"/>
    </i>
    <i>
      <x v="2494"/>
    </i>
    <i>
      <x v="2500"/>
    </i>
    <i>
      <x v="2502"/>
    </i>
    <i>
      <x v="2503"/>
    </i>
    <i>
      <x v="2504"/>
    </i>
    <i>
      <x v="2506"/>
    </i>
    <i>
      <x v="2513"/>
    </i>
    <i>
      <x v="2515"/>
    </i>
    <i>
      <x v="2519"/>
    </i>
    <i>
      <x v="2523"/>
    </i>
    <i>
      <x v="2524"/>
    </i>
    <i>
      <x v="2527"/>
    </i>
    <i>
      <x v="2528"/>
    </i>
    <i>
      <x v="2529"/>
    </i>
    <i>
      <x v="2531"/>
    </i>
    <i>
      <x v="2532"/>
    </i>
    <i>
      <x v="2533"/>
    </i>
    <i>
      <x v="2535"/>
    </i>
    <i>
      <x v="2542"/>
    </i>
    <i>
      <x v="2543"/>
    </i>
    <i>
      <x v="2544"/>
    </i>
    <i>
      <x v="2557"/>
    </i>
    <i>
      <x v="2563"/>
    </i>
    <i>
      <x v="2567"/>
    </i>
    <i>
      <x v="2568"/>
    </i>
    <i>
      <x v="2571"/>
    </i>
    <i>
      <x v="2572"/>
    </i>
    <i>
      <x v="2573"/>
    </i>
    <i>
      <x v="2575"/>
    </i>
    <i>
      <x v="2576"/>
    </i>
    <i>
      <x v="2579"/>
    </i>
    <i>
      <x v="2580"/>
    </i>
    <i>
      <x v="2583"/>
    </i>
    <i>
      <x v="2586"/>
    </i>
    <i>
      <x v="2589"/>
    </i>
    <i>
      <x v="2590"/>
    </i>
    <i>
      <x v="2597"/>
    </i>
    <i>
      <x v="2598"/>
    </i>
    <i>
      <x v="2600"/>
    </i>
    <i>
      <x v="2603"/>
    </i>
    <i>
      <x v="2607"/>
    </i>
    <i>
      <x v="2608"/>
    </i>
    <i>
      <x v="2610"/>
    </i>
    <i>
      <x v="2611"/>
    </i>
    <i>
      <x v="2613"/>
    </i>
    <i>
      <x v="2614"/>
    </i>
    <i>
      <x v="2619"/>
    </i>
    <i>
      <x v="2621"/>
    </i>
    <i>
      <x v="2626"/>
    </i>
    <i>
      <x v="2627"/>
    </i>
    <i>
      <x v="2628"/>
    </i>
    <i>
      <x v="2630"/>
    </i>
    <i>
      <x v="2631"/>
    </i>
    <i>
      <x v="2632"/>
    </i>
    <i>
      <x v="2634"/>
    </i>
    <i>
      <x v="2636"/>
    </i>
    <i>
      <x v="2637"/>
    </i>
    <i>
      <x v="2641"/>
    </i>
    <i>
      <x v="2643"/>
    </i>
    <i>
      <x v="2645"/>
    </i>
    <i>
      <x v="2648"/>
    </i>
    <i>
      <x v="2649"/>
    </i>
    <i>
      <x v="2650"/>
    </i>
    <i>
      <x v="2651"/>
    </i>
    <i>
      <x v="2652"/>
    </i>
    <i>
      <x v="2653"/>
    </i>
    <i>
      <x v="2657"/>
    </i>
    <i>
      <x v="2658"/>
    </i>
    <i>
      <x v="2661"/>
    </i>
    <i>
      <x v="2662"/>
    </i>
    <i>
      <x v="2664"/>
    </i>
    <i>
      <x v="2666"/>
    </i>
    <i>
      <x v="2670"/>
    </i>
    <i>
      <x v="2674"/>
    </i>
    <i>
      <x v="2679"/>
    </i>
    <i>
      <x v="2681"/>
    </i>
    <i>
      <x v="2682"/>
    </i>
    <i>
      <x v="2686"/>
    </i>
    <i>
      <x v="2687"/>
    </i>
    <i>
      <x v="2689"/>
    </i>
    <i>
      <x v="2693"/>
    </i>
    <i>
      <x v="2694"/>
    </i>
    <i>
      <x v="2696"/>
    </i>
    <i>
      <x v="2697"/>
    </i>
    <i>
      <x v="2704"/>
    </i>
    <i>
      <x v="2708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20"/>
    </i>
    <i>
      <x v="2723"/>
    </i>
    <i>
      <x v="2726"/>
    </i>
    <i>
      <x v="2731"/>
    </i>
    <i>
      <x v="2732"/>
    </i>
    <i>
      <x v="2733"/>
    </i>
    <i>
      <x v="2738"/>
    </i>
    <i>
      <x v="2740"/>
    </i>
    <i>
      <x v="2743"/>
    </i>
    <i>
      <x v="2744"/>
    </i>
    <i>
      <x v="2745"/>
    </i>
    <i>
      <x v="2748"/>
    </i>
    <i>
      <x v="2749"/>
    </i>
    <i>
      <x v="2753"/>
    </i>
    <i>
      <x v="2755"/>
    </i>
    <i>
      <x v="2756"/>
    </i>
    <i>
      <x v="2757"/>
    </i>
    <i>
      <x v="2762"/>
    </i>
    <i>
      <x v="2769"/>
    </i>
    <i>
      <x v="2776"/>
    </i>
    <i>
      <x v="2777"/>
    </i>
    <i>
      <x v="2778"/>
    </i>
    <i>
      <x v="2780"/>
    </i>
    <i>
      <x v="2782"/>
    </i>
    <i>
      <x v="2785"/>
    </i>
    <i>
      <x v="2789"/>
    </i>
    <i>
      <x v="2792"/>
    </i>
    <i>
      <x v="2793"/>
    </i>
    <i>
      <x v="2795"/>
    </i>
    <i>
      <x v="2797"/>
    </i>
    <i>
      <x v="2798"/>
    </i>
    <i>
      <x v="2799"/>
    </i>
    <i>
      <x v="2800"/>
    </i>
    <i>
      <x v="2801"/>
    </i>
    <i>
      <x v="2805"/>
    </i>
    <i>
      <x v="2809"/>
    </i>
    <i>
      <x v="2811"/>
    </i>
    <i>
      <x v="2815"/>
    </i>
    <i>
      <x v="2820"/>
    </i>
    <i>
      <x v="2821"/>
    </i>
    <i>
      <x v="2824"/>
    </i>
    <i>
      <x v="2830"/>
    </i>
    <i>
      <x v="2831"/>
    </i>
    <i>
      <x v="2832"/>
    </i>
    <i>
      <x v="2833"/>
    </i>
    <i>
      <x v="2834"/>
    </i>
    <i>
      <x v="2836"/>
    </i>
    <i>
      <x v="2838"/>
    </i>
    <i>
      <x v="2839"/>
    </i>
    <i>
      <x v="2845"/>
    </i>
    <i>
      <x v="2847"/>
    </i>
    <i>
      <x v="2849"/>
    </i>
    <i>
      <x v="2850"/>
    </i>
    <i>
      <x v="2852"/>
    </i>
    <i>
      <x v="2857"/>
    </i>
    <i>
      <x v="2860"/>
    </i>
    <i>
      <x v="2864"/>
    </i>
    <i>
      <x v="2866"/>
    </i>
    <i>
      <x v="2867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7"/>
    </i>
    <i>
      <x v="2879"/>
    </i>
    <i>
      <x v="2880"/>
    </i>
    <i>
      <x v="2882"/>
    </i>
    <i>
      <x v="2883"/>
    </i>
    <i>
      <x v="2885"/>
    </i>
    <i>
      <x v="2890"/>
    </i>
    <i>
      <x v="2894"/>
    </i>
    <i>
      <x v="2896"/>
    </i>
    <i>
      <x v="2903"/>
    </i>
    <i>
      <x v="2908"/>
    </i>
    <i>
      <x v="2909"/>
    </i>
    <i>
      <x v="2911"/>
    </i>
    <i>
      <x v="2912"/>
    </i>
    <i>
      <x v="2922"/>
    </i>
    <i>
      <x v="2931"/>
    </i>
    <i>
      <x v="2934"/>
    </i>
    <i>
      <x v="2945"/>
    </i>
    <i>
      <x v="2948"/>
    </i>
    <i>
      <x v="2949"/>
    </i>
    <i>
      <x v="2950"/>
    </i>
    <i>
      <x v="2951"/>
    </i>
    <i>
      <x v="2956"/>
    </i>
    <i>
      <x v="2965"/>
    </i>
    <i>
      <x v="2966"/>
    </i>
    <i>
      <x v="2968"/>
    </i>
    <i>
      <x v="2973"/>
    </i>
    <i>
      <x v="2976"/>
    </i>
    <i>
      <x v="2980"/>
    </i>
    <i>
      <x v="2988"/>
    </i>
    <i>
      <x v="2989"/>
    </i>
    <i>
      <x v="2991"/>
    </i>
    <i>
      <x v="2992"/>
    </i>
    <i>
      <x v="2993"/>
    </i>
    <i>
      <x v="2994"/>
    </i>
    <i>
      <x v="2995"/>
    </i>
    <i>
      <x v="2996"/>
    </i>
    <i>
      <x v="2999"/>
    </i>
    <i>
      <x v="3003"/>
    </i>
    <i>
      <x v="3008"/>
    </i>
    <i>
      <x v="3011"/>
    </i>
    <i>
      <x v="3016"/>
    </i>
    <i>
      <x v="3017"/>
    </i>
    <i>
      <x v="3018"/>
    </i>
    <i>
      <x v="3020"/>
    </i>
    <i>
      <x v="3021"/>
    </i>
    <i>
      <x v="3022"/>
    </i>
    <i>
      <x v="3024"/>
    </i>
    <i>
      <x v="3026"/>
    </i>
    <i>
      <x v="3033"/>
    </i>
    <i>
      <x v="3034"/>
    </i>
    <i>
      <x v="3035"/>
    </i>
    <i>
      <x v="3039"/>
    </i>
    <i>
      <x v="3041"/>
    </i>
    <i>
      <x v="3042"/>
    </i>
    <i>
      <x v="3043"/>
    </i>
    <i>
      <x v="3047"/>
    </i>
    <i>
      <x v="3048"/>
    </i>
    <i>
      <x v="3053"/>
    </i>
    <i>
      <x v="3059"/>
    </i>
    <i>
      <x v="3061"/>
    </i>
    <i>
      <x v="3067"/>
    </i>
    <i>
      <x v="3069"/>
    </i>
    <i>
      <x v="3072"/>
    </i>
    <i>
      <x v="3079"/>
    </i>
    <i>
      <x v="3088"/>
    </i>
    <i>
      <x v="3089"/>
    </i>
    <i>
      <x v="3092"/>
    </i>
    <i>
      <x v="3094"/>
    </i>
    <i>
      <x v="3096"/>
    </i>
    <i>
      <x v="3097"/>
    </i>
    <i>
      <x v="3098"/>
    </i>
    <i>
      <x v="3099"/>
    </i>
    <i>
      <x v="3101"/>
    </i>
    <i>
      <x v="3102"/>
    </i>
    <i>
      <x v="3103"/>
    </i>
    <i>
      <x v="3105"/>
    </i>
    <i>
      <x v="3106"/>
    </i>
    <i>
      <x v="3108"/>
    </i>
    <i>
      <x v="3114"/>
    </i>
    <i>
      <x v="3117"/>
    </i>
    <i>
      <x v="3118"/>
    </i>
    <i>
      <x v="3120"/>
    </i>
    <i>
      <x v="3122"/>
    </i>
    <i>
      <x v="3125"/>
    </i>
    <i>
      <x v="3132"/>
    </i>
    <i>
      <x v="3134"/>
    </i>
    <i>
      <x v="3136"/>
    </i>
    <i>
      <x v="3138"/>
    </i>
    <i>
      <x v="3140"/>
    </i>
    <i>
      <x v="3143"/>
    </i>
    <i>
      <x v="3145"/>
    </i>
    <i>
      <x v="3148"/>
    </i>
    <i>
      <x v="3150"/>
    </i>
    <i>
      <x v="3151"/>
    </i>
    <i>
      <x v="3153"/>
    </i>
    <i>
      <x v="3154"/>
    </i>
    <i>
      <x v="3155"/>
    </i>
    <i>
      <x v="3157"/>
    </i>
    <i>
      <x v="3161"/>
    </i>
    <i>
      <x v="3162"/>
    </i>
    <i>
      <x v="3171"/>
    </i>
    <i>
      <x v="3172"/>
    </i>
    <i>
      <x v="3178"/>
    </i>
    <i>
      <x v="3179"/>
    </i>
    <i>
      <x v="3185"/>
    </i>
    <i>
      <x v="3186"/>
    </i>
    <i>
      <x v="3192"/>
    </i>
    <i>
      <x v="3193"/>
    </i>
    <i>
      <x v="3194"/>
    </i>
    <i>
      <x v="3195"/>
    </i>
    <i>
      <x v="3196"/>
    </i>
    <i>
      <x v="3199"/>
    </i>
    <i>
      <x v="3200"/>
    </i>
    <i>
      <x v="3201"/>
    </i>
    <i>
      <x v="3205"/>
    </i>
    <i>
      <x v="3206"/>
    </i>
    <i>
      <x v="3208"/>
    </i>
    <i>
      <x v="3210"/>
    </i>
    <i>
      <x v="3211"/>
    </i>
    <i>
      <x v="3212"/>
    </i>
    <i>
      <x v="3214"/>
    </i>
    <i>
      <x v="3218"/>
    </i>
    <i>
      <x v="3222"/>
    </i>
    <i>
      <x v="3224"/>
    </i>
    <i>
      <x v="3227"/>
    </i>
    <i>
      <x v="3229"/>
    </i>
    <i>
      <x v="3230"/>
    </i>
    <i>
      <x v="3233"/>
    </i>
    <i>
      <x v="3234"/>
    </i>
    <i>
      <x v="3235"/>
    </i>
    <i>
      <x v="3238"/>
    </i>
    <i>
      <x v="3239"/>
    </i>
    <i>
      <x v="3241"/>
    </i>
    <i>
      <x v="3242"/>
    </i>
    <i>
      <x v="3244"/>
    </i>
    <i>
      <x v="3245"/>
    </i>
    <i>
      <x v="3246"/>
    </i>
    <i>
      <x v="3248"/>
    </i>
    <i>
      <x v="3251"/>
    </i>
    <i>
      <x v="3252"/>
    </i>
    <i>
      <x v="3253"/>
    </i>
    <i>
      <x v="3260"/>
    </i>
    <i>
      <x v="3263"/>
    </i>
    <i>
      <x v="3264"/>
    </i>
    <i>
      <x v="3265"/>
    </i>
    <i>
      <x v="3267"/>
    </i>
    <i>
      <x v="3272"/>
    </i>
    <i>
      <x v="3273"/>
    </i>
    <i>
      <x v="3274"/>
    </i>
    <i>
      <x v="3275"/>
    </i>
    <i>
      <x v="3276"/>
    </i>
    <i>
      <x v="3279"/>
    </i>
    <i>
      <x v="3280"/>
    </i>
    <i>
      <x v="3281"/>
    </i>
    <i>
      <x v="3284"/>
    </i>
    <i>
      <x v="3285"/>
    </i>
    <i>
      <x v="3286"/>
    </i>
    <i>
      <x v="3289"/>
    </i>
    <i>
      <x v="3291"/>
    </i>
    <i>
      <x v="3292"/>
    </i>
    <i>
      <x v="3294"/>
    </i>
    <i>
      <x v="3295"/>
    </i>
    <i>
      <x v="3296"/>
    </i>
    <i>
      <x v="3298"/>
    </i>
    <i>
      <x v="3299"/>
    </i>
    <i>
      <x v="3300"/>
    </i>
    <i>
      <x v="3301"/>
    </i>
    <i>
      <x v="3303"/>
    </i>
    <i>
      <x v="3304"/>
    </i>
    <i>
      <x v="3305"/>
    </i>
    <i>
      <x v="3306"/>
    </i>
    <i>
      <x v="3309"/>
    </i>
    <i>
      <x v="3310"/>
    </i>
    <i>
      <x v="3314"/>
    </i>
    <i>
      <x v="3317"/>
    </i>
    <i>
      <x v="3319"/>
    </i>
    <i>
      <x v="3323"/>
    </i>
    <i>
      <x v="3326"/>
    </i>
    <i>
      <x v="3329"/>
    </i>
    <i>
      <x v="3330"/>
    </i>
    <i>
      <x v="3331"/>
    </i>
    <i>
      <x v="3332"/>
    </i>
    <i>
      <x v="3335"/>
    </i>
    <i>
      <x v="3336"/>
    </i>
    <i>
      <x v="3339"/>
    </i>
    <i>
      <x v="3340"/>
    </i>
    <i>
      <x v="3342"/>
    </i>
    <i>
      <x v="3345"/>
    </i>
    <i>
      <x v="3347"/>
    </i>
    <i>
      <x v="3348"/>
    </i>
    <i>
      <x v="3350"/>
    </i>
    <i>
      <x v="3356"/>
    </i>
    <i>
      <x v="3357"/>
    </i>
    <i>
      <x v="3361"/>
    </i>
    <i>
      <x v="3364"/>
    </i>
    <i>
      <x v="3367"/>
    </i>
    <i>
      <x v="3368"/>
    </i>
    <i>
      <x v="3369"/>
    </i>
    <i>
      <x v="3370"/>
    </i>
    <i>
      <x v="3372"/>
    </i>
    <i>
      <x v="3373"/>
    </i>
    <i>
      <x v="3374"/>
    </i>
    <i>
      <x v="3376"/>
    </i>
    <i>
      <x v="3378"/>
    </i>
    <i>
      <x v="3379"/>
    </i>
    <i>
      <x v="3380"/>
    </i>
    <i>
      <x v="3381"/>
    </i>
    <i>
      <x v="3382"/>
    </i>
    <i>
      <x v="3384"/>
    </i>
    <i>
      <x v="3385"/>
    </i>
    <i>
      <x v="3387"/>
    </i>
    <i>
      <x v="3392"/>
    </i>
    <i>
      <x v="3393"/>
    </i>
    <i>
      <x v="3394"/>
    </i>
    <i>
      <x v="3397"/>
    </i>
    <i>
      <x v="3398"/>
    </i>
    <i>
      <x v="3399"/>
    </i>
    <i>
      <x v="3400"/>
    </i>
    <i>
      <x v="3402"/>
    </i>
    <i>
      <x v="3409"/>
    </i>
    <i>
      <x v="3410"/>
    </i>
    <i>
      <x v="3412"/>
    </i>
    <i>
      <x v="3415"/>
    </i>
    <i>
      <x v="3416"/>
    </i>
    <i>
      <x v="3420"/>
    </i>
    <i>
      <x v="3422"/>
    </i>
    <i>
      <x v="3423"/>
    </i>
    <i>
      <x v="3428"/>
    </i>
    <i>
      <x v="3431"/>
    </i>
    <i>
      <x v="3433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51"/>
    </i>
    <i>
      <x v="3457"/>
    </i>
    <i>
      <x v="3461"/>
    </i>
    <i>
      <x v="3462"/>
    </i>
    <i>
      <x v="3463"/>
    </i>
    <i>
      <x v="3465"/>
    </i>
    <i>
      <x v="3468"/>
    </i>
    <i>
      <x v="3469"/>
    </i>
    <i>
      <x v="3471"/>
    </i>
    <i>
      <x v="3475"/>
    </i>
    <i>
      <x v="3477"/>
    </i>
    <i>
      <x v="3483"/>
    </i>
    <i>
      <x v="3486"/>
    </i>
    <i>
      <x v="3490"/>
    </i>
    <i>
      <x v="3495"/>
    </i>
    <i>
      <x v="3496"/>
    </i>
    <i>
      <x v="3497"/>
    </i>
    <i>
      <x v="3498"/>
    </i>
    <i>
      <x v="3499"/>
    </i>
    <i>
      <x v="3503"/>
    </i>
    <i>
      <x v="3504"/>
    </i>
    <i>
      <x v="3505"/>
    </i>
    <i>
      <x v="3506"/>
    </i>
    <i>
      <x v="3507"/>
    </i>
    <i>
      <x v="3508"/>
    </i>
    <i>
      <x v="3513"/>
    </i>
    <i>
      <x v="3516"/>
    </i>
    <i>
      <x v="3518"/>
    </i>
    <i>
      <x v="3519"/>
    </i>
    <i>
      <x v="3520"/>
    </i>
    <i>
      <x v="3523"/>
    </i>
    <i>
      <x v="3525"/>
    </i>
    <i>
      <x v="3526"/>
    </i>
    <i>
      <x v="3530"/>
    </i>
    <i>
      <x v="3532"/>
    </i>
    <i>
      <x v="3534"/>
    </i>
    <i>
      <x v="3536"/>
    </i>
    <i>
      <x v="3537"/>
    </i>
    <i>
      <x v="3540"/>
    </i>
    <i>
      <x v="3541"/>
    </i>
    <i>
      <x v="3544"/>
    </i>
    <i>
      <x v="3547"/>
    </i>
    <i>
      <x v="3548"/>
    </i>
    <i>
      <x v="3549"/>
    </i>
    <i>
      <x v="3553"/>
    </i>
    <i>
      <x v="3557"/>
    </i>
    <i>
      <x v="3559"/>
    </i>
    <i>
      <x v="3562"/>
    </i>
    <i>
      <x v="3563"/>
    </i>
    <i>
      <x v="3565"/>
    </i>
    <i>
      <x v="3571"/>
    </i>
    <i>
      <x v="3573"/>
    </i>
    <i>
      <x v="3576"/>
    </i>
    <i>
      <x v="3577"/>
    </i>
    <i>
      <x v="3579"/>
    </i>
    <i>
      <x v="3581"/>
    </i>
    <i>
      <x v="3582"/>
    </i>
    <i>
      <x v="3587"/>
    </i>
    <i>
      <x v="3590"/>
    </i>
    <i>
      <x v="3591"/>
    </i>
    <i>
      <x v="3592"/>
    </i>
    <i>
      <x v="3594"/>
    </i>
    <i>
      <x v="3595"/>
    </i>
    <i>
      <x v="3596"/>
    </i>
    <i>
      <x v="3600"/>
    </i>
    <i>
      <x v="3602"/>
    </i>
    <i>
      <x v="3606"/>
    </i>
    <i>
      <x v="3607"/>
    </i>
    <i>
      <x v="3608"/>
    </i>
    <i>
      <x v="3613"/>
    </i>
    <i>
      <x v="3614"/>
    </i>
    <i>
      <x v="3616"/>
    </i>
    <i>
      <x v="3621"/>
    </i>
    <i>
      <x v="3626"/>
    </i>
    <i>
      <x v="3628"/>
    </i>
    <i>
      <x v="3634"/>
    </i>
    <i>
      <x v="3635"/>
    </i>
    <i>
      <x v="3636"/>
    </i>
    <i>
      <x v="3638"/>
    </i>
    <i>
      <x v="3639"/>
    </i>
    <i>
      <x v="3644"/>
    </i>
    <i>
      <x v="3648"/>
    </i>
    <i>
      <x v="3650"/>
    </i>
    <i>
      <x v="3652"/>
    </i>
    <i>
      <x v="3655"/>
    </i>
    <i>
      <x v="3656"/>
    </i>
    <i>
      <x v="3658"/>
    </i>
    <i>
      <x v="3659"/>
    </i>
    <i>
      <x v="3667"/>
    </i>
    <i>
      <x v="3669"/>
    </i>
    <i>
      <x v="3673"/>
    </i>
    <i>
      <x v="3675"/>
    </i>
    <i>
      <x v="3676"/>
    </i>
    <i>
      <x v="3679"/>
    </i>
    <i>
      <x v="3681"/>
    </i>
    <i>
      <x v="3687"/>
    </i>
    <i>
      <x v="3688"/>
    </i>
    <i>
      <x v="3689"/>
    </i>
    <i>
      <x v="3693"/>
    </i>
    <i>
      <x v="3694"/>
    </i>
    <i>
      <x v="3695"/>
    </i>
    <i>
      <x v="3696"/>
    </i>
    <i>
      <x v="3701"/>
    </i>
    <i>
      <x v="3704"/>
    </i>
    <i>
      <x v="3705"/>
    </i>
    <i>
      <x v="3707"/>
    </i>
    <i>
      <x v="3708"/>
    </i>
    <i>
      <x v="3709"/>
    </i>
    <i>
      <x v="3711"/>
    </i>
    <i>
      <x v="3716"/>
    </i>
    <i>
      <x v="3718"/>
    </i>
    <i>
      <x v="3719"/>
    </i>
    <i>
      <x v="3720"/>
    </i>
    <i>
      <x v="3723"/>
    </i>
    <i>
      <x v="3724"/>
    </i>
    <i>
      <x v="3725"/>
    </i>
    <i>
      <x v="3726"/>
    </i>
    <i>
      <x v="3727"/>
    </i>
    <i>
      <x v="3728"/>
    </i>
    <i>
      <x v="3731"/>
    </i>
    <i>
      <x v="3734"/>
    </i>
    <i>
      <x v="3748"/>
    </i>
    <i>
      <x v="3751"/>
    </i>
    <i>
      <x v="3753"/>
    </i>
    <i>
      <x v="3756"/>
    </i>
    <i>
      <x v="3761"/>
    </i>
    <i>
      <x v="3762"/>
    </i>
    <i>
      <x v="3763"/>
    </i>
    <i>
      <x v="3764"/>
    </i>
    <i>
      <x v="3773"/>
    </i>
    <i>
      <x v="3774"/>
    </i>
    <i>
      <x v="3776"/>
    </i>
    <i>
      <x v="3780"/>
    </i>
    <i>
      <x v="3781"/>
    </i>
    <i>
      <x v="3784"/>
    </i>
    <i>
      <x v="3785"/>
    </i>
    <i>
      <x v="3788"/>
    </i>
    <i>
      <x v="3789"/>
    </i>
    <i>
      <x v="3792"/>
    </i>
    <i>
      <x v="3794"/>
    </i>
    <i>
      <x v="3795"/>
    </i>
    <i>
      <x v="3796"/>
    </i>
    <i>
      <x v="3797"/>
    </i>
    <i>
      <x v="3798"/>
    </i>
    <i>
      <x v="3806"/>
    </i>
    <i>
      <x v="3810"/>
    </i>
    <i>
      <x v="3812"/>
    </i>
    <i>
      <x v="3817"/>
    </i>
    <i>
      <x v="3818"/>
    </i>
    <i>
      <x v="3819"/>
    </i>
    <i>
      <x v="3830"/>
    </i>
    <i>
      <x v="3831"/>
    </i>
    <i>
      <x v="3833"/>
    </i>
    <i>
      <x v="3835"/>
    </i>
    <i>
      <x v="3836"/>
    </i>
    <i>
      <x v="3837"/>
    </i>
    <i>
      <x v="3841"/>
    </i>
    <i>
      <x v="3846"/>
    </i>
    <i>
      <x v="3848"/>
    </i>
    <i>
      <x v="3854"/>
    </i>
    <i>
      <x v="3856"/>
    </i>
    <i>
      <x v="3857"/>
    </i>
    <i>
      <x v="3866"/>
    </i>
    <i>
      <x v="3867"/>
    </i>
    <i>
      <x v="3868"/>
    </i>
    <i>
      <x v="3872"/>
    </i>
    <i>
      <x v="3874"/>
    </i>
    <i>
      <x v="3876"/>
    </i>
    <i>
      <x v="3877"/>
    </i>
    <i>
      <x v="3880"/>
    </i>
    <i>
      <x v="3881"/>
    </i>
    <i>
      <x v="3882"/>
    </i>
    <i>
      <x v="3883"/>
    </i>
    <i>
      <x v="3888"/>
    </i>
    <i>
      <x v="3908"/>
    </i>
    <i>
      <x v="3909"/>
    </i>
    <i>
      <x v="3913"/>
    </i>
    <i>
      <x v="3919"/>
    </i>
    <i>
      <x v="3928"/>
    </i>
    <i>
      <x v="3935"/>
    </i>
    <i>
      <x v="3936"/>
    </i>
    <i>
      <x v="3938"/>
    </i>
    <i>
      <x v="3939"/>
    </i>
    <i>
      <x v="3943"/>
    </i>
    <i>
      <x v="3946"/>
    </i>
    <i>
      <x v="3950"/>
    </i>
    <i>
      <x v="3952"/>
    </i>
    <i>
      <x v="3956"/>
    </i>
    <i>
      <x v="3962"/>
    </i>
    <i>
      <x v="3966"/>
    </i>
    <i>
      <x v="3973"/>
    </i>
    <i>
      <x v="3975"/>
    </i>
    <i>
      <x v="3980"/>
    </i>
    <i>
      <x v="3982"/>
    </i>
    <i>
      <x v="3988"/>
    </i>
    <i>
      <x v="3992"/>
    </i>
    <i>
      <x v="3994"/>
    </i>
    <i>
      <x v="3997"/>
    </i>
    <i>
      <x v="4000"/>
    </i>
    <i>
      <x v="4002"/>
    </i>
    <i>
      <x v="4004"/>
    </i>
    <i>
      <x v="4005"/>
    </i>
    <i>
      <x v="4016"/>
    </i>
    <i>
      <x v="4017"/>
    </i>
    <i>
      <x v="4018"/>
    </i>
    <i>
      <x v="4020"/>
    </i>
    <i>
      <x v="4023"/>
    </i>
    <i>
      <x v="4025"/>
    </i>
    <i>
      <x v="4026"/>
    </i>
    <i>
      <x v="4031"/>
    </i>
    <i>
      <x v="4033"/>
    </i>
    <i>
      <x v="4034"/>
    </i>
    <i>
      <x v="4037"/>
    </i>
    <i>
      <x v="4040"/>
    </i>
    <i>
      <x v="4042"/>
    </i>
    <i>
      <x v="4049"/>
    </i>
    <i>
      <x v="4050"/>
    </i>
    <i>
      <x v="4051"/>
    </i>
    <i>
      <x v="4056"/>
    </i>
    <i>
      <x v="4060"/>
    </i>
    <i>
      <x v="4061"/>
    </i>
    <i>
      <x v="4065"/>
    </i>
    <i>
      <x v="4066"/>
    </i>
    <i>
      <x v="4068"/>
    </i>
    <i>
      <x v="4070"/>
    </i>
    <i>
      <x v="4071"/>
    </i>
    <i>
      <x v="4074"/>
    </i>
    <i>
      <x v="4075"/>
    </i>
    <i>
      <x v="4076"/>
    </i>
    <i>
      <x v="4088"/>
    </i>
    <i>
      <x v="4089"/>
    </i>
    <i>
      <x v="4091"/>
    </i>
    <i>
      <x v="4093"/>
    </i>
    <i>
      <x v="4094"/>
    </i>
    <i>
      <x v="4097"/>
    </i>
    <i>
      <x v="4099"/>
    </i>
    <i>
      <x v="4100"/>
    </i>
    <i>
      <x v="4101"/>
    </i>
    <i>
      <x v="4108"/>
    </i>
    <i>
      <x v="4110"/>
    </i>
    <i>
      <x v="4111"/>
    </i>
    <i>
      <x v="4112"/>
    </i>
    <i>
      <x v="411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formats count="4">
    <format dxfId="3">
      <pivotArea field="16" type="button" dataOnly="0" labelOnly="1" outline="0" axis="axisPage" fieldPosition="0"/>
    </format>
    <format dxfId="2">
      <pivotArea type="origin" dataOnly="0" labelOnly="1" outline="0" fieldPosition="0"/>
    </format>
    <format dxfId="1">
      <pivotArea field="18" type="button" dataOnly="0" labelOnly="1" outline="0" axis="axisRow" fieldPosition="0"/>
    </format>
    <format dxfId="0">
      <pivotArea dataOnly="0" labelOnly="1" grandRow="1" outline="0" fieldPosition="0"/>
    </format>
  </format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3027B-698E-9B48-A6A1-4AC426D27B8B}">
  <dimension ref="A1:E18"/>
  <sheetViews>
    <sheetView workbookViewId="0">
      <selection activeCell="S9" sqref="S9"/>
    </sheetView>
  </sheetViews>
  <sheetFormatPr baseColWidth="10" defaultRowHeight="15" x14ac:dyDescent="0.2"/>
  <cols>
    <col min="1" max="2" width="15.66406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4" t="s">
        <v>8385</v>
      </c>
      <c r="B1" t="s">
        <v>8398</v>
      </c>
    </row>
    <row r="2" spans="1:5" x14ac:dyDescent="0.2">
      <c r="A2" s="14" t="s">
        <v>8359</v>
      </c>
      <c r="B2" t="s">
        <v>8315</v>
      </c>
    </row>
    <row r="4" spans="1:5" x14ac:dyDescent="0.2">
      <c r="A4" s="14" t="s">
        <v>8360</v>
      </c>
      <c r="B4" s="14" t="s">
        <v>8361</v>
      </c>
    </row>
    <row r="5" spans="1:5" x14ac:dyDescent="0.2">
      <c r="A5" s="14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8" t="s">
        <v>8386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">
      <c r="A7" s="18" t="s">
        <v>8393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">
      <c r="A8" s="18" t="s">
        <v>8394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">
      <c r="A9" s="18" t="s">
        <v>8395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">
      <c r="A10" s="18" t="s">
        <v>8387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">
      <c r="A11" s="18" t="s">
        <v>8396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">
      <c r="A12" s="18" t="s">
        <v>8388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">
      <c r="A13" s="18" t="s">
        <v>8389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">
      <c r="A14" s="18" t="s">
        <v>8390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">
      <c r="A15" s="18" t="s">
        <v>8391</v>
      </c>
      <c r="B15" s="9">
        <v>65</v>
      </c>
      <c r="C15" s="9">
        <v>50</v>
      </c>
      <c r="D15" s="9"/>
      <c r="E15" s="9">
        <v>115</v>
      </c>
    </row>
    <row r="16" spans="1:5" x14ac:dyDescent="0.2">
      <c r="A16" s="18" t="s">
        <v>8392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">
      <c r="A17" s="18" t="s">
        <v>8397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">
      <c r="A18" s="18" t="s">
        <v>8362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4C5EB-906A-9A48-A236-8AA83B477563}">
  <dimension ref="A1:H13"/>
  <sheetViews>
    <sheetView tabSelected="1" workbookViewId="0">
      <selection activeCell="G20" sqref="G20"/>
    </sheetView>
  </sheetViews>
  <sheetFormatPr baseColWidth="10" defaultRowHeight="15" x14ac:dyDescent="0.2"/>
  <cols>
    <col min="1" max="1" width="22.1640625" customWidth="1"/>
    <col min="2" max="2" width="22.83203125" customWidth="1"/>
    <col min="3" max="3" width="21.5" customWidth="1"/>
    <col min="4" max="4" width="25.6640625" customWidth="1"/>
    <col min="5" max="5" width="21.6640625" customWidth="1"/>
    <col min="6" max="6" width="21.5" customWidth="1"/>
    <col min="7" max="7" width="19.5" customWidth="1"/>
    <col min="8" max="8" width="21" customWidth="1"/>
  </cols>
  <sheetData>
    <row r="1" spans="1:8" x14ac:dyDescent="0.2">
      <c r="A1" t="s">
        <v>8369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2">
      <c r="A2" t="s">
        <v>8406</v>
      </c>
      <c r="B2">
        <f>COUNTIFS(Data!$D:$D, "&lt;1000", Data!$F:$F, "successful", Data!$R:$R, "plays")</f>
        <v>141</v>
      </c>
      <c r="C2">
        <f>COUNTIFS(Data!$D:$D, "&lt;1000", Data!$F:$F, "failed", Data!$R:$R, "plays")</f>
        <v>45</v>
      </c>
      <c r="D2">
        <f>COUNTIFS(Data!$D:$D, "&lt;1000", Data!$F:$F, "canceled", Data!$R:$R, "plays")</f>
        <v>0</v>
      </c>
      <c r="E2">
        <f>SUM(B2, C2, D2)</f>
        <v>186</v>
      </c>
      <c r="F2" s="21">
        <f>(B2/E2)</f>
        <v>0.75806451612903225</v>
      </c>
      <c r="G2" s="21">
        <f>C2/E2</f>
        <v>0.24193548387096775</v>
      </c>
      <c r="H2" s="21">
        <f>D2/E2</f>
        <v>0</v>
      </c>
    </row>
    <row r="3" spans="1:8" x14ac:dyDescent="0.2">
      <c r="A3" t="s">
        <v>8407</v>
      </c>
      <c r="B3">
        <f>COUNTIFS(Data!$D:$D, "&gt;=1000", Data!$D:$D, "&lt;=4999",Data!$F:$F, "successful", Data!$R:$R, "plays")</f>
        <v>388</v>
      </c>
      <c r="C3">
        <f>COUNTIFS(Data!$D:$D, "&gt;=1000", Data!$D:$D, "&lt;=4999",Data!$F:$F, "failed", Data!$R:$R, "plays")</f>
        <v>146</v>
      </c>
      <c r="D3">
        <f>COUNTIFS(Data!$D:$D, "&gt;=1000", Data!$D:$D, "&lt;=4999",Data!$F:$F, "canceled", Data!$R:$R, "plays")</f>
        <v>0</v>
      </c>
      <c r="E3">
        <f t="shared" ref="E3:E13" si="0">SUM(B3, C3, D3)</f>
        <v>534</v>
      </c>
      <c r="F3" s="21">
        <f t="shared" ref="F3:F13" si="1">(B3/E3)</f>
        <v>0.72659176029962547</v>
      </c>
      <c r="G3" s="21">
        <f t="shared" ref="G3:G13" si="2">C3/E3</f>
        <v>0.27340823970037453</v>
      </c>
      <c r="H3" s="21">
        <f t="shared" ref="H3:H13" si="3">D3/E3</f>
        <v>0</v>
      </c>
    </row>
    <row r="4" spans="1:8" x14ac:dyDescent="0.2">
      <c r="A4" t="s">
        <v>8408</v>
      </c>
      <c r="B4">
        <f>COUNTIFS(Data!$D:$D, "&gt;=5000", Data!$D:$D, "&lt;=9999",Data!$F:$F, "successful", Data!$R:$R, "plays")</f>
        <v>93</v>
      </c>
      <c r="C4">
        <f>COUNTIFS(Data!$D:$D, "&gt;=5000", Data!$D:$D, "&lt;=9999",Data!$F:$F, "failed", Data!$R:$R, "plays")</f>
        <v>76</v>
      </c>
      <c r="D4">
        <f>COUNTIFS(Data!$D:$D, "&gt;=5000", Data!$D:$D, "&lt;=9999",Data!$F:$F, "canceled", Data!$R:$R, "plays")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2">
      <c r="A5" t="s">
        <v>8409</v>
      </c>
      <c r="B5">
        <f>COUNTIFS(Data!$D:$D, "&gt;=10000", Data!$D:$D, "&lt;=14999",Data!$F:$F, "successful", Data!$R:$R, "plays")</f>
        <v>39</v>
      </c>
      <c r="C5">
        <f>COUNTIFS(Data!$D:$D, "&gt;=10000", Data!$D:$D, "&lt;=14999",Data!$F:$F, "failed", Data!$R:$R, "plays")</f>
        <v>33</v>
      </c>
      <c r="D5">
        <f>COUNTIFS(Data!$D:$D, "&gt;=10000", Data!$D:$D, "&lt;=14999",Data!$F:$F, "canceled", Data!$R:$R, "plays")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2">
      <c r="A6" t="s">
        <v>8410</v>
      </c>
      <c r="B6">
        <f>COUNTIFS(Data!$D:$D, "&gt;=15000", Data!$D:$D, "&lt;=19999",Data!$F:$F, "successful", Data!$R:$R, "plays")</f>
        <v>12</v>
      </c>
      <c r="C6">
        <f>COUNTIFS(Data!$D:$D, "&gt;=15000", Data!$D:$D, "&lt;=19999",Data!$F:$F, "failed", Data!$R:$R, "plays")</f>
        <v>12</v>
      </c>
      <c r="D6">
        <f>COUNTIFS(Data!$D:$D, "&gt;=15000", Data!$D:$D, "&lt;=19999",Data!$F:$F, "canceled", Data!$R:$R, "plays")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2">
      <c r="A7" t="s">
        <v>8411</v>
      </c>
      <c r="B7">
        <f>COUNTIFS(Data!$D:$D, "&gt;=20000", Data!$D:$D, "&lt;=24999",Data!$F:$F, "successful", Data!$R:$R, "plays")</f>
        <v>9</v>
      </c>
      <c r="C7">
        <f>COUNTIFS(Data!$D:$D, "&gt;=20000", Data!$D:$D, "&lt;=24999",Data!$F:$F, "failed", Data!$R:$R, "plays")</f>
        <v>11</v>
      </c>
      <c r="D7">
        <f>COUNTIFS(Data!$D:$D, "&gt;=20000", Data!$D:$D, "&lt;=24999",Data!$F:$F, "canceled", Data!$R:$R, "plays")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2">
      <c r="A8" t="s">
        <v>8412</v>
      </c>
      <c r="B8">
        <f>COUNTIFS(Data!$D:$D, "&gt;=25000", Data!$D:$D, "&lt;=29999",Data!$F:$F, "successful", Data!$R:$R, "plays")</f>
        <v>1</v>
      </c>
      <c r="C8">
        <f>COUNTIFS(Data!$D:$D, "&gt;=25000", Data!$D:$D, "&lt;=29999",Data!$F:$F, "failed", Data!$R:$R, "plays")</f>
        <v>4</v>
      </c>
      <c r="D8">
        <f>COUNTIFS(Data!$D:$D, "&gt;=25000", Data!$D:$D, "&lt;=29999",Data!$F:$F, "canceled", Data!$R:$R, "plays")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2">
      <c r="A9" t="s">
        <v>8413</v>
      </c>
      <c r="B9">
        <f>COUNTIFS(Data!$D:$D, "&gt;=30000", Data!$D:$D, "&lt;=34999",Data!$F:$F, "successful", Data!$R:$R, "plays")</f>
        <v>3</v>
      </c>
      <c r="C9">
        <f>COUNTIFS(Data!$D:$D, "&gt;=30000", Data!$D:$D, "&lt;=34999",Data!$F:$F, "failed", Data!$R:$R, "plays")</f>
        <v>8</v>
      </c>
      <c r="D9">
        <f>COUNTIFS(Data!$D:$D, "&gt;=30000", Data!$D:$D, "&lt;=34999",Data!$F:$F, "canceled", Data!$R:$R, "plays")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2">
      <c r="A10" t="s">
        <v>8414</v>
      </c>
      <c r="B10">
        <f>COUNTIFS(Data!$D:$D, "&gt;=35000", Data!$D:$D, "&lt;=39999",Data!$F:$F, "successful", Data!$R:$R, "plays")</f>
        <v>4</v>
      </c>
      <c r="C10">
        <f>COUNTIFS(Data!$D:$D, "&gt;=35000", Data!$D:$D, "&lt;=39999",Data!$F:$F, "failed", Data!$R:$R, "plays")</f>
        <v>2</v>
      </c>
      <c r="D10">
        <f>COUNTIFS(Data!$D:$D, "&gt;=35000", Data!$D:$D, "&lt;=39999",Data!$F:$F, "canceled", Data!$R:$R, "plays")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2">
      <c r="A11" t="s">
        <v>8415</v>
      </c>
      <c r="B11">
        <f>COUNTIFS(Data!$D:$D, "&gt;=40000", Data!$D:$D, "&lt;=44999",Data!$F:$F, "successful", Data!$R:$R, "plays")</f>
        <v>2</v>
      </c>
      <c r="C11">
        <f>COUNTIFS(Data!$D:$D, "&gt;=40000", Data!$D:$D, "&lt;=44999",Data!$F:$F, "failed", Data!$R:$R, "plays")</f>
        <v>1</v>
      </c>
      <c r="D11">
        <f>COUNTIFS(Data!$D:$D, "&gt;=40000", Data!$D:$D, "&lt;=44999",Data!$F:$F, "canceled", Data!$R:$R, "plays")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2">
      <c r="A12" t="s">
        <v>8416</v>
      </c>
      <c r="B12">
        <f>COUNTIFS(Data!$D:$D, "&gt;=45000", Data!$D:$D, "&lt;=49999",Data!$F:$F, "successful", Data!$R:$R, "plays")</f>
        <v>0</v>
      </c>
      <c r="C12">
        <f>COUNTIFS(Data!$D:$D, "&gt;=45000", Data!$D:$D, "&lt;=49999",Data!$F:$F, "failed", Data!$R:$R, "plays")</f>
        <v>1</v>
      </c>
      <c r="D12">
        <f>COUNTIFS(Data!$D:$D, "&gt;=45000", Data!$D:$D, "&lt;=49999",Data!$F:$F, "canceled", Data!$R:$R, "plays")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2">
      <c r="A13" t="s">
        <v>8417</v>
      </c>
      <c r="B13">
        <f>COUNTIFS(Data!$D:$D, "&gt;50000",Data!$F:$F, "successful", Data!$R:$R, "plays")</f>
        <v>2</v>
      </c>
      <c r="C13">
        <f>COUNTIFS(Data!$D:$D, "&gt;50000",Data!$F:$F, "failed", Data!$R:$R, "plays")</f>
        <v>10</v>
      </c>
      <c r="D13">
        <f>COUNTIFS(Data!$D:$D, "&gt;50000",Data!$F:$F, "canceled", Data!$R:$R, "plays")</f>
        <v>0</v>
      </c>
      <c r="E13">
        <f t="shared" si="0"/>
        <v>12</v>
      </c>
      <c r="F13" s="21">
        <f t="shared" si="1"/>
        <v>0.16666666666666666</v>
      </c>
      <c r="G13" s="21">
        <f t="shared" si="2"/>
        <v>0.83333333333333337</v>
      </c>
      <c r="H13" s="21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7"/>
  <sheetViews>
    <sheetView topLeftCell="B1" zoomScale="95" zoomScaleNormal="95" workbookViewId="0">
      <pane ySplit="521" topLeftCell="A3841" activePane="bottomLeft" state="frozen"/>
      <selection pane="bottomLeft" activeCell="R2" sqref="R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5.1640625" style="11" customWidth="1"/>
    <col min="16" max="16" width="22.83203125" customWidth="1"/>
    <col min="17" max="17" width="41.1640625" customWidth="1"/>
    <col min="18" max="18" width="30.33203125" customWidth="1"/>
    <col min="19" max="19" width="28" style="17" customWidth="1"/>
    <col min="20" max="20" width="22.6640625" style="17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8359</v>
      </c>
      <c r="R1" s="1" t="s">
        <v>8358</v>
      </c>
      <c r="S1" s="16" t="s">
        <v>8365</v>
      </c>
      <c r="T1" s="16" t="s">
        <v>8366</v>
      </c>
      <c r="U1" t="s">
        <v>8385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 0)</f>
        <v>137</v>
      </c>
      <c r="P2">
        <f>IFERROR(ROUND(E2/L2,2), 0)</f>
        <v>63.92</v>
      </c>
      <c r="Q2" s="13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>
        <f t="shared" ref="P3:P66" si="1">IFERROR(ROUND(E3/L3,2), 0)</f>
        <v>185.48</v>
      </c>
      <c r="Q3" s="13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5">ROUND(E66/D66*100, 0)</f>
        <v>173</v>
      </c>
      <c r="P66">
        <f t="shared" si="1"/>
        <v>86.67</v>
      </c>
      <c r="Q66" s="13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5"/>
        <v>108</v>
      </c>
      <c r="P67">
        <f t="shared" ref="P67:P130" si="6">IFERROR(ROUND(E67/L67,2), 0)</f>
        <v>132.05000000000001</v>
      </c>
      <c r="Q67" s="13" t="s">
        <v>8308</v>
      </c>
      <c r="R67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5"/>
        <v>119</v>
      </c>
      <c r="P68">
        <f t="shared" si="6"/>
        <v>91.23</v>
      </c>
      <c r="Q68" s="13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5"/>
        <v>116</v>
      </c>
      <c r="P69">
        <f t="shared" si="6"/>
        <v>116.25</v>
      </c>
      <c r="Q69" s="13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5"/>
        <v>127</v>
      </c>
      <c r="P70">
        <f t="shared" si="6"/>
        <v>21.19</v>
      </c>
      <c r="Q70" s="13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5"/>
        <v>111</v>
      </c>
      <c r="P71">
        <f t="shared" si="6"/>
        <v>62.33</v>
      </c>
      <c r="Q71" s="13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5"/>
        <v>127</v>
      </c>
      <c r="P72">
        <f t="shared" si="6"/>
        <v>37.409999999999997</v>
      </c>
      <c r="Q72" s="13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5"/>
        <v>124</v>
      </c>
      <c r="P73">
        <f t="shared" si="6"/>
        <v>69.72</v>
      </c>
      <c r="Q73" s="13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5"/>
        <v>108</v>
      </c>
      <c r="P74">
        <f t="shared" si="6"/>
        <v>58.17</v>
      </c>
      <c r="Q74" s="13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5"/>
        <v>100</v>
      </c>
      <c r="P75">
        <f t="shared" si="6"/>
        <v>50</v>
      </c>
      <c r="Q75" s="13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5"/>
        <v>113</v>
      </c>
      <c r="P76">
        <f t="shared" si="6"/>
        <v>19.47</v>
      </c>
      <c r="Q76" s="13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5"/>
        <v>115</v>
      </c>
      <c r="P77">
        <f t="shared" si="6"/>
        <v>85.96</v>
      </c>
      <c r="Q77" s="13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5"/>
        <v>153</v>
      </c>
      <c r="P78">
        <f t="shared" si="6"/>
        <v>30.67</v>
      </c>
      <c r="Q78" s="13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5"/>
        <v>393</v>
      </c>
      <c r="P79">
        <f t="shared" si="6"/>
        <v>60.38</v>
      </c>
      <c r="Q79" s="13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5"/>
        <v>2702</v>
      </c>
      <c r="P80">
        <f t="shared" si="6"/>
        <v>38.6</v>
      </c>
      <c r="Q80" s="13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5"/>
        <v>127</v>
      </c>
      <c r="P81">
        <f t="shared" si="6"/>
        <v>40.270000000000003</v>
      </c>
      <c r="Q81" s="13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5"/>
        <v>107</v>
      </c>
      <c r="P82">
        <f t="shared" si="6"/>
        <v>273.83</v>
      </c>
      <c r="Q82" s="13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5"/>
        <v>198</v>
      </c>
      <c r="P83">
        <f t="shared" si="6"/>
        <v>53.04</v>
      </c>
      <c r="Q83" s="13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5"/>
        <v>100</v>
      </c>
      <c r="P84">
        <f t="shared" si="6"/>
        <v>40.01</v>
      </c>
      <c r="Q84" s="13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5"/>
        <v>103</v>
      </c>
      <c r="P85">
        <f t="shared" si="6"/>
        <v>15.77</v>
      </c>
      <c r="Q85" s="13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5"/>
        <v>100</v>
      </c>
      <c r="P86">
        <f t="shared" si="6"/>
        <v>71.430000000000007</v>
      </c>
      <c r="Q86" s="13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5"/>
        <v>126</v>
      </c>
      <c r="P87">
        <f t="shared" si="6"/>
        <v>71.709999999999994</v>
      </c>
      <c r="Q87" s="13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5"/>
        <v>106</v>
      </c>
      <c r="P88">
        <f t="shared" si="6"/>
        <v>375.76</v>
      </c>
      <c r="Q88" s="13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5"/>
        <v>105</v>
      </c>
      <c r="P89">
        <f t="shared" si="6"/>
        <v>104.6</v>
      </c>
      <c r="Q89" s="13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5"/>
        <v>103</v>
      </c>
      <c r="P90">
        <f t="shared" si="6"/>
        <v>60</v>
      </c>
      <c r="Q90" s="13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5"/>
        <v>115</v>
      </c>
      <c r="P91">
        <f t="shared" si="6"/>
        <v>123.29</v>
      </c>
      <c r="Q91" s="13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5"/>
        <v>100</v>
      </c>
      <c r="P92">
        <f t="shared" si="6"/>
        <v>31.38</v>
      </c>
      <c r="Q92" s="13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5"/>
        <v>120</v>
      </c>
      <c r="P93">
        <f t="shared" si="6"/>
        <v>78.260000000000005</v>
      </c>
      <c r="Q93" s="13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5"/>
        <v>105</v>
      </c>
      <c r="P94">
        <f t="shared" si="6"/>
        <v>122.33</v>
      </c>
      <c r="Q94" s="13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5"/>
        <v>111</v>
      </c>
      <c r="P95">
        <f t="shared" si="6"/>
        <v>73.73</v>
      </c>
      <c r="Q95" s="13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5"/>
        <v>104</v>
      </c>
      <c r="P96">
        <f t="shared" si="6"/>
        <v>21.67</v>
      </c>
      <c r="Q96" s="13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5"/>
        <v>131</v>
      </c>
      <c r="P97">
        <f t="shared" si="6"/>
        <v>21.9</v>
      </c>
      <c r="Q97" s="13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5"/>
        <v>115</v>
      </c>
      <c r="P98">
        <f t="shared" si="6"/>
        <v>50.59</v>
      </c>
      <c r="Q98" s="13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5"/>
        <v>106</v>
      </c>
      <c r="P99">
        <f t="shared" si="6"/>
        <v>53.13</v>
      </c>
      <c r="Q99" s="13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5"/>
        <v>106</v>
      </c>
      <c r="P100">
        <f t="shared" si="6"/>
        <v>56.67</v>
      </c>
      <c r="Q100" s="13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5"/>
        <v>106</v>
      </c>
      <c r="P101">
        <f t="shared" si="6"/>
        <v>40.78</v>
      </c>
      <c r="Q101" s="13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5"/>
        <v>100</v>
      </c>
      <c r="P102">
        <f t="shared" si="6"/>
        <v>192.31</v>
      </c>
      <c r="Q102" s="13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5"/>
        <v>100</v>
      </c>
      <c r="P103">
        <f t="shared" si="6"/>
        <v>100</v>
      </c>
      <c r="Q103" s="13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5"/>
        <v>128</v>
      </c>
      <c r="P104">
        <f t="shared" si="6"/>
        <v>117.92</v>
      </c>
      <c r="Q104" s="13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5"/>
        <v>105</v>
      </c>
      <c r="P105">
        <f t="shared" si="6"/>
        <v>27.9</v>
      </c>
      <c r="Q105" s="13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5"/>
        <v>120</v>
      </c>
      <c r="P106">
        <f t="shared" si="6"/>
        <v>60</v>
      </c>
      <c r="Q106" s="13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5"/>
        <v>107</v>
      </c>
      <c r="P107">
        <f t="shared" si="6"/>
        <v>39.380000000000003</v>
      </c>
      <c r="Q107" s="13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5"/>
        <v>101</v>
      </c>
      <c r="P108">
        <f t="shared" si="6"/>
        <v>186.11</v>
      </c>
      <c r="Q108" s="13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5"/>
        <v>102</v>
      </c>
      <c r="P109">
        <f t="shared" si="6"/>
        <v>111.38</v>
      </c>
      <c r="Q109" s="13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5"/>
        <v>247</v>
      </c>
      <c r="P110">
        <f t="shared" si="6"/>
        <v>78.72</v>
      </c>
      <c r="Q110" s="13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5"/>
        <v>220</v>
      </c>
      <c r="P111">
        <f t="shared" si="6"/>
        <v>46.7</v>
      </c>
      <c r="Q111" s="13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5"/>
        <v>131</v>
      </c>
      <c r="P112">
        <f t="shared" si="6"/>
        <v>65.38</v>
      </c>
      <c r="Q112" s="13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5"/>
        <v>155</v>
      </c>
      <c r="P113">
        <f t="shared" si="6"/>
        <v>102.08</v>
      </c>
      <c r="Q113" s="13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5"/>
        <v>104</v>
      </c>
      <c r="P114">
        <f t="shared" si="6"/>
        <v>64.2</v>
      </c>
      <c r="Q114" s="13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5"/>
        <v>141</v>
      </c>
      <c r="P115">
        <f t="shared" si="6"/>
        <v>90.38</v>
      </c>
      <c r="Q115" s="13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5"/>
        <v>103</v>
      </c>
      <c r="P116">
        <f t="shared" si="6"/>
        <v>88.57</v>
      </c>
      <c r="Q116" s="13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5"/>
        <v>140</v>
      </c>
      <c r="P117">
        <f t="shared" si="6"/>
        <v>28.73</v>
      </c>
      <c r="Q117" s="13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5"/>
        <v>114</v>
      </c>
      <c r="P118">
        <f t="shared" si="6"/>
        <v>69.790000000000006</v>
      </c>
      <c r="Q118" s="13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5"/>
        <v>100</v>
      </c>
      <c r="P119">
        <f t="shared" si="6"/>
        <v>167.49</v>
      </c>
      <c r="Q119" s="13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5"/>
        <v>113</v>
      </c>
      <c r="P120">
        <f t="shared" si="6"/>
        <v>144.91</v>
      </c>
      <c r="Q120" s="13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5"/>
        <v>105</v>
      </c>
      <c r="P121">
        <f t="shared" si="6"/>
        <v>91.84</v>
      </c>
      <c r="Q121" s="13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5"/>
        <v>0</v>
      </c>
      <c r="P122">
        <f t="shared" si="6"/>
        <v>10</v>
      </c>
      <c r="Q122" s="13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5"/>
        <v>0</v>
      </c>
      <c r="P123">
        <f t="shared" si="6"/>
        <v>1</v>
      </c>
      <c r="Q123" s="13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5"/>
        <v>0</v>
      </c>
      <c r="P124">
        <f t="shared" si="6"/>
        <v>0</v>
      </c>
      <c r="Q124" s="13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5"/>
        <v>0</v>
      </c>
      <c r="P125">
        <f t="shared" si="6"/>
        <v>25.17</v>
      </c>
      <c r="Q125" s="13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5"/>
        <v>0</v>
      </c>
      <c r="P126">
        <f t="shared" si="6"/>
        <v>0</v>
      </c>
      <c r="Q126" s="13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5"/>
        <v>14</v>
      </c>
      <c r="P127">
        <f t="shared" si="6"/>
        <v>11.67</v>
      </c>
      <c r="Q127" s="13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5"/>
        <v>6</v>
      </c>
      <c r="P128">
        <f t="shared" si="6"/>
        <v>106.69</v>
      </c>
      <c r="Q128" s="13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5"/>
        <v>2</v>
      </c>
      <c r="P129">
        <f t="shared" si="6"/>
        <v>47.5</v>
      </c>
      <c r="Q129" s="13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10">ROUND(E130/D130*100, 0)</f>
        <v>2</v>
      </c>
      <c r="P130">
        <f t="shared" si="6"/>
        <v>311.17</v>
      </c>
      <c r="Q130" s="13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10"/>
        <v>0</v>
      </c>
      <c r="P131">
        <f t="shared" ref="P131:P194" si="11">IFERROR(ROUND(E131/L131,2), 0)</f>
        <v>0</v>
      </c>
      <c r="Q131" s="13" t="s">
        <v>8308</v>
      </c>
      <c r="R131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10"/>
        <v>0</v>
      </c>
      <c r="P132">
        <f t="shared" si="11"/>
        <v>0</v>
      </c>
      <c r="Q132" s="13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10"/>
        <v>0</v>
      </c>
      <c r="P133">
        <f t="shared" si="11"/>
        <v>0</v>
      </c>
      <c r="Q133" s="13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10"/>
        <v>10</v>
      </c>
      <c r="P134">
        <f t="shared" si="11"/>
        <v>94.51</v>
      </c>
      <c r="Q134" s="13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10"/>
        <v>0</v>
      </c>
      <c r="P135">
        <f t="shared" si="11"/>
        <v>0</v>
      </c>
      <c r="Q135" s="13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10"/>
        <v>0</v>
      </c>
      <c r="P136">
        <f t="shared" si="11"/>
        <v>0</v>
      </c>
      <c r="Q136" s="13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10"/>
        <v>13</v>
      </c>
      <c r="P137">
        <f t="shared" si="11"/>
        <v>80.599999999999994</v>
      </c>
      <c r="Q137" s="13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10"/>
        <v>0</v>
      </c>
      <c r="P138">
        <f t="shared" si="11"/>
        <v>0</v>
      </c>
      <c r="Q138" s="13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10"/>
        <v>0</v>
      </c>
      <c r="P139">
        <f t="shared" si="11"/>
        <v>0</v>
      </c>
      <c r="Q139" s="13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10"/>
        <v>3</v>
      </c>
      <c r="P140">
        <f t="shared" si="11"/>
        <v>81.239999999999995</v>
      </c>
      <c r="Q140" s="13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10"/>
        <v>100</v>
      </c>
      <c r="P141">
        <f t="shared" si="11"/>
        <v>500</v>
      </c>
      <c r="Q141" s="13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10"/>
        <v>0</v>
      </c>
      <c r="P142">
        <f t="shared" si="11"/>
        <v>0</v>
      </c>
      <c r="Q142" s="13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10"/>
        <v>11</v>
      </c>
      <c r="P143">
        <f t="shared" si="11"/>
        <v>46.18</v>
      </c>
      <c r="Q143" s="13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10"/>
        <v>0</v>
      </c>
      <c r="P144">
        <f t="shared" si="11"/>
        <v>10</v>
      </c>
      <c r="Q144" s="13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10"/>
        <v>0</v>
      </c>
      <c r="P145">
        <f t="shared" si="11"/>
        <v>0</v>
      </c>
      <c r="Q145" s="13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10"/>
        <v>28</v>
      </c>
      <c r="P146">
        <f t="shared" si="11"/>
        <v>55.95</v>
      </c>
      <c r="Q146" s="13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10"/>
        <v>8</v>
      </c>
      <c r="P147">
        <f t="shared" si="11"/>
        <v>37.56</v>
      </c>
      <c r="Q147" s="13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10"/>
        <v>1</v>
      </c>
      <c r="P148">
        <f t="shared" si="11"/>
        <v>38.33</v>
      </c>
      <c r="Q148" s="13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10"/>
        <v>0</v>
      </c>
      <c r="P149">
        <f t="shared" si="11"/>
        <v>0</v>
      </c>
      <c r="Q149" s="13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10"/>
        <v>0</v>
      </c>
      <c r="P150">
        <f t="shared" si="11"/>
        <v>20</v>
      </c>
      <c r="Q150" s="13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10"/>
        <v>1</v>
      </c>
      <c r="P151">
        <f t="shared" si="11"/>
        <v>15.33</v>
      </c>
      <c r="Q151" s="13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10"/>
        <v>23</v>
      </c>
      <c r="P152">
        <f t="shared" si="11"/>
        <v>449.43</v>
      </c>
      <c r="Q152" s="13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10"/>
        <v>0</v>
      </c>
      <c r="P153">
        <f t="shared" si="11"/>
        <v>28</v>
      </c>
      <c r="Q153" s="13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10"/>
        <v>0</v>
      </c>
      <c r="P154">
        <f t="shared" si="11"/>
        <v>15</v>
      </c>
      <c r="Q154" s="13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10"/>
        <v>1</v>
      </c>
      <c r="P155">
        <f t="shared" si="11"/>
        <v>35.9</v>
      </c>
      <c r="Q155" s="13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10"/>
        <v>3</v>
      </c>
      <c r="P156">
        <f t="shared" si="11"/>
        <v>13.33</v>
      </c>
      <c r="Q156" s="13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10"/>
        <v>0</v>
      </c>
      <c r="P157">
        <f t="shared" si="11"/>
        <v>20.25</v>
      </c>
      <c r="Q157" s="13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10"/>
        <v>5</v>
      </c>
      <c r="P158">
        <f t="shared" si="11"/>
        <v>119</v>
      </c>
      <c r="Q158" s="13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10"/>
        <v>0</v>
      </c>
      <c r="P159">
        <f t="shared" si="11"/>
        <v>4</v>
      </c>
      <c r="Q159" s="13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10"/>
        <v>0</v>
      </c>
      <c r="P160">
        <f t="shared" si="11"/>
        <v>0</v>
      </c>
      <c r="Q160" s="13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10"/>
        <v>0</v>
      </c>
      <c r="P161">
        <f t="shared" si="11"/>
        <v>10</v>
      </c>
      <c r="Q161" s="13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10"/>
        <v>0</v>
      </c>
      <c r="P162">
        <f t="shared" si="11"/>
        <v>0</v>
      </c>
      <c r="Q162" s="13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10"/>
        <v>0</v>
      </c>
      <c r="P163">
        <f t="shared" si="11"/>
        <v>5</v>
      </c>
      <c r="Q163" s="13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10"/>
        <v>16</v>
      </c>
      <c r="P164">
        <f t="shared" si="11"/>
        <v>43.5</v>
      </c>
      <c r="Q164" s="13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10"/>
        <v>0</v>
      </c>
      <c r="P165">
        <f t="shared" si="11"/>
        <v>0</v>
      </c>
      <c r="Q165" s="13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10"/>
        <v>1</v>
      </c>
      <c r="P166">
        <f t="shared" si="11"/>
        <v>91.43</v>
      </c>
      <c r="Q166" s="13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10"/>
        <v>0</v>
      </c>
      <c r="P167">
        <f t="shared" si="11"/>
        <v>0</v>
      </c>
      <c r="Q167" s="13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10"/>
        <v>60</v>
      </c>
      <c r="P168">
        <f t="shared" si="11"/>
        <v>3000</v>
      </c>
      <c r="Q168" s="13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10"/>
        <v>0</v>
      </c>
      <c r="P169">
        <f t="shared" si="11"/>
        <v>5.5</v>
      </c>
      <c r="Q169" s="13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10"/>
        <v>4</v>
      </c>
      <c r="P170">
        <f t="shared" si="11"/>
        <v>108.33</v>
      </c>
      <c r="Q170" s="13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10"/>
        <v>22</v>
      </c>
      <c r="P171">
        <f t="shared" si="11"/>
        <v>56</v>
      </c>
      <c r="Q171" s="13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10"/>
        <v>3</v>
      </c>
      <c r="P172">
        <f t="shared" si="11"/>
        <v>32.5</v>
      </c>
      <c r="Q172" s="13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10"/>
        <v>0</v>
      </c>
      <c r="P173">
        <f t="shared" si="11"/>
        <v>1</v>
      </c>
      <c r="Q173" s="13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10"/>
        <v>0</v>
      </c>
      <c r="P174">
        <f t="shared" si="11"/>
        <v>0</v>
      </c>
      <c r="Q174" s="13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10"/>
        <v>0</v>
      </c>
      <c r="P175">
        <f t="shared" si="11"/>
        <v>0</v>
      </c>
      <c r="Q175" s="13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10"/>
        <v>0</v>
      </c>
      <c r="P176">
        <f t="shared" si="11"/>
        <v>0</v>
      </c>
      <c r="Q176" s="13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10"/>
        <v>6</v>
      </c>
      <c r="P177">
        <f t="shared" si="11"/>
        <v>49.88</v>
      </c>
      <c r="Q177" s="13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10"/>
        <v>0</v>
      </c>
      <c r="P178">
        <f t="shared" si="11"/>
        <v>0</v>
      </c>
      <c r="Q178" s="13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10"/>
        <v>40</v>
      </c>
      <c r="P179">
        <f t="shared" si="11"/>
        <v>25.71</v>
      </c>
      <c r="Q179" s="13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10"/>
        <v>0</v>
      </c>
      <c r="P180">
        <f t="shared" si="11"/>
        <v>0</v>
      </c>
      <c r="Q180" s="13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10"/>
        <v>20</v>
      </c>
      <c r="P181">
        <f t="shared" si="11"/>
        <v>100</v>
      </c>
      <c r="Q181" s="13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10"/>
        <v>33</v>
      </c>
      <c r="P182">
        <f t="shared" si="11"/>
        <v>30.85</v>
      </c>
      <c r="Q182" s="13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10"/>
        <v>21</v>
      </c>
      <c r="P183">
        <f t="shared" si="11"/>
        <v>180.5</v>
      </c>
      <c r="Q183" s="13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10"/>
        <v>0</v>
      </c>
      <c r="P184">
        <f t="shared" si="11"/>
        <v>0</v>
      </c>
      <c r="Q184" s="13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10"/>
        <v>36</v>
      </c>
      <c r="P185">
        <f t="shared" si="11"/>
        <v>373.5</v>
      </c>
      <c r="Q185" s="13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10"/>
        <v>3</v>
      </c>
      <c r="P186">
        <f t="shared" si="11"/>
        <v>25.5</v>
      </c>
      <c r="Q186" s="13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10"/>
        <v>6</v>
      </c>
      <c r="P187">
        <f t="shared" si="11"/>
        <v>220</v>
      </c>
      <c r="Q187" s="13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10"/>
        <v>0</v>
      </c>
      <c r="P188">
        <f t="shared" si="11"/>
        <v>0</v>
      </c>
      <c r="Q188" s="13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10"/>
        <v>16</v>
      </c>
      <c r="P189">
        <f t="shared" si="11"/>
        <v>160</v>
      </c>
      <c r="Q189" s="13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10"/>
        <v>0</v>
      </c>
      <c r="P190">
        <f t="shared" si="11"/>
        <v>0</v>
      </c>
      <c r="Q190" s="13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10"/>
        <v>0</v>
      </c>
      <c r="P191">
        <f t="shared" si="11"/>
        <v>69</v>
      </c>
      <c r="Q191" s="13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10"/>
        <v>0</v>
      </c>
      <c r="P192">
        <f t="shared" si="11"/>
        <v>50</v>
      </c>
      <c r="Q192" s="13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10"/>
        <v>5</v>
      </c>
      <c r="P193">
        <f t="shared" si="11"/>
        <v>83.33</v>
      </c>
      <c r="Q193" s="13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5">ROUND(E194/D194*100, 0)</f>
        <v>0</v>
      </c>
      <c r="P194">
        <f t="shared" si="11"/>
        <v>5.67</v>
      </c>
      <c r="Q194" s="13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5"/>
        <v>0</v>
      </c>
      <c r="P195">
        <f t="shared" ref="P195:P258" si="16">IFERROR(ROUND(E195/L195,2), 0)</f>
        <v>0</v>
      </c>
      <c r="Q195" s="13" t="s">
        <v>8308</v>
      </c>
      <c r="R195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5"/>
        <v>0</v>
      </c>
      <c r="P196">
        <f t="shared" si="16"/>
        <v>1</v>
      </c>
      <c r="Q196" s="13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5"/>
        <v>0</v>
      </c>
      <c r="P197">
        <f t="shared" si="16"/>
        <v>0</v>
      </c>
      <c r="Q197" s="13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5"/>
        <v>42</v>
      </c>
      <c r="P198">
        <f t="shared" si="16"/>
        <v>77.11</v>
      </c>
      <c r="Q198" s="13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5"/>
        <v>10</v>
      </c>
      <c r="P199">
        <f t="shared" si="16"/>
        <v>32.75</v>
      </c>
      <c r="Q199" s="13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5"/>
        <v>1</v>
      </c>
      <c r="P200">
        <f t="shared" si="16"/>
        <v>46.5</v>
      </c>
      <c r="Q200" s="13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5"/>
        <v>0</v>
      </c>
      <c r="P201">
        <f t="shared" si="16"/>
        <v>0</v>
      </c>
      <c r="Q201" s="13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5"/>
        <v>26</v>
      </c>
      <c r="P202">
        <f t="shared" si="16"/>
        <v>87.31</v>
      </c>
      <c r="Q202" s="13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5"/>
        <v>58</v>
      </c>
      <c r="P203">
        <f t="shared" si="16"/>
        <v>54.29</v>
      </c>
      <c r="Q203" s="13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5"/>
        <v>0</v>
      </c>
      <c r="P204">
        <f t="shared" si="16"/>
        <v>0</v>
      </c>
      <c r="Q204" s="13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5"/>
        <v>30</v>
      </c>
      <c r="P205">
        <f t="shared" si="16"/>
        <v>93.25</v>
      </c>
      <c r="Q205" s="13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5"/>
        <v>51</v>
      </c>
      <c r="P206">
        <f t="shared" si="16"/>
        <v>117.68</v>
      </c>
      <c r="Q206" s="13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5"/>
        <v>16</v>
      </c>
      <c r="P207">
        <f t="shared" si="16"/>
        <v>76.47</v>
      </c>
      <c r="Q207" s="13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5"/>
        <v>0</v>
      </c>
      <c r="P208">
        <f t="shared" si="16"/>
        <v>0</v>
      </c>
      <c r="Q208" s="13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5"/>
        <v>15</v>
      </c>
      <c r="P209">
        <f t="shared" si="16"/>
        <v>163.85</v>
      </c>
      <c r="Q209" s="13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5"/>
        <v>0</v>
      </c>
      <c r="P210">
        <f t="shared" si="16"/>
        <v>0</v>
      </c>
      <c r="Q210" s="13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5"/>
        <v>0</v>
      </c>
      <c r="P211">
        <f t="shared" si="16"/>
        <v>0</v>
      </c>
      <c r="Q211" s="13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5"/>
        <v>25</v>
      </c>
      <c r="P212">
        <f t="shared" si="16"/>
        <v>91.82</v>
      </c>
      <c r="Q212" s="13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5"/>
        <v>45</v>
      </c>
      <c r="P213">
        <f t="shared" si="16"/>
        <v>185.83</v>
      </c>
      <c r="Q213" s="13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5"/>
        <v>0</v>
      </c>
      <c r="P214">
        <f t="shared" si="16"/>
        <v>1</v>
      </c>
      <c r="Q214" s="13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5"/>
        <v>0</v>
      </c>
      <c r="P215">
        <f t="shared" si="16"/>
        <v>20</v>
      </c>
      <c r="Q215" s="13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5"/>
        <v>0</v>
      </c>
      <c r="P216">
        <f t="shared" si="16"/>
        <v>1</v>
      </c>
      <c r="Q216" s="13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5"/>
        <v>0</v>
      </c>
      <c r="P217">
        <f t="shared" si="16"/>
        <v>10</v>
      </c>
      <c r="Q217" s="13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5"/>
        <v>56</v>
      </c>
      <c r="P218">
        <f t="shared" si="16"/>
        <v>331.54</v>
      </c>
      <c r="Q218" s="13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5"/>
        <v>12</v>
      </c>
      <c r="P219">
        <f t="shared" si="16"/>
        <v>314.29000000000002</v>
      </c>
      <c r="Q219" s="13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5"/>
        <v>2</v>
      </c>
      <c r="P220">
        <f t="shared" si="16"/>
        <v>100</v>
      </c>
      <c r="Q220" s="13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5"/>
        <v>18</v>
      </c>
      <c r="P221">
        <f t="shared" si="16"/>
        <v>115.99</v>
      </c>
      <c r="Q221" s="13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5"/>
        <v>1</v>
      </c>
      <c r="P222">
        <f t="shared" si="16"/>
        <v>120</v>
      </c>
      <c r="Q222" s="13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5"/>
        <v>0</v>
      </c>
      <c r="P223">
        <f t="shared" si="16"/>
        <v>0</v>
      </c>
      <c r="Q223" s="13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5"/>
        <v>13</v>
      </c>
      <c r="P224">
        <f t="shared" si="16"/>
        <v>65</v>
      </c>
      <c r="Q224" s="13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5"/>
        <v>0</v>
      </c>
      <c r="P225">
        <f t="shared" si="16"/>
        <v>0</v>
      </c>
      <c r="Q225" s="13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5"/>
        <v>0</v>
      </c>
      <c r="P226">
        <f t="shared" si="16"/>
        <v>0</v>
      </c>
      <c r="Q226" s="13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5"/>
        <v>0</v>
      </c>
      <c r="P227">
        <f t="shared" si="16"/>
        <v>0</v>
      </c>
      <c r="Q227" s="13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5"/>
        <v>1</v>
      </c>
      <c r="P228">
        <f t="shared" si="16"/>
        <v>125</v>
      </c>
      <c r="Q228" s="13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5"/>
        <v>0</v>
      </c>
      <c r="P229">
        <f t="shared" si="16"/>
        <v>0</v>
      </c>
      <c r="Q229" s="13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5"/>
        <v>0</v>
      </c>
      <c r="P230">
        <f t="shared" si="16"/>
        <v>0</v>
      </c>
      <c r="Q230" s="13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5"/>
        <v>0</v>
      </c>
      <c r="P231">
        <f t="shared" si="16"/>
        <v>0</v>
      </c>
      <c r="Q231" s="13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5"/>
        <v>0</v>
      </c>
      <c r="P232">
        <f t="shared" si="16"/>
        <v>30</v>
      </c>
      <c r="Q232" s="13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5"/>
        <v>0</v>
      </c>
      <c r="P233">
        <f t="shared" si="16"/>
        <v>0</v>
      </c>
      <c r="Q233" s="13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5"/>
        <v>3</v>
      </c>
      <c r="P234">
        <f t="shared" si="16"/>
        <v>15.71</v>
      </c>
      <c r="Q234" s="13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5"/>
        <v>0</v>
      </c>
      <c r="P235">
        <f t="shared" si="16"/>
        <v>0</v>
      </c>
      <c r="Q235" s="13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5"/>
        <v>40</v>
      </c>
      <c r="P236">
        <f t="shared" si="16"/>
        <v>80.2</v>
      </c>
      <c r="Q236" s="13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5"/>
        <v>0</v>
      </c>
      <c r="P237">
        <f t="shared" si="16"/>
        <v>0</v>
      </c>
      <c r="Q237" s="13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5"/>
        <v>0</v>
      </c>
      <c r="P238">
        <f t="shared" si="16"/>
        <v>0</v>
      </c>
      <c r="Q238" s="13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5"/>
        <v>0</v>
      </c>
      <c r="P239">
        <f t="shared" si="16"/>
        <v>50</v>
      </c>
      <c r="Q239" s="13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5"/>
        <v>0</v>
      </c>
      <c r="P240">
        <f t="shared" si="16"/>
        <v>0</v>
      </c>
      <c r="Q240" s="13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5"/>
        <v>25</v>
      </c>
      <c r="P241">
        <f t="shared" si="16"/>
        <v>50</v>
      </c>
      <c r="Q241" s="13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5"/>
        <v>108</v>
      </c>
      <c r="P242">
        <f t="shared" si="16"/>
        <v>117.85</v>
      </c>
      <c r="Q242" s="13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5"/>
        <v>113</v>
      </c>
      <c r="P243">
        <f t="shared" si="16"/>
        <v>109.04</v>
      </c>
      <c r="Q243" s="13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5"/>
        <v>113</v>
      </c>
      <c r="P244">
        <f t="shared" si="16"/>
        <v>73.02</v>
      </c>
      <c r="Q244" s="13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5"/>
        <v>103</v>
      </c>
      <c r="P245">
        <f t="shared" si="16"/>
        <v>78.2</v>
      </c>
      <c r="Q245" s="13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5"/>
        <v>114</v>
      </c>
      <c r="P246">
        <f t="shared" si="16"/>
        <v>47.4</v>
      </c>
      <c r="Q246" s="13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5"/>
        <v>104</v>
      </c>
      <c r="P247">
        <f t="shared" si="16"/>
        <v>54.02</v>
      </c>
      <c r="Q247" s="13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5"/>
        <v>305</v>
      </c>
      <c r="P248">
        <f t="shared" si="16"/>
        <v>68.489999999999995</v>
      </c>
      <c r="Q248" s="13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5"/>
        <v>134</v>
      </c>
      <c r="P249">
        <f t="shared" si="16"/>
        <v>108.15</v>
      </c>
      <c r="Q249" s="13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5"/>
        <v>101</v>
      </c>
      <c r="P250">
        <f t="shared" si="16"/>
        <v>589.95000000000005</v>
      </c>
      <c r="Q250" s="13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5"/>
        <v>113</v>
      </c>
      <c r="P251">
        <f t="shared" si="16"/>
        <v>48.05</v>
      </c>
      <c r="Q251" s="13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5"/>
        <v>106</v>
      </c>
      <c r="P252">
        <f t="shared" si="16"/>
        <v>72.48</v>
      </c>
      <c r="Q252" s="13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5"/>
        <v>126</v>
      </c>
      <c r="P253">
        <f t="shared" si="16"/>
        <v>57.08</v>
      </c>
      <c r="Q253" s="13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5"/>
        <v>185</v>
      </c>
      <c r="P254">
        <f t="shared" si="16"/>
        <v>85.44</v>
      </c>
      <c r="Q254" s="13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5"/>
        <v>101</v>
      </c>
      <c r="P255">
        <f t="shared" si="16"/>
        <v>215.86</v>
      </c>
      <c r="Q255" s="13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5"/>
        <v>117</v>
      </c>
      <c r="P256">
        <f t="shared" si="16"/>
        <v>89.39</v>
      </c>
      <c r="Q256" s="13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5"/>
        <v>107</v>
      </c>
      <c r="P257">
        <f t="shared" si="16"/>
        <v>45.42</v>
      </c>
      <c r="Q257" s="13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20">ROUND(E258/D258*100, 0)</f>
        <v>139</v>
      </c>
      <c r="P258">
        <f t="shared" si="16"/>
        <v>65.760000000000005</v>
      </c>
      <c r="Q258" s="13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20"/>
        <v>107</v>
      </c>
      <c r="P259">
        <f t="shared" ref="P259:P322" si="21">IFERROR(ROUND(E259/L259,2), 0)</f>
        <v>66.7</v>
      </c>
      <c r="Q259" s="13" t="s">
        <v>8308</v>
      </c>
      <c r="R259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20"/>
        <v>191</v>
      </c>
      <c r="P260">
        <f t="shared" si="21"/>
        <v>83.35</v>
      </c>
      <c r="Q260" s="13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0"/>
        <v>132</v>
      </c>
      <c r="P261">
        <f t="shared" si="21"/>
        <v>105.05</v>
      </c>
      <c r="Q261" s="13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20"/>
        <v>106</v>
      </c>
      <c r="P262">
        <f t="shared" si="21"/>
        <v>120.91</v>
      </c>
      <c r="Q262" s="13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20"/>
        <v>107</v>
      </c>
      <c r="P263">
        <f t="shared" si="21"/>
        <v>97.64</v>
      </c>
      <c r="Q263" s="13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20"/>
        <v>240</v>
      </c>
      <c r="P264">
        <f t="shared" si="21"/>
        <v>41.38</v>
      </c>
      <c r="Q264" s="13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20"/>
        <v>118</v>
      </c>
      <c r="P265">
        <f t="shared" si="21"/>
        <v>30.65</v>
      </c>
      <c r="Q265" s="13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20"/>
        <v>118</v>
      </c>
      <c r="P266">
        <f t="shared" si="21"/>
        <v>64.95</v>
      </c>
      <c r="Q266" s="13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20"/>
        <v>111</v>
      </c>
      <c r="P267">
        <f t="shared" si="21"/>
        <v>95.78</v>
      </c>
      <c r="Q267" s="13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20"/>
        <v>146</v>
      </c>
      <c r="P268">
        <f t="shared" si="21"/>
        <v>40.42</v>
      </c>
      <c r="Q268" s="13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20"/>
        <v>132</v>
      </c>
      <c r="P269">
        <f t="shared" si="21"/>
        <v>78.58</v>
      </c>
      <c r="Q269" s="13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20"/>
        <v>111</v>
      </c>
      <c r="P270">
        <f t="shared" si="21"/>
        <v>50.18</v>
      </c>
      <c r="Q270" s="13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20"/>
        <v>147</v>
      </c>
      <c r="P271">
        <f t="shared" si="21"/>
        <v>92.25</v>
      </c>
      <c r="Q271" s="13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20"/>
        <v>153</v>
      </c>
      <c r="P272">
        <f t="shared" si="21"/>
        <v>57.54</v>
      </c>
      <c r="Q272" s="13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20"/>
        <v>105</v>
      </c>
      <c r="P273">
        <f t="shared" si="21"/>
        <v>109.42</v>
      </c>
      <c r="Q273" s="13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20"/>
        <v>177</v>
      </c>
      <c r="P274">
        <f t="shared" si="21"/>
        <v>81.89</v>
      </c>
      <c r="Q274" s="13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20"/>
        <v>108</v>
      </c>
      <c r="P275">
        <f t="shared" si="21"/>
        <v>45.67</v>
      </c>
      <c r="Q275" s="13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20"/>
        <v>156</v>
      </c>
      <c r="P276">
        <f t="shared" si="21"/>
        <v>55.22</v>
      </c>
      <c r="Q276" s="13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20"/>
        <v>108</v>
      </c>
      <c r="P277">
        <f t="shared" si="21"/>
        <v>65.3</v>
      </c>
      <c r="Q277" s="13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20"/>
        <v>148</v>
      </c>
      <c r="P278">
        <f t="shared" si="21"/>
        <v>95.23</v>
      </c>
      <c r="Q278" s="13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20"/>
        <v>110</v>
      </c>
      <c r="P279">
        <f t="shared" si="21"/>
        <v>75.44</v>
      </c>
      <c r="Q279" s="13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20"/>
        <v>150</v>
      </c>
      <c r="P280">
        <f t="shared" si="21"/>
        <v>97.82</v>
      </c>
      <c r="Q280" s="13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20"/>
        <v>157</v>
      </c>
      <c r="P281">
        <f t="shared" si="21"/>
        <v>87.69</v>
      </c>
      <c r="Q281" s="13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20"/>
        <v>156</v>
      </c>
      <c r="P282">
        <f t="shared" si="21"/>
        <v>54.75</v>
      </c>
      <c r="Q282" s="13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20"/>
        <v>121</v>
      </c>
      <c r="P283">
        <f t="shared" si="21"/>
        <v>83.95</v>
      </c>
      <c r="Q283" s="13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20"/>
        <v>101</v>
      </c>
      <c r="P284">
        <f t="shared" si="21"/>
        <v>254.39</v>
      </c>
      <c r="Q284" s="13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20"/>
        <v>114</v>
      </c>
      <c r="P285">
        <f t="shared" si="21"/>
        <v>101.83</v>
      </c>
      <c r="Q285" s="13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20"/>
        <v>105</v>
      </c>
      <c r="P286">
        <f t="shared" si="21"/>
        <v>55.07</v>
      </c>
      <c r="Q286" s="13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20"/>
        <v>229</v>
      </c>
      <c r="P287">
        <f t="shared" si="21"/>
        <v>56.9</v>
      </c>
      <c r="Q287" s="13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20"/>
        <v>109</v>
      </c>
      <c r="P288">
        <f t="shared" si="21"/>
        <v>121.28</v>
      </c>
      <c r="Q288" s="13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20"/>
        <v>176</v>
      </c>
      <c r="P289">
        <f t="shared" si="21"/>
        <v>91.19</v>
      </c>
      <c r="Q289" s="13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20"/>
        <v>103</v>
      </c>
      <c r="P290">
        <f t="shared" si="21"/>
        <v>115.45</v>
      </c>
      <c r="Q290" s="13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20"/>
        <v>105</v>
      </c>
      <c r="P291">
        <f t="shared" si="21"/>
        <v>67.77</v>
      </c>
      <c r="Q291" s="13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20"/>
        <v>107</v>
      </c>
      <c r="P292">
        <f t="shared" si="21"/>
        <v>28.58</v>
      </c>
      <c r="Q292" s="13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20"/>
        <v>120</v>
      </c>
      <c r="P293">
        <f t="shared" si="21"/>
        <v>46.88</v>
      </c>
      <c r="Q293" s="13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20"/>
        <v>102</v>
      </c>
      <c r="P294">
        <f t="shared" si="21"/>
        <v>154.41999999999999</v>
      </c>
      <c r="Q294" s="13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20"/>
        <v>101</v>
      </c>
      <c r="P295">
        <f t="shared" si="21"/>
        <v>201.22</v>
      </c>
      <c r="Q295" s="13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20"/>
        <v>100</v>
      </c>
      <c r="P296">
        <f t="shared" si="21"/>
        <v>100</v>
      </c>
      <c r="Q296" s="13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20"/>
        <v>133</v>
      </c>
      <c r="P297">
        <f t="shared" si="21"/>
        <v>100.08</v>
      </c>
      <c r="Q297" s="13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20"/>
        <v>119</v>
      </c>
      <c r="P298">
        <f t="shared" si="21"/>
        <v>230.09</v>
      </c>
      <c r="Q298" s="13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20"/>
        <v>101</v>
      </c>
      <c r="P299">
        <f t="shared" si="21"/>
        <v>141.75</v>
      </c>
      <c r="Q299" s="13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20"/>
        <v>109</v>
      </c>
      <c r="P300">
        <f t="shared" si="21"/>
        <v>56.34</v>
      </c>
      <c r="Q300" s="13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20"/>
        <v>179</v>
      </c>
      <c r="P301">
        <f t="shared" si="21"/>
        <v>73.34</v>
      </c>
      <c r="Q301" s="13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20"/>
        <v>102</v>
      </c>
      <c r="P302">
        <f t="shared" si="21"/>
        <v>85.34</v>
      </c>
      <c r="Q302" s="13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20"/>
        <v>119</v>
      </c>
      <c r="P303">
        <f t="shared" si="21"/>
        <v>61.5</v>
      </c>
      <c r="Q303" s="13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20"/>
        <v>100</v>
      </c>
      <c r="P304">
        <f t="shared" si="21"/>
        <v>93.02</v>
      </c>
      <c r="Q304" s="13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20"/>
        <v>137</v>
      </c>
      <c r="P305">
        <f t="shared" si="21"/>
        <v>50.29</v>
      </c>
      <c r="Q305" s="13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20"/>
        <v>232</v>
      </c>
      <c r="P306">
        <f t="shared" si="21"/>
        <v>106.43</v>
      </c>
      <c r="Q306" s="13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20"/>
        <v>130</v>
      </c>
      <c r="P307">
        <f t="shared" si="21"/>
        <v>51.72</v>
      </c>
      <c r="Q307" s="13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20"/>
        <v>293</v>
      </c>
      <c r="P308">
        <f t="shared" si="21"/>
        <v>36.61</v>
      </c>
      <c r="Q308" s="13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20"/>
        <v>111</v>
      </c>
      <c r="P309">
        <f t="shared" si="21"/>
        <v>42.52</v>
      </c>
      <c r="Q309" s="13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20"/>
        <v>106</v>
      </c>
      <c r="P310">
        <f t="shared" si="21"/>
        <v>62.71</v>
      </c>
      <c r="Q310" s="13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20"/>
        <v>119</v>
      </c>
      <c r="P311">
        <f t="shared" si="21"/>
        <v>89.96</v>
      </c>
      <c r="Q311" s="13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20"/>
        <v>104</v>
      </c>
      <c r="P312">
        <f t="shared" si="21"/>
        <v>28.92</v>
      </c>
      <c r="Q312" s="13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20"/>
        <v>104</v>
      </c>
      <c r="P313">
        <f t="shared" si="21"/>
        <v>138.80000000000001</v>
      </c>
      <c r="Q313" s="13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20"/>
        <v>112</v>
      </c>
      <c r="P314">
        <f t="shared" si="21"/>
        <v>61.3</v>
      </c>
      <c r="Q314" s="13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20"/>
        <v>105</v>
      </c>
      <c r="P315">
        <f t="shared" si="21"/>
        <v>80.2</v>
      </c>
      <c r="Q315" s="13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20"/>
        <v>385</v>
      </c>
      <c r="P316">
        <f t="shared" si="21"/>
        <v>32.1</v>
      </c>
      <c r="Q316" s="13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20"/>
        <v>101</v>
      </c>
      <c r="P317">
        <f t="shared" si="21"/>
        <v>200.89</v>
      </c>
      <c r="Q317" s="13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20"/>
        <v>114</v>
      </c>
      <c r="P318">
        <f t="shared" si="21"/>
        <v>108.01</v>
      </c>
      <c r="Q318" s="13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20"/>
        <v>101</v>
      </c>
      <c r="P319">
        <f t="shared" si="21"/>
        <v>95.7</v>
      </c>
      <c r="Q319" s="13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20"/>
        <v>283</v>
      </c>
      <c r="P320">
        <f t="shared" si="21"/>
        <v>49.88</v>
      </c>
      <c r="Q320" s="13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20"/>
        <v>113</v>
      </c>
      <c r="P321">
        <f t="shared" si="21"/>
        <v>110.47</v>
      </c>
      <c r="Q321" s="13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5">ROUND(E322/D322*100, 0)</f>
        <v>107</v>
      </c>
      <c r="P322">
        <f t="shared" si="21"/>
        <v>134.91</v>
      </c>
      <c r="Q322" s="13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5"/>
        <v>103</v>
      </c>
      <c r="P323">
        <f t="shared" ref="P323:P386" si="26">IFERROR(ROUND(E323/L323,2), 0)</f>
        <v>106.62</v>
      </c>
      <c r="Q323" s="13" t="s">
        <v>8308</v>
      </c>
      <c r="R323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5"/>
        <v>108</v>
      </c>
      <c r="P324">
        <f t="shared" si="26"/>
        <v>145.04</v>
      </c>
      <c r="Q324" s="13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5"/>
        <v>123</v>
      </c>
      <c r="P325">
        <f t="shared" si="26"/>
        <v>114.59</v>
      </c>
      <c r="Q325" s="13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5"/>
        <v>102</v>
      </c>
      <c r="P326">
        <f t="shared" si="26"/>
        <v>105.32</v>
      </c>
      <c r="Q326" s="13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5"/>
        <v>104</v>
      </c>
      <c r="P327">
        <f t="shared" si="26"/>
        <v>70.92</v>
      </c>
      <c r="Q327" s="13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5"/>
        <v>113</v>
      </c>
      <c r="P328">
        <f t="shared" si="26"/>
        <v>147.16999999999999</v>
      </c>
      <c r="Q328" s="13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5"/>
        <v>136</v>
      </c>
      <c r="P329">
        <f t="shared" si="26"/>
        <v>160.47</v>
      </c>
      <c r="Q329" s="13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5"/>
        <v>104</v>
      </c>
      <c r="P330">
        <f t="shared" si="26"/>
        <v>156.05000000000001</v>
      </c>
      <c r="Q330" s="13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5"/>
        <v>106</v>
      </c>
      <c r="P331">
        <f t="shared" si="26"/>
        <v>63.17</v>
      </c>
      <c r="Q331" s="13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5"/>
        <v>102</v>
      </c>
      <c r="P332">
        <f t="shared" si="26"/>
        <v>104.82</v>
      </c>
      <c r="Q332" s="13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5"/>
        <v>107</v>
      </c>
      <c r="P333">
        <f t="shared" si="26"/>
        <v>97.36</v>
      </c>
      <c r="Q333" s="13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5"/>
        <v>113</v>
      </c>
      <c r="P334">
        <f t="shared" si="26"/>
        <v>203.63</v>
      </c>
      <c r="Q334" s="13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5"/>
        <v>125</v>
      </c>
      <c r="P335">
        <f t="shared" si="26"/>
        <v>188.31</v>
      </c>
      <c r="Q335" s="13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5"/>
        <v>101</v>
      </c>
      <c r="P336">
        <f t="shared" si="26"/>
        <v>146.65</v>
      </c>
      <c r="Q336" s="13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5"/>
        <v>103</v>
      </c>
      <c r="P337">
        <f t="shared" si="26"/>
        <v>109.19</v>
      </c>
      <c r="Q337" s="13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5"/>
        <v>117</v>
      </c>
      <c r="P338">
        <f t="shared" si="26"/>
        <v>59.25</v>
      </c>
      <c r="Q338" s="13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5"/>
        <v>101</v>
      </c>
      <c r="P339">
        <f t="shared" si="26"/>
        <v>97.9</v>
      </c>
      <c r="Q339" s="13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5"/>
        <v>110</v>
      </c>
      <c r="P340">
        <f t="shared" si="26"/>
        <v>70</v>
      </c>
      <c r="Q340" s="13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5"/>
        <v>108</v>
      </c>
      <c r="P341">
        <f t="shared" si="26"/>
        <v>72.87</v>
      </c>
      <c r="Q341" s="13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5"/>
        <v>125</v>
      </c>
      <c r="P342">
        <f t="shared" si="26"/>
        <v>146.35</v>
      </c>
      <c r="Q342" s="13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5"/>
        <v>107</v>
      </c>
      <c r="P343">
        <f t="shared" si="26"/>
        <v>67.91</v>
      </c>
      <c r="Q343" s="13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5"/>
        <v>100</v>
      </c>
      <c r="P344">
        <f t="shared" si="26"/>
        <v>169.85</v>
      </c>
      <c r="Q344" s="13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5"/>
        <v>102</v>
      </c>
      <c r="P345">
        <f t="shared" si="26"/>
        <v>58.41</v>
      </c>
      <c r="Q345" s="13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5"/>
        <v>102</v>
      </c>
      <c r="P346">
        <f t="shared" si="26"/>
        <v>119.99</v>
      </c>
      <c r="Q346" s="13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5"/>
        <v>123</v>
      </c>
      <c r="P347">
        <f t="shared" si="26"/>
        <v>99.86</v>
      </c>
      <c r="Q347" s="13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5"/>
        <v>170</v>
      </c>
      <c r="P348">
        <f t="shared" si="26"/>
        <v>90.58</v>
      </c>
      <c r="Q348" s="13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5"/>
        <v>112</v>
      </c>
      <c r="P349">
        <f t="shared" si="26"/>
        <v>117.77</v>
      </c>
      <c r="Q349" s="13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5"/>
        <v>103</v>
      </c>
      <c r="P350">
        <f t="shared" si="26"/>
        <v>86.55</v>
      </c>
      <c r="Q350" s="13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5"/>
        <v>107</v>
      </c>
      <c r="P351">
        <f t="shared" si="26"/>
        <v>71.900000000000006</v>
      </c>
      <c r="Q351" s="13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5"/>
        <v>115</v>
      </c>
      <c r="P352">
        <f t="shared" si="26"/>
        <v>129.82</v>
      </c>
      <c r="Q352" s="13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5"/>
        <v>127</v>
      </c>
      <c r="P353">
        <f t="shared" si="26"/>
        <v>44.91</v>
      </c>
      <c r="Q353" s="13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5"/>
        <v>117</v>
      </c>
      <c r="P354">
        <f t="shared" si="26"/>
        <v>40.76</v>
      </c>
      <c r="Q354" s="13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5"/>
        <v>109</v>
      </c>
      <c r="P355">
        <f t="shared" si="26"/>
        <v>103.52</v>
      </c>
      <c r="Q355" s="13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5"/>
        <v>104</v>
      </c>
      <c r="P356">
        <f t="shared" si="26"/>
        <v>125.45</v>
      </c>
      <c r="Q356" s="13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5"/>
        <v>116</v>
      </c>
      <c r="P357">
        <f t="shared" si="26"/>
        <v>246.61</v>
      </c>
      <c r="Q357" s="13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5"/>
        <v>103</v>
      </c>
      <c r="P358">
        <f t="shared" si="26"/>
        <v>79.400000000000006</v>
      </c>
      <c r="Q358" s="13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5"/>
        <v>174</v>
      </c>
      <c r="P359">
        <f t="shared" si="26"/>
        <v>86.14</v>
      </c>
      <c r="Q359" s="13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5"/>
        <v>103</v>
      </c>
      <c r="P360">
        <f t="shared" si="26"/>
        <v>193.05</v>
      </c>
      <c r="Q360" s="13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5"/>
        <v>105</v>
      </c>
      <c r="P361">
        <f t="shared" si="26"/>
        <v>84.02</v>
      </c>
      <c r="Q361" s="13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5"/>
        <v>101</v>
      </c>
      <c r="P362">
        <f t="shared" si="26"/>
        <v>139.83000000000001</v>
      </c>
      <c r="Q362" s="13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5"/>
        <v>111</v>
      </c>
      <c r="P363">
        <f t="shared" si="26"/>
        <v>109.82</v>
      </c>
      <c r="Q363" s="13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5"/>
        <v>124</v>
      </c>
      <c r="P364">
        <f t="shared" si="26"/>
        <v>139.53</v>
      </c>
      <c r="Q364" s="13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5"/>
        <v>101</v>
      </c>
      <c r="P365">
        <f t="shared" si="26"/>
        <v>347.85</v>
      </c>
      <c r="Q365" s="13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5"/>
        <v>110</v>
      </c>
      <c r="P366">
        <f t="shared" si="26"/>
        <v>68.239999999999995</v>
      </c>
      <c r="Q366" s="13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5"/>
        <v>104</v>
      </c>
      <c r="P367">
        <f t="shared" si="26"/>
        <v>239.94</v>
      </c>
      <c r="Q367" s="13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5"/>
        <v>101</v>
      </c>
      <c r="P368">
        <f t="shared" si="26"/>
        <v>287.31</v>
      </c>
      <c r="Q368" s="13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5"/>
        <v>103</v>
      </c>
      <c r="P369">
        <f t="shared" si="26"/>
        <v>86.85</v>
      </c>
      <c r="Q369" s="13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5"/>
        <v>104</v>
      </c>
      <c r="P370">
        <f t="shared" si="26"/>
        <v>81.849999999999994</v>
      </c>
      <c r="Q370" s="13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5"/>
        <v>110</v>
      </c>
      <c r="P371">
        <f t="shared" si="26"/>
        <v>42.87</v>
      </c>
      <c r="Q371" s="13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5"/>
        <v>122</v>
      </c>
      <c r="P372">
        <f t="shared" si="26"/>
        <v>709.42</v>
      </c>
      <c r="Q372" s="13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5"/>
        <v>114</v>
      </c>
      <c r="P373">
        <f t="shared" si="26"/>
        <v>161.26</v>
      </c>
      <c r="Q373" s="13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5"/>
        <v>125</v>
      </c>
      <c r="P374">
        <f t="shared" si="26"/>
        <v>41.78</v>
      </c>
      <c r="Q374" s="13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5"/>
        <v>107</v>
      </c>
      <c r="P375">
        <f t="shared" si="26"/>
        <v>89.89</v>
      </c>
      <c r="Q375" s="13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5"/>
        <v>131</v>
      </c>
      <c r="P376">
        <f t="shared" si="26"/>
        <v>45.05</v>
      </c>
      <c r="Q376" s="13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5"/>
        <v>120</v>
      </c>
      <c r="P377">
        <f t="shared" si="26"/>
        <v>42.86</v>
      </c>
      <c r="Q377" s="13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5"/>
        <v>106</v>
      </c>
      <c r="P378">
        <f t="shared" si="26"/>
        <v>54.08</v>
      </c>
      <c r="Q378" s="13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5"/>
        <v>114</v>
      </c>
      <c r="P379">
        <f t="shared" si="26"/>
        <v>103.22</v>
      </c>
      <c r="Q379" s="13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5"/>
        <v>112</v>
      </c>
      <c r="P380">
        <f t="shared" si="26"/>
        <v>40.4</v>
      </c>
      <c r="Q380" s="13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5"/>
        <v>116</v>
      </c>
      <c r="P381">
        <f t="shared" si="26"/>
        <v>116.86</v>
      </c>
      <c r="Q381" s="13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5"/>
        <v>142</v>
      </c>
      <c r="P382">
        <f t="shared" si="26"/>
        <v>115.51</v>
      </c>
      <c r="Q382" s="13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5"/>
        <v>105</v>
      </c>
      <c r="P383">
        <f t="shared" si="26"/>
        <v>104.31</v>
      </c>
      <c r="Q383" s="13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5"/>
        <v>256</v>
      </c>
      <c r="P384">
        <f t="shared" si="26"/>
        <v>69.77</v>
      </c>
      <c r="Q384" s="13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5"/>
        <v>207</v>
      </c>
      <c r="P385">
        <f t="shared" si="26"/>
        <v>43.02</v>
      </c>
      <c r="Q385" s="13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30">ROUND(E386/D386*100, 0)</f>
        <v>112</v>
      </c>
      <c r="P386">
        <f t="shared" si="26"/>
        <v>58.54</v>
      </c>
      <c r="Q386" s="13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30"/>
        <v>106</v>
      </c>
      <c r="P387">
        <f t="shared" ref="P387:P450" si="31">IFERROR(ROUND(E387/L387,2), 0)</f>
        <v>111.8</v>
      </c>
      <c r="Q387" s="13" t="s">
        <v>8308</v>
      </c>
      <c r="R387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30"/>
        <v>100</v>
      </c>
      <c r="P388">
        <f t="shared" si="31"/>
        <v>46.23</v>
      </c>
      <c r="Q388" s="13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30"/>
        <v>214</v>
      </c>
      <c r="P389">
        <f t="shared" si="31"/>
        <v>144.69</v>
      </c>
      <c r="Q389" s="13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30"/>
        <v>126</v>
      </c>
      <c r="P390">
        <f t="shared" si="31"/>
        <v>88.85</v>
      </c>
      <c r="Q390" s="13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30"/>
        <v>182</v>
      </c>
      <c r="P391">
        <f t="shared" si="31"/>
        <v>81.75</v>
      </c>
      <c r="Q391" s="13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30"/>
        <v>100</v>
      </c>
      <c r="P392">
        <f t="shared" si="31"/>
        <v>71.430000000000007</v>
      </c>
      <c r="Q392" s="13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30"/>
        <v>101</v>
      </c>
      <c r="P393">
        <f t="shared" si="31"/>
        <v>104.26</v>
      </c>
      <c r="Q393" s="13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30"/>
        <v>101</v>
      </c>
      <c r="P394">
        <f t="shared" si="31"/>
        <v>90.62</v>
      </c>
      <c r="Q394" s="13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30"/>
        <v>110</v>
      </c>
      <c r="P395">
        <f t="shared" si="31"/>
        <v>157.33000000000001</v>
      </c>
      <c r="Q395" s="13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30"/>
        <v>112</v>
      </c>
      <c r="P396">
        <f t="shared" si="31"/>
        <v>105.18</v>
      </c>
      <c r="Q396" s="13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30"/>
        <v>108</v>
      </c>
      <c r="P397">
        <f t="shared" si="31"/>
        <v>58.72</v>
      </c>
      <c r="Q397" s="13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30"/>
        <v>107</v>
      </c>
      <c r="P398">
        <f t="shared" si="31"/>
        <v>81.63</v>
      </c>
      <c r="Q398" s="13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30"/>
        <v>104</v>
      </c>
      <c r="P399">
        <f t="shared" si="31"/>
        <v>56.46</v>
      </c>
      <c r="Q399" s="13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30"/>
        <v>125</v>
      </c>
      <c r="P400">
        <f t="shared" si="31"/>
        <v>140.1</v>
      </c>
      <c r="Q400" s="13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30"/>
        <v>107</v>
      </c>
      <c r="P401">
        <f t="shared" si="31"/>
        <v>224.85</v>
      </c>
      <c r="Q401" s="13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30"/>
        <v>112</v>
      </c>
      <c r="P402">
        <f t="shared" si="31"/>
        <v>181.13</v>
      </c>
      <c r="Q402" s="13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30"/>
        <v>104</v>
      </c>
      <c r="P403">
        <f t="shared" si="31"/>
        <v>711.04</v>
      </c>
      <c r="Q403" s="13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30"/>
        <v>142</v>
      </c>
      <c r="P404">
        <f t="shared" si="31"/>
        <v>65.88</v>
      </c>
      <c r="Q404" s="13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30"/>
        <v>105</v>
      </c>
      <c r="P405">
        <f t="shared" si="31"/>
        <v>75.19</v>
      </c>
      <c r="Q405" s="13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30"/>
        <v>103</v>
      </c>
      <c r="P406">
        <f t="shared" si="31"/>
        <v>133.13999999999999</v>
      </c>
      <c r="Q406" s="13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30"/>
        <v>108</v>
      </c>
      <c r="P407">
        <f t="shared" si="31"/>
        <v>55.2</v>
      </c>
      <c r="Q407" s="13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30"/>
        <v>108</v>
      </c>
      <c r="P408">
        <f t="shared" si="31"/>
        <v>86.16</v>
      </c>
      <c r="Q408" s="13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30"/>
        <v>102</v>
      </c>
      <c r="P409">
        <f t="shared" si="31"/>
        <v>92.32</v>
      </c>
      <c r="Q409" s="13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30"/>
        <v>101</v>
      </c>
      <c r="P410">
        <f t="shared" si="31"/>
        <v>160.16</v>
      </c>
      <c r="Q410" s="13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30"/>
        <v>137</v>
      </c>
      <c r="P411">
        <f t="shared" si="31"/>
        <v>45.6</v>
      </c>
      <c r="Q411" s="13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30"/>
        <v>128</v>
      </c>
      <c r="P412">
        <f t="shared" si="31"/>
        <v>183.29</v>
      </c>
      <c r="Q412" s="13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30"/>
        <v>101</v>
      </c>
      <c r="P413">
        <f t="shared" si="31"/>
        <v>125.79</v>
      </c>
      <c r="Q413" s="13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30"/>
        <v>127</v>
      </c>
      <c r="P414">
        <f t="shared" si="31"/>
        <v>57.65</v>
      </c>
      <c r="Q414" s="13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30"/>
        <v>105</v>
      </c>
      <c r="P415">
        <f t="shared" si="31"/>
        <v>78.66</v>
      </c>
      <c r="Q415" s="13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30"/>
        <v>103</v>
      </c>
      <c r="P416">
        <f t="shared" si="31"/>
        <v>91.48</v>
      </c>
      <c r="Q416" s="13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30"/>
        <v>102</v>
      </c>
      <c r="P417">
        <f t="shared" si="31"/>
        <v>68.099999999999994</v>
      </c>
      <c r="Q417" s="13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30"/>
        <v>120</v>
      </c>
      <c r="P418">
        <f t="shared" si="31"/>
        <v>48.09</v>
      </c>
      <c r="Q418" s="13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30"/>
        <v>100</v>
      </c>
      <c r="P419">
        <f t="shared" si="31"/>
        <v>202.42</v>
      </c>
      <c r="Q419" s="13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30"/>
        <v>101</v>
      </c>
      <c r="P420">
        <f t="shared" si="31"/>
        <v>216.75</v>
      </c>
      <c r="Q420" s="13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30"/>
        <v>100</v>
      </c>
      <c r="P421">
        <f t="shared" si="31"/>
        <v>110.07</v>
      </c>
      <c r="Q421" s="13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30"/>
        <v>0</v>
      </c>
      <c r="P422">
        <f t="shared" si="31"/>
        <v>4.83</v>
      </c>
      <c r="Q422" s="13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30"/>
        <v>2</v>
      </c>
      <c r="P423">
        <f t="shared" si="31"/>
        <v>50.17</v>
      </c>
      <c r="Q423" s="13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30"/>
        <v>1</v>
      </c>
      <c r="P424">
        <f t="shared" si="31"/>
        <v>35.83</v>
      </c>
      <c r="Q424" s="13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30"/>
        <v>1</v>
      </c>
      <c r="P425">
        <f t="shared" si="31"/>
        <v>11.77</v>
      </c>
      <c r="Q425" s="13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30"/>
        <v>7</v>
      </c>
      <c r="P426">
        <f t="shared" si="31"/>
        <v>40.78</v>
      </c>
      <c r="Q426" s="13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30"/>
        <v>0</v>
      </c>
      <c r="P427">
        <f t="shared" si="31"/>
        <v>3</v>
      </c>
      <c r="Q427" s="13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30"/>
        <v>1</v>
      </c>
      <c r="P428">
        <f t="shared" si="31"/>
        <v>16.63</v>
      </c>
      <c r="Q428" s="13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30"/>
        <v>0</v>
      </c>
      <c r="P429">
        <f t="shared" si="31"/>
        <v>0</v>
      </c>
      <c r="Q429" s="13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30"/>
        <v>6</v>
      </c>
      <c r="P430">
        <f t="shared" si="31"/>
        <v>52</v>
      </c>
      <c r="Q430" s="13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30"/>
        <v>0</v>
      </c>
      <c r="P431">
        <f t="shared" si="31"/>
        <v>0</v>
      </c>
      <c r="Q431" s="13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30"/>
        <v>2</v>
      </c>
      <c r="P432">
        <f t="shared" si="31"/>
        <v>4.8</v>
      </c>
      <c r="Q432" s="13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30"/>
        <v>14</v>
      </c>
      <c r="P433">
        <f t="shared" si="31"/>
        <v>51.88</v>
      </c>
      <c r="Q433" s="13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30"/>
        <v>10</v>
      </c>
      <c r="P434">
        <f t="shared" si="31"/>
        <v>71.25</v>
      </c>
      <c r="Q434" s="13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30"/>
        <v>0</v>
      </c>
      <c r="P435">
        <f t="shared" si="31"/>
        <v>0</v>
      </c>
      <c r="Q435" s="13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30"/>
        <v>5</v>
      </c>
      <c r="P436">
        <f t="shared" si="31"/>
        <v>62.5</v>
      </c>
      <c r="Q436" s="13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30"/>
        <v>0</v>
      </c>
      <c r="P437">
        <f t="shared" si="31"/>
        <v>1</v>
      </c>
      <c r="Q437" s="13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30"/>
        <v>0</v>
      </c>
      <c r="P438">
        <f t="shared" si="31"/>
        <v>0</v>
      </c>
      <c r="Q438" s="13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30"/>
        <v>0</v>
      </c>
      <c r="P439">
        <f t="shared" si="31"/>
        <v>0</v>
      </c>
      <c r="Q439" s="13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30"/>
        <v>9</v>
      </c>
      <c r="P440">
        <f t="shared" si="31"/>
        <v>170.55</v>
      </c>
      <c r="Q440" s="13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30"/>
        <v>0</v>
      </c>
      <c r="P441">
        <f t="shared" si="31"/>
        <v>0</v>
      </c>
      <c r="Q441" s="13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30"/>
        <v>0</v>
      </c>
      <c r="P442">
        <f t="shared" si="31"/>
        <v>5</v>
      </c>
      <c r="Q442" s="13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30"/>
        <v>0</v>
      </c>
      <c r="P443">
        <f t="shared" si="31"/>
        <v>0</v>
      </c>
      <c r="Q443" s="13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30"/>
        <v>39</v>
      </c>
      <c r="P444">
        <f t="shared" si="31"/>
        <v>393.59</v>
      </c>
      <c r="Q444" s="13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30"/>
        <v>0</v>
      </c>
      <c r="P445">
        <f t="shared" si="31"/>
        <v>5</v>
      </c>
      <c r="Q445" s="13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30"/>
        <v>5</v>
      </c>
      <c r="P446">
        <f t="shared" si="31"/>
        <v>50</v>
      </c>
      <c r="Q446" s="13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30"/>
        <v>0</v>
      </c>
      <c r="P447">
        <f t="shared" si="31"/>
        <v>1</v>
      </c>
      <c r="Q447" s="13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30"/>
        <v>7</v>
      </c>
      <c r="P448">
        <f t="shared" si="31"/>
        <v>47.88</v>
      </c>
      <c r="Q448" s="13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30"/>
        <v>0</v>
      </c>
      <c r="P449">
        <f t="shared" si="31"/>
        <v>5</v>
      </c>
      <c r="Q449" s="13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35">ROUND(E450/D450*100, 0)</f>
        <v>3</v>
      </c>
      <c r="P450">
        <f t="shared" si="31"/>
        <v>20.5</v>
      </c>
      <c r="Q450" s="13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35"/>
        <v>2</v>
      </c>
      <c r="P451">
        <f t="shared" ref="P451:P514" si="36">IFERROR(ROUND(E451/L451,2), 0)</f>
        <v>9</v>
      </c>
      <c r="Q451" s="13" t="s">
        <v>8308</v>
      </c>
      <c r="R451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35"/>
        <v>1</v>
      </c>
      <c r="P452">
        <f t="shared" si="36"/>
        <v>56.57</v>
      </c>
      <c r="Q452" s="13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35"/>
        <v>0</v>
      </c>
      <c r="P453">
        <f t="shared" si="36"/>
        <v>0</v>
      </c>
      <c r="Q453" s="13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35"/>
        <v>64</v>
      </c>
      <c r="P454">
        <f t="shared" si="36"/>
        <v>40</v>
      </c>
      <c r="Q454" s="13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35"/>
        <v>0</v>
      </c>
      <c r="P455">
        <f t="shared" si="36"/>
        <v>13</v>
      </c>
      <c r="Q455" s="13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35"/>
        <v>1</v>
      </c>
      <c r="P456">
        <f t="shared" si="36"/>
        <v>16.399999999999999</v>
      </c>
      <c r="Q456" s="13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35"/>
        <v>0</v>
      </c>
      <c r="P457">
        <f t="shared" si="36"/>
        <v>22.5</v>
      </c>
      <c r="Q457" s="13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35"/>
        <v>1</v>
      </c>
      <c r="P458">
        <f t="shared" si="36"/>
        <v>20.329999999999998</v>
      </c>
      <c r="Q458" s="13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35"/>
        <v>0</v>
      </c>
      <c r="P459">
        <f t="shared" si="36"/>
        <v>0</v>
      </c>
      <c r="Q459" s="13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35"/>
        <v>8</v>
      </c>
      <c r="P460">
        <f t="shared" si="36"/>
        <v>16.760000000000002</v>
      </c>
      <c r="Q460" s="13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35"/>
        <v>0</v>
      </c>
      <c r="P461">
        <f t="shared" si="36"/>
        <v>25</v>
      </c>
      <c r="Q461" s="13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35"/>
        <v>0</v>
      </c>
      <c r="P462">
        <f t="shared" si="36"/>
        <v>12.5</v>
      </c>
      <c r="Q462" s="13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35"/>
        <v>0</v>
      </c>
      <c r="P463">
        <f t="shared" si="36"/>
        <v>0</v>
      </c>
      <c r="Q463" s="13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35"/>
        <v>0</v>
      </c>
      <c r="P464">
        <f t="shared" si="36"/>
        <v>0</v>
      </c>
      <c r="Q464" s="13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35"/>
        <v>2</v>
      </c>
      <c r="P465">
        <f t="shared" si="36"/>
        <v>113.64</v>
      </c>
      <c r="Q465" s="13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35"/>
        <v>0</v>
      </c>
      <c r="P466">
        <f t="shared" si="36"/>
        <v>1</v>
      </c>
      <c r="Q466" s="13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35"/>
        <v>27</v>
      </c>
      <c r="P467">
        <f t="shared" si="36"/>
        <v>17.25</v>
      </c>
      <c r="Q467" s="13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35"/>
        <v>1</v>
      </c>
      <c r="P468">
        <f t="shared" si="36"/>
        <v>15.2</v>
      </c>
      <c r="Q468" s="13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35"/>
        <v>22</v>
      </c>
      <c r="P469">
        <f t="shared" si="36"/>
        <v>110.64</v>
      </c>
      <c r="Q469" s="13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35"/>
        <v>0</v>
      </c>
      <c r="P470">
        <f t="shared" si="36"/>
        <v>0</v>
      </c>
      <c r="Q470" s="13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35"/>
        <v>0</v>
      </c>
      <c r="P471">
        <f t="shared" si="36"/>
        <v>0</v>
      </c>
      <c r="Q471" s="13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35"/>
        <v>1</v>
      </c>
      <c r="P472">
        <f t="shared" si="36"/>
        <v>25.5</v>
      </c>
      <c r="Q472" s="13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35"/>
        <v>12</v>
      </c>
      <c r="P473">
        <f t="shared" si="36"/>
        <v>38.479999999999997</v>
      </c>
      <c r="Q473" s="13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35"/>
        <v>18</v>
      </c>
      <c r="P474">
        <f t="shared" si="36"/>
        <v>28.2</v>
      </c>
      <c r="Q474" s="13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35"/>
        <v>3</v>
      </c>
      <c r="P475">
        <f t="shared" si="36"/>
        <v>61.5</v>
      </c>
      <c r="Q475" s="13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35"/>
        <v>0</v>
      </c>
      <c r="P476">
        <f t="shared" si="36"/>
        <v>1</v>
      </c>
      <c r="Q476" s="13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35"/>
        <v>0</v>
      </c>
      <c r="P477">
        <f t="shared" si="36"/>
        <v>0</v>
      </c>
      <c r="Q477" s="13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35"/>
        <v>2</v>
      </c>
      <c r="P478">
        <f t="shared" si="36"/>
        <v>39.57</v>
      </c>
      <c r="Q478" s="13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35"/>
        <v>0</v>
      </c>
      <c r="P479">
        <f t="shared" si="36"/>
        <v>0</v>
      </c>
      <c r="Q479" s="13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35"/>
        <v>0</v>
      </c>
      <c r="P480">
        <f t="shared" si="36"/>
        <v>0</v>
      </c>
      <c r="Q480" s="13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35"/>
        <v>33</v>
      </c>
      <c r="P481">
        <f t="shared" si="36"/>
        <v>88.8</v>
      </c>
      <c r="Q481" s="13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35"/>
        <v>19</v>
      </c>
      <c r="P482">
        <f t="shared" si="36"/>
        <v>55.46</v>
      </c>
      <c r="Q482" s="13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35"/>
        <v>6</v>
      </c>
      <c r="P483">
        <f t="shared" si="36"/>
        <v>87.14</v>
      </c>
      <c r="Q483" s="13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35"/>
        <v>0</v>
      </c>
      <c r="P484">
        <f t="shared" si="36"/>
        <v>10</v>
      </c>
      <c r="Q484" s="13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35"/>
        <v>50</v>
      </c>
      <c r="P485">
        <f t="shared" si="36"/>
        <v>51.22</v>
      </c>
      <c r="Q485" s="13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35"/>
        <v>0</v>
      </c>
      <c r="P486">
        <f t="shared" si="36"/>
        <v>13.55</v>
      </c>
      <c r="Q486" s="13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35"/>
        <v>22</v>
      </c>
      <c r="P487">
        <f t="shared" si="36"/>
        <v>66.52</v>
      </c>
      <c r="Q487" s="13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35"/>
        <v>0</v>
      </c>
      <c r="P488">
        <f t="shared" si="36"/>
        <v>50</v>
      </c>
      <c r="Q488" s="13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35"/>
        <v>0</v>
      </c>
      <c r="P489">
        <f t="shared" si="36"/>
        <v>0</v>
      </c>
      <c r="Q489" s="13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35"/>
        <v>0</v>
      </c>
      <c r="P490">
        <f t="shared" si="36"/>
        <v>0</v>
      </c>
      <c r="Q490" s="13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35"/>
        <v>0</v>
      </c>
      <c r="P491">
        <f t="shared" si="36"/>
        <v>71.67</v>
      </c>
      <c r="Q491" s="13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35"/>
        <v>0</v>
      </c>
      <c r="P492">
        <f t="shared" si="36"/>
        <v>0</v>
      </c>
      <c r="Q492" s="13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35"/>
        <v>0</v>
      </c>
      <c r="P493">
        <f t="shared" si="36"/>
        <v>0</v>
      </c>
      <c r="Q493" s="13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35"/>
        <v>0</v>
      </c>
      <c r="P494">
        <f t="shared" si="36"/>
        <v>0</v>
      </c>
      <c r="Q494" s="13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35"/>
        <v>0</v>
      </c>
      <c r="P495">
        <f t="shared" si="36"/>
        <v>0</v>
      </c>
      <c r="Q495" s="13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35"/>
        <v>0</v>
      </c>
      <c r="P496">
        <f t="shared" si="36"/>
        <v>10.33</v>
      </c>
      <c r="Q496" s="13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35"/>
        <v>0</v>
      </c>
      <c r="P497">
        <f t="shared" si="36"/>
        <v>0</v>
      </c>
      <c r="Q497" s="13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35"/>
        <v>0</v>
      </c>
      <c r="P498">
        <f t="shared" si="36"/>
        <v>1</v>
      </c>
      <c r="Q498" s="13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35"/>
        <v>1</v>
      </c>
      <c r="P499">
        <f t="shared" si="36"/>
        <v>10</v>
      </c>
      <c r="Q499" s="13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35"/>
        <v>5</v>
      </c>
      <c r="P500">
        <f t="shared" si="36"/>
        <v>136.09</v>
      </c>
      <c r="Q500" s="13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35"/>
        <v>10</v>
      </c>
      <c r="P501">
        <f t="shared" si="36"/>
        <v>73.459999999999994</v>
      </c>
      <c r="Q501" s="13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35"/>
        <v>3</v>
      </c>
      <c r="P502">
        <f t="shared" si="36"/>
        <v>53.75</v>
      </c>
      <c r="Q502" s="13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35"/>
        <v>0</v>
      </c>
      <c r="P503">
        <f t="shared" si="36"/>
        <v>0</v>
      </c>
      <c r="Q503" s="13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35"/>
        <v>1</v>
      </c>
      <c r="P504">
        <f t="shared" si="36"/>
        <v>57.5</v>
      </c>
      <c r="Q504" s="13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35"/>
        <v>2</v>
      </c>
      <c r="P505">
        <f t="shared" si="36"/>
        <v>12.67</v>
      </c>
      <c r="Q505" s="13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35"/>
        <v>1</v>
      </c>
      <c r="P506">
        <f t="shared" si="36"/>
        <v>67</v>
      </c>
      <c r="Q506" s="13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35"/>
        <v>0</v>
      </c>
      <c r="P507">
        <f t="shared" si="36"/>
        <v>3.71</v>
      </c>
      <c r="Q507" s="13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35"/>
        <v>0</v>
      </c>
      <c r="P508">
        <f t="shared" si="36"/>
        <v>250</v>
      </c>
      <c r="Q508" s="13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35"/>
        <v>3</v>
      </c>
      <c r="P509">
        <f t="shared" si="36"/>
        <v>64</v>
      </c>
      <c r="Q509" s="13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35"/>
        <v>1</v>
      </c>
      <c r="P510">
        <f t="shared" si="36"/>
        <v>133.33000000000001</v>
      </c>
      <c r="Q510" s="13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35"/>
        <v>0</v>
      </c>
      <c r="P511">
        <f t="shared" si="36"/>
        <v>10</v>
      </c>
      <c r="Q511" s="13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35"/>
        <v>0</v>
      </c>
      <c r="P512">
        <f t="shared" si="36"/>
        <v>0</v>
      </c>
      <c r="Q512" s="13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35"/>
        <v>3</v>
      </c>
      <c r="P513">
        <f t="shared" si="36"/>
        <v>30</v>
      </c>
      <c r="Q513" s="13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40">ROUND(E514/D514*100, 0)</f>
        <v>0</v>
      </c>
      <c r="P514">
        <f t="shared" si="36"/>
        <v>5.5</v>
      </c>
      <c r="Q514" s="13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40"/>
        <v>14</v>
      </c>
      <c r="P515">
        <f t="shared" ref="P515:P578" si="41">IFERROR(ROUND(E515/L515,2), 0)</f>
        <v>102.38</v>
      </c>
      <c r="Q515" s="13" t="s">
        <v>8308</v>
      </c>
      <c r="R515" t="s">
        <v>8314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40"/>
        <v>3</v>
      </c>
      <c r="P516">
        <f t="shared" si="41"/>
        <v>16.670000000000002</v>
      </c>
      <c r="Q516" s="13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40"/>
        <v>25</v>
      </c>
      <c r="P517">
        <f t="shared" si="41"/>
        <v>725.03</v>
      </c>
      <c r="Q517" s="13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40"/>
        <v>0</v>
      </c>
      <c r="P518">
        <f t="shared" si="41"/>
        <v>0</v>
      </c>
      <c r="Q518" s="13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40"/>
        <v>1</v>
      </c>
      <c r="P519">
        <f t="shared" si="41"/>
        <v>68.33</v>
      </c>
      <c r="Q519" s="13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40"/>
        <v>0</v>
      </c>
      <c r="P520">
        <f t="shared" si="41"/>
        <v>0</v>
      </c>
      <c r="Q520" s="13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40"/>
        <v>23</v>
      </c>
      <c r="P521">
        <f t="shared" si="41"/>
        <v>39.229999999999997</v>
      </c>
      <c r="Q521" s="13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40"/>
        <v>102</v>
      </c>
      <c r="P522">
        <f t="shared" si="41"/>
        <v>150.15</v>
      </c>
      <c r="Q522" s="13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40"/>
        <v>105</v>
      </c>
      <c r="P523">
        <f t="shared" si="41"/>
        <v>93.43</v>
      </c>
      <c r="Q523" s="13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40"/>
        <v>115</v>
      </c>
      <c r="P524">
        <f t="shared" si="41"/>
        <v>110.97</v>
      </c>
      <c r="Q524" s="13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40"/>
        <v>121</v>
      </c>
      <c r="P525">
        <f t="shared" si="41"/>
        <v>71.790000000000006</v>
      </c>
      <c r="Q525" s="13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40"/>
        <v>109</v>
      </c>
      <c r="P526">
        <f t="shared" si="41"/>
        <v>29.26</v>
      </c>
      <c r="Q526" s="13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40"/>
        <v>100</v>
      </c>
      <c r="P527">
        <f t="shared" si="41"/>
        <v>1000</v>
      </c>
      <c r="Q527" s="13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40"/>
        <v>114</v>
      </c>
      <c r="P528">
        <f t="shared" si="41"/>
        <v>74.349999999999994</v>
      </c>
      <c r="Q528" s="13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40"/>
        <v>101</v>
      </c>
      <c r="P529">
        <f t="shared" si="41"/>
        <v>63.83</v>
      </c>
      <c r="Q529" s="13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40"/>
        <v>116</v>
      </c>
      <c r="P530">
        <f t="shared" si="41"/>
        <v>44.33</v>
      </c>
      <c r="Q530" s="13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40"/>
        <v>130</v>
      </c>
      <c r="P531">
        <f t="shared" si="41"/>
        <v>86.94</v>
      </c>
      <c r="Q531" s="13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40"/>
        <v>108</v>
      </c>
      <c r="P532">
        <f t="shared" si="41"/>
        <v>126.55</v>
      </c>
      <c r="Q532" s="13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40"/>
        <v>100</v>
      </c>
      <c r="P533">
        <f t="shared" si="41"/>
        <v>129.03</v>
      </c>
      <c r="Q533" s="13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40"/>
        <v>123</v>
      </c>
      <c r="P534">
        <f t="shared" si="41"/>
        <v>71.239999999999995</v>
      </c>
      <c r="Q534" s="13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40"/>
        <v>100</v>
      </c>
      <c r="P535">
        <f t="shared" si="41"/>
        <v>117.88</v>
      </c>
      <c r="Q535" s="13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40"/>
        <v>105</v>
      </c>
      <c r="P536">
        <f t="shared" si="41"/>
        <v>327.08</v>
      </c>
      <c r="Q536" s="13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40"/>
        <v>103</v>
      </c>
      <c r="P537">
        <f t="shared" si="41"/>
        <v>34.75</v>
      </c>
      <c r="Q537" s="13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40"/>
        <v>118</v>
      </c>
      <c r="P538">
        <f t="shared" si="41"/>
        <v>100.06</v>
      </c>
      <c r="Q538" s="13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40"/>
        <v>121</v>
      </c>
      <c r="P539">
        <f t="shared" si="41"/>
        <v>40.85</v>
      </c>
      <c r="Q539" s="13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40"/>
        <v>302</v>
      </c>
      <c r="P540">
        <f t="shared" si="41"/>
        <v>252.02</v>
      </c>
      <c r="Q540" s="13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40"/>
        <v>101</v>
      </c>
      <c r="P541">
        <f t="shared" si="41"/>
        <v>25.16</v>
      </c>
      <c r="Q541" s="13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40"/>
        <v>0</v>
      </c>
      <c r="P542">
        <f t="shared" si="41"/>
        <v>1</v>
      </c>
      <c r="Q542" s="13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40"/>
        <v>1</v>
      </c>
      <c r="P543">
        <f t="shared" si="41"/>
        <v>25</v>
      </c>
      <c r="Q543" s="13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40"/>
        <v>0</v>
      </c>
      <c r="P544">
        <f t="shared" si="41"/>
        <v>1</v>
      </c>
      <c r="Q544" s="13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40"/>
        <v>0</v>
      </c>
      <c r="P545">
        <f t="shared" si="41"/>
        <v>35</v>
      </c>
      <c r="Q545" s="13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40"/>
        <v>1</v>
      </c>
      <c r="P546">
        <f t="shared" si="41"/>
        <v>3</v>
      </c>
      <c r="Q546" s="13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40"/>
        <v>27</v>
      </c>
      <c r="P547">
        <f t="shared" si="41"/>
        <v>402.71</v>
      </c>
      <c r="Q547" s="13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40"/>
        <v>0</v>
      </c>
      <c r="P548">
        <f t="shared" si="41"/>
        <v>26</v>
      </c>
      <c r="Q548" s="13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40"/>
        <v>0</v>
      </c>
      <c r="P549">
        <f t="shared" si="41"/>
        <v>0</v>
      </c>
      <c r="Q549" s="13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40"/>
        <v>0</v>
      </c>
      <c r="P550">
        <f t="shared" si="41"/>
        <v>9</v>
      </c>
      <c r="Q550" s="13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40"/>
        <v>3</v>
      </c>
      <c r="P551">
        <f t="shared" si="41"/>
        <v>8.5</v>
      </c>
      <c r="Q551" s="13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40"/>
        <v>1</v>
      </c>
      <c r="P552">
        <f t="shared" si="41"/>
        <v>8.75</v>
      </c>
      <c r="Q552" s="13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40"/>
        <v>5</v>
      </c>
      <c r="P553">
        <f t="shared" si="41"/>
        <v>135.04</v>
      </c>
      <c r="Q553" s="13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40"/>
        <v>0</v>
      </c>
      <c r="P554">
        <f t="shared" si="41"/>
        <v>0</v>
      </c>
      <c r="Q554" s="13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40"/>
        <v>0</v>
      </c>
      <c r="P555">
        <f t="shared" si="41"/>
        <v>20.5</v>
      </c>
      <c r="Q555" s="13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40"/>
        <v>37</v>
      </c>
      <c r="P556">
        <f t="shared" si="41"/>
        <v>64.36</v>
      </c>
      <c r="Q556" s="13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40"/>
        <v>0</v>
      </c>
      <c r="P557">
        <f t="shared" si="41"/>
        <v>0</v>
      </c>
      <c r="Q557" s="13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40"/>
        <v>3</v>
      </c>
      <c r="P558">
        <f t="shared" si="41"/>
        <v>200</v>
      </c>
      <c r="Q558" s="13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40"/>
        <v>1</v>
      </c>
      <c r="P559">
        <f t="shared" si="41"/>
        <v>68.3</v>
      </c>
      <c r="Q559" s="13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40"/>
        <v>0</v>
      </c>
      <c r="P560">
        <f t="shared" si="41"/>
        <v>0</v>
      </c>
      <c r="Q560" s="13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40"/>
        <v>0</v>
      </c>
      <c r="P561">
        <f t="shared" si="41"/>
        <v>50</v>
      </c>
      <c r="Q561" s="13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40"/>
        <v>0</v>
      </c>
      <c r="P562">
        <f t="shared" si="41"/>
        <v>4</v>
      </c>
      <c r="Q562" s="13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40"/>
        <v>0</v>
      </c>
      <c r="P563">
        <f t="shared" si="41"/>
        <v>27.5</v>
      </c>
      <c r="Q563" s="13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40"/>
        <v>0</v>
      </c>
      <c r="P564">
        <f t="shared" si="41"/>
        <v>0</v>
      </c>
      <c r="Q564" s="13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40"/>
        <v>0</v>
      </c>
      <c r="P565">
        <f t="shared" si="41"/>
        <v>34</v>
      </c>
      <c r="Q565" s="13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40"/>
        <v>0</v>
      </c>
      <c r="P566">
        <f t="shared" si="41"/>
        <v>1</v>
      </c>
      <c r="Q566" s="13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40"/>
        <v>0</v>
      </c>
      <c r="P567">
        <f t="shared" si="41"/>
        <v>0</v>
      </c>
      <c r="Q567" s="13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40"/>
        <v>0</v>
      </c>
      <c r="P568">
        <f t="shared" si="41"/>
        <v>1</v>
      </c>
      <c r="Q568" s="13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40"/>
        <v>0</v>
      </c>
      <c r="P569">
        <f t="shared" si="41"/>
        <v>0</v>
      </c>
      <c r="Q569" s="13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40"/>
        <v>1</v>
      </c>
      <c r="P570">
        <f t="shared" si="41"/>
        <v>49</v>
      </c>
      <c r="Q570" s="13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40"/>
        <v>1</v>
      </c>
      <c r="P571">
        <f t="shared" si="41"/>
        <v>20</v>
      </c>
      <c r="Q571" s="13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40"/>
        <v>0</v>
      </c>
      <c r="P572">
        <f t="shared" si="41"/>
        <v>142</v>
      </c>
      <c r="Q572" s="13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40"/>
        <v>0</v>
      </c>
      <c r="P573">
        <f t="shared" si="41"/>
        <v>53</v>
      </c>
      <c r="Q573" s="13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40"/>
        <v>0</v>
      </c>
      <c r="P574">
        <f t="shared" si="41"/>
        <v>0</v>
      </c>
      <c r="Q574" s="13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40"/>
        <v>0</v>
      </c>
      <c r="P575">
        <f t="shared" si="41"/>
        <v>38.44</v>
      </c>
      <c r="Q575" s="13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40"/>
        <v>1</v>
      </c>
      <c r="P576">
        <f t="shared" si="41"/>
        <v>20</v>
      </c>
      <c r="Q576" s="13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40"/>
        <v>0</v>
      </c>
      <c r="P577">
        <f t="shared" si="41"/>
        <v>64.75</v>
      </c>
      <c r="Q577" s="13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45">ROUND(E578/D578*100, 0)</f>
        <v>0</v>
      </c>
      <c r="P578">
        <f t="shared" si="41"/>
        <v>1</v>
      </c>
      <c r="Q578" s="13" t="s">
        <v>8317</v>
      </c>
      <c r="R578" t="s">
        <v>8318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45"/>
        <v>0</v>
      </c>
      <c r="P579">
        <f t="shared" ref="P579:P642" si="46">IFERROR(ROUND(E579/L579,2), 0)</f>
        <v>10</v>
      </c>
      <c r="Q579" s="13" t="s">
        <v>8317</v>
      </c>
      <c r="R579" t="s">
        <v>8318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45"/>
        <v>0</v>
      </c>
      <c r="P580">
        <f t="shared" si="46"/>
        <v>2</v>
      </c>
      <c r="Q580" s="13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45"/>
        <v>1</v>
      </c>
      <c r="P581">
        <f t="shared" si="46"/>
        <v>35</v>
      </c>
      <c r="Q581" s="13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45"/>
        <v>0</v>
      </c>
      <c r="P582">
        <f t="shared" si="46"/>
        <v>1</v>
      </c>
      <c r="Q582" s="13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45"/>
        <v>0</v>
      </c>
      <c r="P583">
        <f t="shared" si="46"/>
        <v>0</v>
      </c>
      <c r="Q583" s="13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45"/>
        <v>0</v>
      </c>
      <c r="P584">
        <f t="shared" si="46"/>
        <v>0</v>
      </c>
      <c r="Q584" s="13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45"/>
        <v>0</v>
      </c>
      <c r="P585">
        <f t="shared" si="46"/>
        <v>1</v>
      </c>
      <c r="Q585" s="13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45"/>
        <v>1</v>
      </c>
      <c r="P586">
        <f t="shared" si="46"/>
        <v>5</v>
      </c>
      <c r="Q586" s="13" t="s">
        <v>8317</v>
      </c>
      <c r="R586" t="s">
        <v>8318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45"/>
        <v>0</v>
      </c>
      <c r="P587">
        <f t="shared" si="46"/>
        <v>0</v>
      </c>
      <c r="Q587" s="13" t="s">
        <v>8317</v>
      </c>
      <c r="R587" t="s">
        <v>8318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45"/>
        <v>1</v>
      </c>
      <c r="P588">
        <f t="shared" si="46"/>
        <v>14</v>
      </c>
      <c r="Q588" s="13" t="s">
        <v>8317</v>
      </c>
      <c r="R588" t="s">
        <v>8318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45"/>
        <v>9</v>
      </c>
      <c r="P589">
        <f t="shared" si="46"/>
        <v>389.29</v>
      </c>
      <c r="Q589" s="13" t="s">
        <v>8317</v>
      </c>
      <c r="R589" t="s">
        <v>8318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45"/>
        <v>3</v>
      </c>
      <c r="P590">
        <f t="shared" si="46"/>
        <v>150.5</v>
      </c>
      <c r="Q590" s="13" t="s">
        <v>8317</v>
      </c>
      <c r="R590" t="s">
        <v>8318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45"/>
        <v>0</v>
      </c>
      <c r="P591">
        <f t="shared" si="46"/>
        <v>1</v>
      </c>
      <c r="Q591" s="13" t="s">
        <v>8317</v>
      </c>
      <c r="R591" t="s">
        <v>8318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45"/>
        <v>4</v>
      </c>
      <c r="P592">
        <f t="shared" si="46"/>
        <v>24.78</v>
      </c>
      <c r="Q592" s="13" t="s">
        <v>8317</v>
      </c>
      <c r="R592" t="s">
        <v>8318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45"/>
        <v>0</v>
      </c>
      <c r="P593">
        <f t="shared" si="46"/>
        <v>30.5</v>
      </c>
      <c r="Q593" s="13" t="s">
        <v>8317</v>
      </c>
      <c r="R593" t="s">
        <v>8318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45"/>
        <v>3</v>
      </c>
      <c r="P594">
        <f t="shared" si="46"/>
        <v>250</v>
      </c>
      <c r="Q594" s="13" t="s">
        <v>8317</v>
      </c>
      <c r="R594" t="s">
        <v>8318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45"/>
        <v>23</v>
      </c>
      <c r="P595">
        <f t="shared" si="46"/>
        <v>16.43</v>
      </c>
      <c r="Q595" s="13" t="s">
        <v>8317</v>
      </c>
      <c r="R595" t="s">
        <v>8318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45"/>
        <v>0</v>
      </c>
      <c r="P596">
        <f t="shared" si="46"/>
        <v>13</v>
      </c>
      <c r="Q596" s="13" t="s">
        <v>8317</v>
      </c>
      <c r="R596" t="s">
        <v>8318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45"/>
        <v>0</v>
      </c>
      <c r="P597">
        <f t="shared" si="46"/>
        <v>53.25</v>
      </c>
      <c r="Q597" s="13" t="s">
        <v>8317</v>
      </c>
      <c r="R597" t="s">
        <v>8318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45"/>
        <v>0</v>
      </c>
      <c r="P598">
        <f t="shared" si="46"/>
        <v>3</v>
      </c>
      <c r="Q598" s="13" t="s">
        <v>8317</v>
      </c>
      <c r="R598" t="s">
        <v>8318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45"/>
        <v>0</v>
      </c>
      <c r="P599">
        <f t="shared" si="46"/>
        <v>10</v>
      </c>
      <c r="Q599" s="13" t="s">
        <v>8317</v>
      </c>
      <c r="R599" t="s">
        <v>8318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45"/>
        <v>34</v>
      </c>
      <c r="P600">
        <f t="shared" si="46"/>
        <v>121.43</v>
      </c>
      <c r="Q600" s="13" t="s">
        <v>8317</v>
      </c>
      <c r="R600" t="s">
        <v>8318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45"/>
        <v>0</v>
      </c>
      <c r="P601">
        <f t="shared" si="46"/>
        <v>15.5</v>
      </c>
      <c r="Q601" s="13" t="s">
        <v>8317</v>
      </c>
      <c r="R601" t="s">
        <v>8318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45"/>
        <v>2</v>
      </c>
      <c r="P602">
        <f t="shared" si="46"/>
        <v>100</v>
      </c>
      <c r="Q602" s="13" t="s">
        <v>8317</v>
      </c>
      <c r="R602" t="s">
        <v>8318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45"/>
        <v>1</v>
      </c>
      <c r="P603">
        <f t="shared" si="46"/>
        <v>23.33</v>
      </c>
      <c r="Q603" s="13" t="s">
        <v>8317</v>
      </c>
      <c r="R603" t="s">
        <v>8318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45"/>
        <v>0</v>
      </c>
      <c r="P604">
        <f t="shared" si="46"/>
        <v>0</v>
      </c>
      <c r="Q604" s="13" t="s">
        <v>8317</v>
      </c>
      <c r="R604" t="s">
        <v>8318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45"/>
        <v>4</v>
      </c>
      <c r="P605">
        <f t="shared" si="46"/>
        <v>45.39</v>
      </c>
      <c r="Q605" s="13" t="s">
        <v>8317</v>
      </c>
      <c r="R605" t="s">
        <v>8318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45"/>
        <v>0</v>
      </c>
      <c r="P606">
        <f t="shared" si="46"/>
        <v>0</v>
      </c>
      <c r="Q606" s="13" t="s">
        <v>8317</v>
      </c>
      <c r="R606" t="s">
        <v>8318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45"/>
        <v>3</v>
      </c>
      <c r="P607">
        <f t="shared" si="46"/>
        <v>16.38</v>
      </c>
      <c r="Q607" s="13" t="s">
        <v>8317</v>
      </c>
      <c r="R607" t="s">
        <v>8318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45"/>
        <v>0</v>
      </c>
      <c r="P608">
        <f t="shared" si="46"/>
        <v>10</v>
      </c>
      <c r="Q608" s="13" t="s">
        <v>8317</v>
      </c>
      <c r="R608" t="s">
        <v>8318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45"/>
        <v>0</v>
      </c>
      <c r="P609">
        <f t="shared" si="46"/>
        <v>0</v>
      </c>
      <c r="Q609" s="13" t="s">
        <v>8317</v>
      </c>
      <c r="R609" t="s">
        <v>8318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45"/>
        <v>1</v>
      </c>
      <c r="P610">
        <f t="shared" si="46"/>
        <v>292.2</v>
      </c>
      <c r="Q610" s="13" t="s">
        <v>8317</v>
      </c>
      <c r="R610" t="s">
        <v>8318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45"/>
        <v>1</v>
      </c>
      <c r="P611">
        <f t="shared" si="46"/>
        <v>5</v>
      </c>
      <c r="Q611" s="13" t="s">
        <v>8317</v>
      </c>
      <c r="R611" t="s">
        <v>8318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45"/>
        <v>0</v>
      </c>
      <c r="P612">
        <f t="shared" si="46"/>
        <v>0</v>
      </c>
      <c r="Q612" s="13" t="s">
        <v>8317</v>
      </c>
      <c r="R612" t="s">
        <v>8318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45"/>
        <v>0</v>
      </c>
      <c r="P613">
        <f t="shared" si="46"/>
        <v>0</v>
      </c>
      <c r="Q613" s="13" t="s">
        <v>8317</v>
      </c>
      <c r="R613" t="s">
        <v>8318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45"/>
        <v>0</v>
      </c>
      <c r="P614">
        <f t="shared" si="46"/>
        <v>0</v>
      </c>
      <c r="Q614" s="13" t="s">
        <v>8317</v>
      </c>
      <c r="R614" t="s">
        <v>8318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45"/>
        <v>21</v>
      </c>
      <c r="P615">
        <f t="shared" si="46"/>
        <v>105.93</v>
      </c>
      <c r="Q615" s="13" t="s">
        <v>8317</v>
      </c>
      <c r="R615" t="s">
        <v>8318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45"/>
        <v>0</v>
      </c>
      <c r="P616">
        <f t="shared" si="46"/>
        <v>0</v>
      </c>
      <c r="Q616" s="13" t="s">
        <v>8317</v>
      </c>
      <c r="R616" t="s">
        <v>8318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45"/>
        <v>0</v>
      </c>
      <c r="P617">
        <f t="shared" si="46"/>
        <v>0</v>
      </c>
      <c r="Q617" s="13" t="s">
        <v>8317</v>
      </c>
      <c r="R617" t="s">
        <v>8318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45"/>
        <v>0</v>
      </c>
      <c r="P618">
        <f t="shared" si="46"/>
        <v>0</v>
      </c>
      <c r="Q618" s="13" t="s">
        <v>8317</v>
      </c>
      <c r="R618" t="s">
        <v>8318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45"/>
        <v>3</v>
      </c>
      <c r="P619">
        <f t="shared" si="46"/>
        <v>20</v>
      </c>
      <c r="Q619" s="13" t="s">
        <v>8317</v>
      </c>
      <c r="R619" t="s">
        <v>8318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45"/>
        <v>0</v>
      </c>
      <c r="P620">
        <f t="shared" si="46"/>
        <v>0</v>
      </c>
      <c r="Q620" s="13" t="s">
        <v>8317</v>
      </c>
      <c r="R620" t="s">
        <v>8318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45"/>
        <v>0</v>
      </c>
      <c r="P621">
        <f t="shared" si="46"/>
        <v>1</v>
      </c>
      <c r="Q621" s="13" t="s">
        <v>8317</v>
      </c>
      <c r="R621" t="s">
        <v>8318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45"/>
        <v>1</v>
      </c>
      <c r="P622">
        <f t="shared" si="46"/>
        <v>300</v>
      </c>
      <c r="Q622" s="13" t="s">
        <v>8317</v>
      </c>
      <c r="R622" t="s">
        <v>8318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45"/>
        <v>1</v>
      </c>
      <c r="P623">
        <f t="shared" si="46"/>
        <v>87</v>
      </c>
      <c r="Q623" s="13" t="s">
        <v>8317</v>
      </c>
      <c r="R623" t="s">
        <v>8318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45"/>
        <v>6</v>
      </c>
      <c r="P624">
        <f t="shared" si="46"/>
        <v>37.89</v>
      </c>
      <c r="Q624" s="13" t="s">
        <v>8317</v>
      </c>
      <c r="R624" t="s">
        <v>8318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45"/>
        <v>0</v>
      </c>
      <c r="P625">
        <f t="shared" si="46"/>
        <v>0</v>
      </c>
      <c r="Q625" s="13" t="s">
        <v>8317</v>
      </c>
      <c r="R625" t="s">
        <v>8318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45"/>
        <v>0</v>
      </c>
      <c r="P626">
        <f t="shared" si="46"/>
        <v>0</v>
      </c>
      <c r="Q626" s="13" t="s">
        <v>8317</v>
      </c>
      <c r="R626" t="s">
        <v>8318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45"/>
        <v>0</v>
      </c>
      <c r="P627">
        <f t="shared" si="46"/>
        <v>0</v>
      </c>
      <c r="Q627" s="13" t="s">
        <v>8317</v>
      </c>
      <c r="R627" t="s">
        <v>8318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45"/>
        <v>17</v>
      </c>
      <c r="P628">
        <f t="shared" si="46"/>
        <v>111.41</v>
      </c>
      <c r="Q628" s="13" t="s">
        <v>8317</v>
      </c>
      <c r="R628" t="s">
        <v>8318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45"/>
        <v>0</v>
      </c>
      <c r="P629">
        <f t="shared" si="46"/>
        <v>90</v>
      </c>
      <c r="Q629" s="13" t="s">
        <v>8317</v>
      </c>
      <c r="R629" t="s">
        <v>8318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45"/>
        <v>0</v>
      </c>
      <c r="P630">
        <f t="shared" si="46"/>
        <v>0</v>
      </c>
      <c r="Q630" s="13" t="s">
        <v>8317</v>
      </c>
      <c r="R630" t="s">
        <v>8318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45"/>
        <v>0</v>
      </c>
      <c r="P631">
        <f t="shared" si="46"/>
        <v>116.67</v>
      </c>
      <c r="Q631" s="13" t="s">
        <v>8317</v>
      </c>
      <c r="R631" t="s">
        <v>8318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45"/>
        <v>0</v>
      </c>
      <c r="P632">
        <f t="shared" si="46"/>
        <v>10</v>
      </c>
      <c r="Q632" s="13" t="s">
        <v>8317</v>
      </c>
      <c r="R632" t="s">
        <v>8318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45"/>
        <v>1</v>
      </c>
      <c r="P633">
        <f t="shared" si="46"/>
        <v>76.67</v>
      </c>
      <c r="Q633" s="13" t="s">
        <v>8317</v>
      </c>
      <c r="R633" t="s">
        <v>8318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45"/>
        <v>0</v>
      </c>
      <c r="P634">
        <f t="shared" si="46"/>
        <v>0</v>
      </c>
      <c r="Q634" s="13" t="s">
        <v>8317</v>
      </c>
      <c r="R634" t="s">
        <v>8318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45"/>
        <v>12</v>
      </c>
      <c r="P635">
        <f t="shared" si="46"/>
        <v>49.8</v>
      </c>
      <c r="Q635" s="13" t="s">
        <v>8317</v>
      </c>
      <c r="R635" t="s">
        <v>8318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45"/>
        <v>0</v>
      </c>
      <c r="P636">
        <f t="shared" si="46"/>
        <v>1</v>
      </c>
      <c r="Q636" s="13" t="s">
        <v>8317</v>
      </c>
      <c r="R636" t="s">
        <v>8318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45"/>
        <v>0</v>
      </c>
      <c r="P637">
        <f t="shared" si="46"/>
        <v>2</v>
      </c>
      <c r="Q637" s="13" t="s">
        <v>8317</v>
      </c>
      <c r="R637" t="s">
        <v>8318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45"/>
        <v>0</v>
      </c>
      <c r="P638">
        <f t="shared" si="46"/>
        <v>4</v>
      </c>
      <c r="Q638" s="13" t="s">
        <v>8317</v>
      </c>
      <c r="R638" t="s">
        <v>8318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45"/>
        <v>0</v>
      </c>
      <c r="P639">
        <f t="shared" si="46"/>
        <v>0</v>
      </c>
      <c r="Q639" s="13" t="s">
        <v>8317</v>
      </c>
      <c r="R639" t="s">
        <v>8318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45"/>
        <v>0</v>
      </c>
      <c r="P640">
        <f t="shared" si="46"/>
        <v>3</v>
      </c>
      <c r="Q640" s="13" t="s">
        <v>8317</v>
      </c>
      <c r="R640" t="s">
        <v>8318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45"/>
        <v>0</v>
      </c>
      <c r="P641">
        <f t="shared" si="46"/>
        <v>1</v>
      </c>
      <c r="Q641" s="13" t="s">
        <v>8317</v>
      </c>
      <c r="R641" t="s">
        <v>8318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50">ROUND(E642/D642*100, 0)</f>
        <v>144</v>
      </c>
      <c r="P642">
        <f t="shared" si="46"/>
        <v>50.5</v>
      </c>
      <c r="Q642" s="13" t="s">
        <v>8317</v>
      </c>
      <c r="R642" t="s">
        <v>8319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50"/>
        <v>119</v>
      </c>
      <c r="P643">
        <f t="shared" ref="P643:P706" si="51">IFERROR(ROUND(E643/L643,2), 0)</f>
        <v>151.32</v>
      </c>
      <c r="Q643" s="13" t="s">
        <v>8317</v>
      </c>
      <c r="R643" t="s">
        <v>8319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50"/>
        <v>1460</v>
      </c>
      <c r="P644">
        <f t="shared" si="51"/>
        <v>134.36000000000001</v>
      </c>
      <c r="Q644" s="13" t="s">
        <v>8317</v>
      </c>
      <c r="R644" t="s">
        <v>8319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50"/>
        <v>106</v>
      </c>
      <c r="P645">
        <f t="shared" si="51"/>
        <v>174.03</v>
      </c>
      <c r="Q645" s="13" t="s">
        <v>8317</v>
      </c>
      <c r="R645" t="s">
        <v>8319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50"/>
        <v>300</v>
      </c>
      <c r="P646">
        <f t="shared" si="51"/>
        <v>73.489999999999995</v>
      </c>
      <c r="Q646" s="13" t="s">
        <v>8317</v>
      </c>
      <c r="R646" t="s">
        <v>8319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50"/>
        <v>279</v>
      </c>
      <c r="P647">
        <f t="shared" si="51"/>
        <v>23.52</v>
      </c>
      <c r="Q647" s="13" t="s">
        <v>8317</v>
      </c>
      <c r="R647" t="s">
        <v>8319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50"/>
        <v>132</v>
      </c>
      <c r="P648">
        <f t="shared" si="51"/>
        <v>39.07</v>
      </c>
      <c r="Q648" s="13" t="s">
        <v>8317</v>
      </c>
      <c r="R648" t="s">
        <v>8319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50"/>
        <v>107</v>
      </c>
      <c r="P649">
        <f t="shared" si="51"/>
        <v>125.94</v>
      </c>
      <c r="Q649" s="13" t="s">
        <v>8317</v>
      </c>
      <c r="R649" t="s">
        <v>8319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50"/>
        <v>127</v>
      </c>
      <c r="P650">
        <f t="shared" si="51"/>
        <v>1644</v>
      </c>
      <c r="Q650" s="13" t="s">
        <v>8317</v>
      </c>
      <c r="R650" t="s">
        <v>8319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50"/>
        <v>140</v>
      </c>
      <c r="P651">
        <f t="shared" si="51"/>
        <v>42.67</v>
      </c>
      <c r="Q651" s="13" t="s">
        <v>8317</v>
      </c>
      <c r="R651" t="s">
        <v>8319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50"/>
        <v>112</v>
      </c>
      <c r="P652">
        <f t="shared" si="51"/>
        <v>35.130000000000003</v>
      </c>
      <c r="Q652" s="13" t="s">
        <v>8317</v>
      </c>
      <c r="R652" t="s">
        <v>8319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50"/>
        <v>101</v>
      </c>
      <c r="P653">
        <f t="shared" si="51"/>
        <v>239.35</v>
      </c>
      <c r="Q653" s="13" t="s">
        <v>8317</v>
      </c>
      <c r="R653" t="s">
        <v>8319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50"/>
        <v>100</v>
      </c>
      <c r="P654">
        <f t="shared" si="51"/>
        <v>107.64</v>
      </c>
      <c r="Q654" s="13" t="s">
        <v>8317</v>
      </c>
      <c r="R654" t="s">
        <v>8319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50"/>
        <v>141</v>
      </c>
      <c r="P655">
        <f t="shared" si="51"/>
        <v>95.83</v>
      </c>
      <c r="Q655" s="13" t="s">
        <v>8317</v>
      </c>
      <c r="R655" t="s">
        <v>8319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50"/>
        <v>267</v>
      </c>
      <c r="P656">
        <f t="shared" si="51"/>
        <v>31.66</v>
      </c>
      <c r="Q656" s="13" t="s">
        <v>8317</v>
      </c>
      <c r="R656" t="s">
        <v>8319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50"/>
        <v>147</v>
      </c>
      <c r="P657">
        <f t="shared" si="51"/>
        <v>42.89</v>
      </c>
      <c r="Q657" s="13" t="s">
        <v>8317</v>
      </c>
      <c r="R657" t="s">
        <v>8319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50"/>
        <v>214</v>
      </c>
      <c r="P658">
        <f t="shared" si="51"/>
        <v>122.74</v>
      </c>
      <c r="Q658" s="13" t="s">
        <v>8317</v>
      </c>
      <c r="R658" t="s">
        <v>8319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50"/>
        <v>126</v>
      </c>
      <c r="P659">
        <f t="shared" si="51"/>
        <v>190.45</v>
      </c>
      <c r="Q659" s="13" t="s">
        <v>8317</v>
      </c>
      <c r="R659" t="s">
        <v>8319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50"/>
        <v>104</v>
      </c>
      <c r="P660">
        <f t="shared" si="51"/>
        <v>109.34</v>
      </c>
      <c r="Q660" s="13" t="s">
        <v>8317</v>
      </c>
      <c r="R660" t="s">
        <v>8319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50"/>
        <v>101</v>
      </c>
      <c r="P661">
        <f t="shared" si="51"/>
        <v>143.66999999999999</v>
      </c>
      <c r="Q661" s="13" t="s">
        <v>8317</v>
      </c>
      <c r="R661" t="s">
        <v>8319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50"/>
        <v>3</v>
      </c>
      <c r="P662">
        <f t="shared" si="51"/>
        <v>84.94</v>
      </c>
      <c r="Q662" s="13" t="s">
        <v>8317</v>
      </c>
      <c r="R662" t="s">
        <v>8319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50"/>
        <v>1</v>
      </c>
      <c r="P663">
        <f t="shared" si="51"/>
        <v>10.56</v>
      </c>
      <c r="Q663" s="13" t="s">
        <v>8317</v>
      </c>
      <c r="R663" t="s">
        <v>8319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50"/>
        <v>0</v>
      </c>
      <c r="P664">
        <f t="shared" si="51"/>
        <v>39</v>
      </c>
      <c r="Q664" s="13" t="s">
        <v>8317</v>
      </c>
      <c r="R664" t="s">
        <v>8319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50"/>
        <v>0</v>
      </c>
      <c r="P665">
        <f t="shared" si="51"/>
        <v>100</v>
      </c>
      <c r="Q665" s="13" t="s">
        <v>8317</v>
      </c>
      <c r="R665" t="s">
        <v>8319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50"/>
        <v>8</v>
      </c>
      <c r="P666">
        <f t="shared" si="51"/>
        <v>31.17</v>
      </c>
      <c r="Q666" s="13" t="s">
        <v>8317</v>
      </c>
      <c r="R666" t="s">
        <v>8319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50"/>
        <v>19</v>
      </c>
      <c r="P667">
        <f t="shared" si="51"/>
        <v>155.33000000000001</v>
      </c>
      <c r="Q667" s="13" t="s">
        <v>8317</v>
      </c>
      <c r="R667" t="s">
        <v>8319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50"/>
        <v>0</v>
      </c>
      <c r="P668">
        <f t="shared" si="51"/>
        <v>2</v>
      </c>
      <c r="Q668" s="13" t="s">
        <v>8317</v>
      </c>
      <c r="R668" t="s">
        <v>8319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50"/>
        <v>10</v>
      </c>
      <c r="P669">
        <f t="shared" si="51"/>
        <v>178.93</v>
      </c>
      <c r="Q669" s="13" t="s">
        <v>8317</v>
      </c>
      <c r="R669" t="s">
        <v>8319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50"/>
        <v>5</v>
      </c>
      <c r="P670">
        <f t="shared" si="51"/>
        <v>27.36</v>
      </c>
      <c r="Q670" s="13" t="s">
        <v>8317</v>
      </c>
      <c r="R670" t="s">
        <v>8319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50"/>
        <v>22</v>
      </c>
      <c r="P671">
        <f t="shared" si="51"/>
        <v>1536.25</v>
      </c>
      <c r="Q671" s="13" t="s">
        <v>8317</v>
      </c>
      <c r="R671" t="s">
        <v>8319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50"/>
        <v>29</v>
      </c>
      <c r="P672">
        <f t="shared" si="51"/>
        <v>85</v>
      </c>
      <c r="Q672" s="13" t="s">
        <v>8317</v>
      </c>
      <c r="R672" t="s">
        <v>8319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50"/>
        <v>39</v>
      </c>
      <c r="P673">
        <f t="shared" si="51"/>
        <v>788.53</v>
      </c>
      <c r="Q673" s="13" t="s">
        <v>8317</v>
      </c>
      <c r="R673" t="s">
        <v>8319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50"/>
        <v>22</v>
      </c>
      <c r="P674">
        <f t="shared" si="51"/>
        <v>50.3</v>
      </c>
      <c r="Q674" s="13" t="s">
        <v>8317</v>
      </c>
      <c r="R674" t="s">
        <v>8319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50"/>
        <v>0</v>
      </c>
      <c r="P675">
        <f t="shared" si="51"/>
        <v>68.33</v>
      </c>
      <c r="Q675" s="13" t="s">
        <v>8317</v>
      </c>
      <c r="R675" t="s">
        <v>8319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50"/>
        <v>0</v>
      </c>
      <c r="P676">
        <f t="shared" si="51"/>
        <v>7.5</v>
      </c>
      <c r="Q676" s="13" t="s">
        <v>8317</v>
      </c>
      <c r="R676" t="s">
        <v>8319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50"/>
        <v>15</v>
      </c>
      <c r="P677">
        <f t="shared" si="51"/>
        <v>34.270000000000003</v>
      </c>
      <c r="Q677" s="13" t="s">
        <v>8317</v>
      </c>
      <c r="R677" t="s">
        <v>8319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50"/>
        <v>1</v>
      </c>
      <c r="P678">
        <f t="shared" si="51"/>
        <v>61.29</v>
      </c>
      <c r="Q678" s="13" t="s">
        <v>8317</v>
      </c>
      <c r="R678" t="s">
        <v>8319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50"/>
        <v>26</v>
      </c>
      <c r="P679">
        <f t="shared" si="51"/>
        <v>133.25</v>
      </c>
      <c r="Q679" s="13" t="s">
        <v>8317</v>
      </c>
      <c r="R679" t="s">
        <v>8319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50"/>
        <v>4</v>
      </c>
      <c r="P680">
        <f t="shared" si="51"/>
        <v>65.180000000000007</v>
      </c>
      <c r="Q680" s="13" t="s">
        <v>8317</v>
      </c>
      <c r="R680" t="s">
        <v>8319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50"/>
        <v>15</v>
      </c>
      <c r="P681">
        <f t="shared" si="51"/>
        <v>93.9</v>
      </c>
      <c r="Q681" s="13" t="s">
        <v>8317</v>
      </c>
      <c r="R681" t="s">
        <v>8319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50"/>
        <v>26</v>
      </c>
      <c r="P682">
        <f t="shared" si="51"/>
        <v>150.65</v>
      </c>
      <c r="Q682" s="13" t="s">
        <v>8317</v>
      </c>
      <c r="R682" t="s">
        <v>8319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50"/>
        <v>0</v>
      </c>
      <c r="P683">
        <f t="shared" si="51"/>
        <v>1</v>
      </c>
      <c r="Q683" s="13" t="s">
        <v>8317</v>
      </c>
      <c r="R683" t="s">
        <v>8319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50"/>
        <v>0</v>
      </c>
      <c r="P684">
        <f t="shared" si="51"/>
        <v>13.25</v>
      </c>
      <c r="Q684" s="13" t="s">
        <v>8317</v>
      </c>
      <c r="R684" t="s">
        <v>8319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50"/>
        <v>1</v>
      </c>
      <c r="P685">
        <f t="shared" si="51"/>
        <v>99.33</v>
      </c>
      <c r="Q685" s="13" t="s">
        <v>8317</v>
      </c>
      <c r="R685" t="s">
        <v>8319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50"/>
        <v>7</v>
      </c>
      <c r="P686">
        <f t="shared" si="51"/>
        <v>177.39</v>
      </c>
      <c r="Q686" s="13" t="s">
        <v>8317</v>
      </c>
      <c r="R686" t="s">
        <v>8319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50"/>
        <v>28</v>
      </c>
      <c r="P687">
        <f t="shared" si="51"/>
        <v>55.3</v>
      </c>
      <c r="Q687" s="13" t="s">
        <v>8317</v>
      </c>
      <c r="R687" t="s">
        <v>8319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50"/>
        <v>0</v>
      </c>
      <c r="P688">
        <f t="shared" si="51"/>
        <v>0</v>
      </c>
      <c r="Q688" s="13" t="s">
        <v>8317</v>
      </c>
      <c r="R688" t="s">
        <v>8319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50"/>
        <v>4</v>
      </c>
      <c r="P689">
        <f t="shared" si="51"/>
        <v>591.66999999999996</v>
      </c>
      <c r="Q689" s="13" t="s">
        <v>8317</v>
      </c>
      <c r="R689" t="s">
        <v>8319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50"/>
        <v>73</v>
      </c>
      <c r="P690">
        <f t="shared" si="51"/>
        <v>405.5</v>
      </c>
      <c r="Q690" s="13" t="s">
        <v>8317</v>
      </c>
      <c r="R690" t="s">
        <v>8319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50"/>
        <v>58</v>
      </c>
      <c r="P691">
        <f t="shared" si="51"/>
        <v>343.15</v>
      </c>
      <c r="Q691" s="13" t="s">
        <v>8317</v>
      </c>
      <c r="R691" t="s">
        <v>8319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50"/>
        <v>12</v>
      </c>
      <c r="P692">
        <f t="shared" si="51"/>
        <v>72.59</v>
      </c>
      <c r="Q692" s="13" t="s">
        <v>8317</v>
      </c>
      <c r="R692" t="s">
        <v>8319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50"/>
        <v>1</v>
      </c>
      <c r="P693">
        <f t="shared" si="51"/>
        <v>26</v>
      </c>
      <c r="Q693" s="13" t="s">
        <v>8317</v>
      </c>
      <c r="R693" t="s">
        <v>8319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50"/>
        <v>7</v>
      </c>
      <c r="P694">
        <f t="shared" si="51"/>
        <v>6.5</v>
      </c>
      <c r="Q694" s="13" t="s">
        <v>8317</v>
      </c>
      <c r="R694" t="s">
        <v>8319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50"/>
        <v>35</v>
      </c>
      <c r="P695">
        <f t="shared" si="51"/>
        <v>119.39</v>
      </c>
      <c r="Q695" s="13" t="s">
        <v>8317</v>
      </c>
      <c r="R695" t="s">
        <v>8319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50"/>
        <v>0</v>
      </c>
      <c r="P696">
        <f t="shared" si="51"/>
        <v>84.29</v>
      </c>
      <c r="Q696" s="13" t="s">
        <v>8317</v>
      </c>
      <c r="R696" t="s">
        <v>8319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50"/>
        <v>1</v>
      </c>
      <c r="P697">
        <f t="shared" si="51"/>
        <v>90.86</v>
      </c>
      <c r="Q697" s="13" t="s">
        <v>8317</v>
      </c>
      <c r="R697" t="s">
        <v>8319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50"/>
        <v>0</v>
      </c>
      <c r="P698">
        <f t="shared" si="51"/>
        <v>1</v>
      </c>
      <c r="Q698" s="13" t="s">
        <v>8317</v>
      </c>
      <c r="R698" t="s">
        <v>8319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50"/>
        <v>46</v>
      </c>
      <c r="P699">
        <f t="shared" si="51"/>
        <v>20.34</v>
      </c>
      <c r="Q699" s="13" t="s">
        <v>8317</v>
      </c>
      <c r="R699" t="s">
        <v>8319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50"/>
        <v>15</v>
      </c>
      <c r="P700">
        <f t="shared" si="51"/>
        <v>530.69000000000005</v>
      </c>
      <c r="Q700" s="13" t="s">
        <v>8317</v>
      </c>
      <c r="R700" t="s">
        <v>8319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50"/>
        <v>82</v>
      </c>
      <c r="P701">
        <f t="shared" si="51"/>
        <v>120.39</v>
      </c>
      <c r="Q701" s="13" t="s">
        <v>8317</v>
      </c>
      <c r="R701" t="s">
        <v>8319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50"/>
        <v>3</v>
      </c>
      <c r="P702">
        <f t="shared" si="51"/>
        <v>13</v>
      </c>
      <c r="Q702" s="13" t="s">
        <v>8317</v>
      </c>
      <c r="R702" t="s">
        <v>8319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50"/>
        <v>27</v>
      </c>
      <c r="P703">
        <f t="shared" si="51"/>
        <v>291.33</v>
      </c>
      <c r="Q703" s="13" t="s">
        <v>8317</v>
      </c>
      <c r="R703" t="s">
        <v>8319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50"/>
        <v>31</v>
      </c>
      <c r="P704">
        <f t="shared" si="51"/>
        <v>124.92</v>
      </c>
      <c r="Q704" s="13" t="s">
        <v>8317</v>
      </c>
      <c r="R704" t="s">
        <v>8319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50"/>
        <v>6</v>
      </c>
      <c r="P705">
        <f t="shared" si="51"/>
        <v>119.57</v>
      </c>
      <c r="Q705" s="13" t="s">
        <v>8317</v>
      </c>
      <c r="R705" t="s">
        <v>8319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55">ROUND(E706/D706*100, 0)</f>
        <v>1</v>
      </c>
      <c r="P706">
        <f t="shared" si="51"/>
        <v>120.25</v>
      </c>
      <c r="Q706" s="13" t="s">
        <v>8317</v>
      </c>
      <c r="R706" t="s">
        <v>8319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55"/>
        <v>1</v>
      </c>
      <c r="P707">
        <f t="shared" ref="P707:P770" si="56">IFERROR(ROUND(E707/L707,2), 0)</f>
        <v>195.4</v>
      </c>
      <c r="Q707" s="13" t="s">
        <v>8317</v>
      </c>
      <c r="R707" t="s">
        <v>8319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55"/>
        <v>0</v>
      </c>
      <c r="P708">
        <f t="shared" si="56"/>
        <v>0</v>
      </c>
      <c r="Q708" s="13" t="s">
        <v>8317</v>
      </c>
      <c r="R708" t="s">
        <v>8319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55"/>
        <v>79</v>
      </c>
      <c r="P709">
        <f t="shared" si="56"/>
        <v>117.7</v>
      </c>
      <c r="Q709" s="13" t="s">
        <v>8317</v>
      </c>
      <c r="R709" t="s">
        <v>8319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55"/>
        <v>22</v>
      </c>
      <c r="P710">
        <f t="shared" si="56"/>
        <v>23.95</v>
      </c>
      <c r="Q710" s="13" t="s">
        <v>8317</v>
      </c>
      <c r="R710" t="s">
        <v>8319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55"/>
        <v>0</v>
      </c>
      <c r="P711">
        <f t="shared" si="56"/>
        <v>30.5</v>
      </c>
      <c r="Q711" s="13" t="s">
        <v>8317</v>
      </c>
      <c r="R711" t="s">
        <v>8319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55"/>
        <v>0</v>
      </c>
      <c r="P712">
        <f t="shared" si="56"/>
        <v>0</v>
      </c>
      <c r="Q712" s="13" t="s">
        <v>8317</v>
      </c>
      <c r="R712" t="s">
        <v>8319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55"/>
        <v>34</v>
      </c>
      <c r="P713">
        <f t="shared" si="56"/>
        <v>99.97</v>
      </c>
      <c r="Q713" s="13" t="s">
        <v>8317</v>
      </c>
      <c r="R713" t="s">
        <v>8319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55"/>
        <v>0</v>
      </c>
      <c r="P714">
        <f t="shared" si="56"/>
        <v>26.25</v>
      </c>
      <c r="Q714" s="13" t="s">
        <v>8317</v>
      </c>
      <c r="R714" t="s">
        <v>8319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55"/>
        <v>1</v>
      </c>
      <c r="P715">
        <f t="shared" si="56"/>
        <v>199</v>
      </c>
      <c r="Q715" s="13" t="s">
        <v>8317</v>
      </c>
      <c r="R715" t="s">
        <v>8319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55"/>
        <v>15</v>
      </c>
      <c r="P716">
        <f t="shared" si="56"/>
        <v>80.319999999999993</v>
      </c>
      <c r="Q716" s="13" t="s">
        <v>8317</v>
      </c>
      <c r="R716" t="s">
        <v>8319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55"/>
        <v>5</v>
      </c>
      <c r="P717">
        <f t="shared" si="56"/>
        <v>115.75</v>
      </c>
      <c r="Q717" s="13" t="s">
        <v>8317</v>
      </c>
      <c r="R717" t="s">
        <v>8319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55"/>
        <v>10</v>
      </c>
      <c r="P718">
        <f t="shared" si="56"/>
        <v>44.69</v>
      </c>
      <c r="Q718" s="13" t="s">
        <v>8317</v>
      </c>
      <c r="R718" t="s">
        <v>8319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55"/>
        <v>0</v>
      </c>
      <c r="P719">
        <f t="shared" si="56"/>
        <v>76.25</v>
      </c>
      <c r="Q719" s="13" t="s">
        <v>8317</v>
      </c>
      <c r="R719" t="s">
        <v>8319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55"/>
        <v>1</v>
      </c>
      <c r="P720">
        <f t="shared" si="56"/>
        <v>22.5</v>
      </c>
      <c r="Q720" s="13" t="s">
        <v>8317</v>
      </c>
      <c r="R720" t="s">
        <v>8319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55"/>
        <v>1</v>
      </c>
      <c r="P721">
        <f t="shared" si="56"/>
        <v>19.399999999999999</v>
      </c>
      <c r="Q721" s="13" t="s">
        <v>8317</v>
      </c>
      <c r="R721" t="s">
        <v>8319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55"/>
        <v>144</v>
      </c>
      <c r="P722">
        <f t="shared" si="56"/>
        <v>66.709999999999994</v>
      </c>
      <c r="Q722" s="13" t="s">
        <v>8320</v>
      </c>
      <c r="R722" t="s">
        <v>8321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55"/>
        <v>122</v>
      </c>
      <c r="P723">
        <f t="shared" si="56"/>
        <v>84.14</v>
      </c>
      <c r="Q723" s="13" t="s">
        <v>8320</v>
      </c>
      <c r="R723" t="s">
        <v>8321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55"/>
        <v>132</v>
      </c>
      <c r="P724">
        <f t="shared" si="56"/>
        <v>215.73</v>
      </c>
      <c r="Q724" s="13" t="s">
        <v>8320</v>
      </c>
      <c r="R724" t="s">
        <v>8321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55"/>
        <v>109</v>
      </c>
      <c r="P725">
        <f t="shared" si="56"/>
        <v>54.69</v>
      </c>
      <c r="Q725" s="13" t="s">
        <v>8320</v>
      </c>
      <c r="R725" t="s">
        <v>8321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55"/>
        <v>105</v>
      </c>
      <c r="P726">
        <f t="shared" si="56"/>
        <v>51.63</v>
      </c>
      <c r="Q726" s="13" t="s">
        <v>8320</v>
      </c>
      <c r="R726" t="s">
        <v>8321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55"/>
        <v>100</v>
      </c>
      <c r="P727">
        <f t="shared" si="56"/>
        <v>143.36000000000001</v>
      </c>
      <c r="Q727" s="13" t="s">
        <v>8320</v>
      </c>
      <c r="R727" t="s">
        <v>8321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55"/>
        <v>101</v>
      </c>
      <c r="P728">
        <f t="shared" si="56"/>
        <v>72.430000000000007</v>
      </c>
      <c r="Q728" s="13" t="s">
        <v>8320</v>
      </c>
      <c r="R728" t="s">
        <v>8321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55"/>
        <v>156</v>
      </c>
      <c r="P729">
        <f t="shared" si="56"/>
        <v>36.53</v>
      </c>
      <c r="Q729" s="13" t="s">
        <v>8320</v>
      </c>
      <c r="R729" t="s">
        <v>8321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55"/>
        <v>106</v>
      </c>
      <c r="P730">
        <f t="shared" si="56"/>
        <v>60.9</v>
      </c>
      <c r="Q730" s="13" t="s">
        <v>8320</v>
      </c>
      <c r="R730" t="s">
        <v>8321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55"/>
        <v>131</v>
      </c>
      <c r="P731">
        <f t="shared" si="56"/>
        <v>43.55</v>
      </c>
      <c r="Q731" s="13" t="s">
        <v>8320</v>
      </c>
      <c r="R731" t="s">
        <v>8321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55"/>
        <v>132</v>
      </c>
      <c r="P732">
        <f t="shared" si="56"/>
        <v>99.77</v>
      </c>
      <c r="Q732" s="13" t="s">
        <v>8320</v>
      </c>
      <c r="R732" t="s">
        <v>8321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55"/>
        <v>126</v>
      </c>
      <c r="P733">
        <f t="shared" si="56"/>
        <v>88.73</v>
      </c>
      <c r="Q733" s="13" t="s">
        <v>8320</v>
      </c>
      <c r="R733" t="s">
        <v>8321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55"/>
        <v>160</v>
      </c>
      <c r="P734">
        <f t="shared" si="56"/>
        <v>4.92</v>
      </c>
      <c r="Q734" s="13" t="s">
        <v>8320</v>
      </c>
      <c r="R734" t="s">
        <v>8321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55"/>
        <v>120</v>
      </c>
      <c r="P735">
        <f t="shared" si="56"/>
        <v>17.82</v>
      </c>
      <c r="Q735" s="13" t="s">
        <v>8320</v>
      </c>
      <c r="R735" t="s">
        <v>8321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55"/>
        <v>126</v>
      </c>
      <c r="P736">
        <f t="shared" si="56"/>
        <v>187.19</v>
      </c>
      <c r="Q736" s="13" t="s">
        <v>8320</v>
      </c>
      <c r="R736" t="s">
        <v>8321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55"/>
        <v>114</v>
      </c>
      <c r="P737">
        <f t="shared" si="56"/>
        <v>234.81</v>
      </c>
      <c r="Q737" s="13" t="s">
        <v>8320</v>
      </c>
      <c r="R737" t="s">
        <v>8321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55"/>
        <v>315</v>
      </c>
      <c r="P738">
        <f t="shared" si="56"/>
        <v>105.05</v>
      </c>
      <c r="Q738" s="13" t="s">
        <v>8320</v>
      </c>
      <c r="R738" t="s">
        <v>8321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55"/>
        <v>122</v>
      </c>
      <c r="P739">
        <f t="shared" si="56"/>
        <v>56.67</v>
      </c>
      <c r="Q739" s="13" t="s">
        <v>8320</v>
      </c>
      <c r="R739" t="s">
        <v>8321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55"/>
        <v>107</v>
      </c>
      <c r="P740">
        <f t="shared" si="56"/>
        <v>39.049999999999997</v>
      </c>
      <c r="Q740" s="13" t="s">
        <v>8320</v>
      </c>
      <c r="R740" t="s">
        <v>8321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55"/>
        <v>158</v>
      </c>
      <c r="P741">
        <f t="shared" si="56"/>
        <v>68.349999999999994</v>
      </c>
      <c r="Q741" s="13" t="s">
        <v>8320</v>
      </c>
      <c r="R741" t="s">
        <v>8321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55"/>
        <v>107</v>
      </c>
      <c r="P742">
        <f t="shared" si="56"/>
        <v>169.58</v>
      </c>
      <c r="Q742" s="13" t="s">
        <v>8320</v>
      </c>
      <c r="R742" t="s">
        <v>8321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55"/>
        <v>102</v>
      </c>
      <c r="P743">
        <f t="shared" si="56"/>
        <v>141.41999999999999</v>
      </c>
      <c r="Q743" s="13" t="s">
        <v>8320</v>
      </c>
      <c r="R743" t="s">
        <v>8321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55"/>
        <v>111</v>
      </c>
      <c r="P744">
        <f t="shared" si="56"/>
        <v>67.39</v>
      </c>
      <c r="Q744" s="13" t="s">
        <v>8320</v>
      </c>
      <c r="R744" t="s">
        <v>8321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55"/>
        <v>148</v>
      </c>
      <c r="P745">
        <f t="shared" si="56"/>
        <v>54.27</v>
      </c>
      <c r="Q745" s="13" t="s">
        <v>8320</v>
      </c>
      <c r="R745" t="s">
        <v>8321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55"/>
        <v>102</v>
      </c>
      <c r="P746">
        <f t="shared" si="56"/>
        <v>82.52</v>
      </c>
      <c r="Q746" s="13" t="s">
        <v>8320</v>
      </c>
      <c r="R746" t="s">
        <v>8321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55"/>
        <v>179</v>
      </c>
      <c r="P747">
        <f t="shared" si="56"/>
        <v>53.73</v>
      </c>
      <c r="Q747" s="13" t="s">
        <v>8320</v>
      </c>
      <c r="R747" t="s">
        <v>8321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55"/>
        <v>111</v>
      </c>
      <c r="P748">
        <f t="shared" si="56"/>
        <v>34.21</v>
      </c>
      <c r="Q748" s="13" t="s">
        <v>8320</v>
      </c>
      <c r="R748" t="s">
        <v>8321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55"/>
        <v>100</v>
      </c>
      <c r="P749">
        <f t="shared" si="56"/>
        <v>127.33</v>
      </c>
      <c r="Q749" s="13" t="s">
        <v>8320</v>
      </c>
      <c r="R749" t="s">
        <v>8321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55"/>
        <v>100</v>
      </c>
      <c r="P750">
        <f t="shared" si="56"/>
        <v>45.57</v>
      </c>
      <c r="Q750" s="13" t="s">
        <v>8320</v>
      </c>
      <c r="R750" t="s">
        <v>8321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55"/>
        <v>106</v>
      </c>
      <c r="P751">
        <f t="shared" si="56"/>
        <v>95.96</v>
      </c>
      <c r="Q751" s="13" t="s">
        <v>8320</v>
      </c>
      <c r="R751" t="s">
        <v>8321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55"/>
        <v>103</v>
      </c>
      <c r="P752">
        <f t="shared" si="56"/>
        <v>77.27</v>
      </c>
      <c r="Q752" s="13" t="s">
        <v>8320</v>
      </c>
      <c r="R752" t="s">
        <v>8321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55"/>
        <v>119</v>
      </c>
      <c r="P753">
        <f t="shared" si="56"/>
        <v>57.34</v>
      </c>
      <c r="Q753" s="13" t="s">
        <v>8320</v>
      </c>
      <c r="R753" t="s">
        <v>8321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55"/>
        <v>112</v>
      </c>
      <c r="P754">
        <f t="shared" si="56"/>
        <v>53.19</v>
      </c>
      <c r="Q754" s="13" t="s">
        <v>8320</v>
      </c>
      <c r="R754" t="s">
        <v>8321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55"/>
        <v>128</v>
      </c>
      <c r="P755">
        <f t="shared" si="56"/>
        <v>492.31</v>
      </c>
      <c r="Q755" s="13" t="s">
        <v>8320</v>
      </c>
      <c r="R755" t="s">
        <v>8321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55"/>
        <v>104</v>
      </c>
      <c r="P756">
        <f t="shared" si="56"/>
        <v>42.35</v>
      </c>
      <c r="Q756" s="13" t="s">
        <v>8320</v>
      </c>
      <c r="R756" t="s">
        <v>8321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55"/>
        <v>102</v>
      </c>
      <c r="P757">
        <f t="shared" si="56"/>
        <v>37.47</v>
      </c>
      <c r="Q757" s="13" t="s">
        <v>8320</v>
      </c>
      <c r="R757" t="s">
        <v>8321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55"/>
        <v>118</v>
      </c>
      <c r="P758">
        <f t="shared" si="56"/>
        <v>37.450000000000003</v>
      </c>
      <c r="Q758" s="13" t="s">
        <v>8320</v>
      </c>
      <c r="R758" t="s">
        <v>8321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55"/>
        <v>238</v>
      </c>
      <c r="P759">
        <f t="shared" si="56"/>
        <v>33.06</v>
      </c>
      <c r="Q759" s="13" t="s">
        <v>8320</v>
      </c>
      <c r="R759" t="s">
        <v>8321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55"/>
        <v>102</v>
      </c>
      <c r="P760">
        <f t="shared" si="56"/>
        <v>134.21</v>
      </c>
      <c r="Q760" s="13" t="s">
        <v>8320</v>
      </c>
      <c r="R760" t="s">
        <v>8321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55"/>
        <v>102</v>
      </c>
      <c r="P761">
        <f t="shared" si="56"/>
        <v>51.47</v>
      </c>
      <c r="Q761" s="13" t="s">
        <v>8320</v>
      </c>
      <c r="R761" t="s">
        <v>8321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55"/>
        <v>0</v>
      </c>
      <c r="P762">
        <f t="shared" si="56"/>
        <v>0</v>
      </c>
      <c r="Q762" s="13" t="s">
        <v>8320</v>
      </c>
      <c r="R762" t="s">
        <v>8322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55"/>
        <v>5</v>
      </c>
      <c r="P763">
        <f t="shared" si="56"/>
        <v>39.17</v>
      </c>
      <c r="Q763" s="13" t="s">
        <v>8320</v>
      </c>
      <c r="R763" t="s">
        <v>8322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55"/>
        <v>0</v>
      </c>
      <c r="P764">
        <f t="shared" si="56"/>
        <v>0</v>
      </c>
      <c r="Q764" s="13" t="s">
        <v>8320</v>
      </c>
      <c r="R764" t="s">
        <v>8322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55"/>
        <v>0</v>
      </c>
      <c r="P765">
        <f t="shared" si="56"/>
        <v>5</v>
      </c>
      <c r="Q765" s="13" t="s">
        <v>8320</v>
      </c>
      <c r="R765" t="s">
        <v>8322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55"/>
        <v>0</v>
      </c>
      <c r="P766">
        <f t="shared" si="56"/>
        <v>0</v>
      </c>
      <c r="Q766" s="13" t="s">
        <v>8320</v>
      </c>
      <c r="R766" t="s">
        <v>8322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55"/>
        <v>36</v>
      </c>
      <c r="P767">
        <f t="shared" si="56"/>
        <v>57.3</v>
      </c>
      <c r="Q767" s="13" t="s">
        <v>8320</v>
      </c>
      <c r="R767" t="s">
        <v>8322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55"/>
        <v>0</v>
      </c>
      <c r="P768">
        <f t="shared" si="56"/>
        <v>0</v>
      </c>
      <c r="Q768" s="13" t="s">
        <v>8320</v>
      </c>
      <c r="R768" t="s">
        <v>8322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55"/>
        <v>4</v>
      </c>
      <c r="P769">
        <f t="shared" si="56"/>
        <v>59</v>
      </c>
      <c r="Q769" s="13" t="s">
        <v>8320</v>
      </c>
      <c r="R769" t="s">
        <v>8322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60">ROUND(E770/D770*100, 0)</f>
        <v>0</v>
      </c>
      <c r="P770">
        <f t="shared" si="56"/>
        <v>0</v>
      </c>
      <c r="Q770" s="13" t="s">
        <v>8320</v>
      </c>
      <c r="R770" t="s">
        <v>8322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60"/>
        <v>41</v>
      </c>
      <c r="P771">
        <f t="shared" ref="P771:P834" si="61">IFERROR(ROUND(E771/L771,2), 0)</f>
        <v>31.85</v>
      </c>
      <c r="Q771" s="13" t="s">
        <v>8320</v>
      </c>
      <c r="R771" t="s">
        <v>8322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60"/>
        <v>0</v>
      </c>
      <c r="P772">
        <f t="shared" si="61"/>
        <v>0</v>
      </c>
      <c r="Q772" s="13" t="s">
        <v>8320</v>
      </c>
      <c r="R772" t="s">
        <v>8322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60"/>
        <v>0</v>
      </c>
      <c r="P773">
        <f t="shared" si="61"/>
        <v>10</v>
      </c>
      <c r="Q773" s="13" t="s">
        <v>8320</v>
      </c>
      <c r="R773" t="s">
        <v>8322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60"/>
        <v>3</v>
      </c>
      <c r="P774">
        <f t="shared" si="61"/>
        <v>50</v>
      </c>
      <c r="Q774" s="13" t="s">
        <v>8320</v>
      </c>
      <c r="R774" t="s">
        <v>8322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60"/>
        <v>1</v>
      </c>
      <c r="P775">
        <f t="shared" si="61"/>
        <v>16</v>
      </c>
      <c r="Q775" s="13" t="s">
        <v>8320</v>
      </c>
      <c r="R775" t="s">
        <v>8322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60"/>
        <v>70</v>
      </c>
      <c r="P776">
        <f t="shared" si="61"/>
        <v>39</v>
      </c>
      <c r="Q776" s="13" t="s">
        <v>8320</v>
      </c>
      <c r="R776" t="s">
        <v>8322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60"/>
        <v>2</v>
      </c>
      <c r="P777">
        <f t="shared" si="61"/>
        <v>34</v>
      </c>
      <c r="Q777" s="13" t="s">
        <v>8320</v>
      </c>
      <c r="R777" t="s">
        <v>8322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60"/>
        <v>51</v>
      </c>
      <c r="P778">
        <f t="shared" si="61"/>
        <v>63.12</v>
      </c>
      <c r="Q778" s="13" t="s">
        <v>8320</v>
      </c>
      <c r="R778" t="s">
        <v>8322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60"/>
        <v>1</v>
      </c>
      <c r="P779">
        <f t="shared" si="61"/>
        <v>7</v>
      </c>
      <c r="Q779" s="13" t="s">
        <v>8320</v>
      </c>
      <c r="R779" t="s">
        <v>8322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60"/>
        <v>0</v>
      </c>
      <c r="P780">
        <f t="shared" si="61"/>
        <v>2</v>
      </c>
      <c r="Q780" s="13" t="s">
        <v>8320</v>
      </c>
      <c r="R780" t="s">
        <v>8322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60"/>
        <v>3</v>
      </c>
      <c r="P781">
        <f t="shared" si="61"/>
        <v>66.67</v>
      </c>
      <c r="Q781" s="13" t="s">
        <v>8320</v>
      </c>
      <c r="R781" t="s">
        <v>8322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60"/>
        <v>104</v>
      </c>
      <c r="P782">
        <f t="shared" si="61"/>
        <v>38.520000000000003</v>
      </c>
      <c r="Q782" s="13" t="s">
        <v>8323</v>
      </c>
      <c r="R782" t="s">
        <v>8324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60"/>
        <v>133</v>
      </c>
      <c r="P783">
        <f t="shared" si="61"/>
        <v>42.61</v>
      </c>
      <c r="Q783" s="13" t="s">
        <v>8323</v>
      </c>
      <c r="R783" t="s">
        <v>8324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60"/>
        <v>100</v>
      </c>
      <c r="P784">
        <f t="shared" si="61"/>
        <v>50</v>
      </c>
      <c r="Q784" s="13" t="s">
        <v>8323</v>
      </c>
      <c r="R784" t="s">
        <v>8324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60"/>
        <v>148</v>
      </c>
      <c r="P785">
        <f t="shared" si="61"/>
        <v>63.49</v>
      </c>
      <c r="Q785" s="13" t="s">
        <v>8323</v>
      </c>
      <c r="R785" t="s">
        <v>8324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60"/>
        <v>103</v>
      </c>
      <c r="P786">
        <f t="shared" si="61"/>
        <v>102.5</v>
      </c>
      <c r="Q786" s="13" t="s">
        <v>8323</v>
      </c>
      <c r="R786" t="s">
        <v>8324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60"/>
        <v>181</v>
      </c>
      <c r="P787">
        <f t="shared" si="61"/>
        <v>31.14</v>
      </c>
      <c r="Q787" s="13" t="s">
        <v>8323</v>
      </c>
      <c r="R787" t="s">
        <v>8324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60"/>
        <v>143</v>
      </c>
      <c r="P788">
        <f t="shared" si="61"/>
        <v>162.27000000000001</v>
      </c>
      <c r="Q788" s="13" t="s">
        <v>8323</v>
      </c>
      <c r="R788" t="s">
        <v>8324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60"/>
        <v>114</v>
      </c>
      <c r="P789">
        <f t="shared" si="61"/>
        <v>80.59</v>
      </c>
      <c r="Q789" s="13" t="s">
        <v>8323</v>
      </c>
      <c r="R789" t="s">
        <v>8324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60"/>
        <v>204</v>
      </c>
      <c r="P790">
        <f t="shared" si="61"/>
        <v>59.85</v>
      </c>
      <c r="Q790" s="13" t="s">
        <v>8323</v>
      </c>
      <c r="R790" t="s">
        <v>8324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60"/>
        <v>109</v>
      </c>
      <c r="P791">
        <f t="shared" si="61"/>
        <v>132.86000000000001</v>
      </c>
      <c r="Q791" s="13" t="s">
        <v>8323</v>
      </c>
      <c r="R791" t="s">
        <v>8324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60"/>
        <v>144</v>
      </c>
      <c r="P792">
        <f t="shared" si="61"/>
        <v>92.55</v>
      </c>
      <c r="Q792" s="13" t="s">
        <v>8323</v>
      </c>
      <c r="R792" t="s">
        <v>8324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60"/>
        <v>104</v>
      </c>
      <c r="P793">
        <f t="shared" si="61"/>
        <v>60.86</v>
      </c>
      <c r="Q793" s="13" t="s">
        <v>8323</v>
      </c>
      <c r="R793" t="s">
        <v>8324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60"/>
        <v>100</v>
      </c>
      <c r="P794">
        <f t="shared" si="61"/>
        <v>41.85</v>
      </c>
      <c r="Q794" s="13" t="s">
        <v>8323</v>
      </c>
      <c r="R794" t="s">
        <v>8324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60"/>
        <v>103</v>
      </c>
      <c r="P795">
        <f t="shared" si="61"/>
        <v>88.33</v>
      </c>
      <c r="Q795" s="13" t="s">
        <v>8323</v>
      </c>
      <c r="R795" t="s">
        <v>8324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60"/>
        <v>105</v>
      </c>
      <c r="P796">
        <f t="shared" si="61"/>
        <v>158.96</v>
      </c>
      <c r="Q796" s="13" t="s">
        <v>8323</v>
      </c>
      <c r="R796" t="s">
        <v>8324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60"/>
        <v>112</v>
      </c>
      <c r="P797">
        <f t="shared" si="61"/>
        <v>85.05</v>
      </c>
      <c r="Q797" s="13" t="s">
        <v>8323</v>
      </c>
      <c r="R797" t="s">
        <v>8324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60"/>
        <v>101</v>
      </c>
      <c r="P798">
        <f t="shared" si="61"/>
        <v>112.61</v>
      </c>
      <c r="Q798" s="13" t="s">
        <v>8323</v>
      </c>
      <c r="R798" t="s">
        <v>8324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60"/>
        <v>108</v>
      </c>
      <c r="P799">
        <f t="shared" si="61"/>
        <v>45.44</v>
      </c>
      <c r="Q799" s="13" t="s">
        <v>8323</v>
      </c>
      <c r="R799" t="s">
        <v>8324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60"/>
        <v>115</v>
      </c>
      <c r="P800">
        <f t="shared" si="61"/>
        <v>46.22</v>
      </c>
      <c r="Q800" s="13" t="s">
        <v>8323</v>
      </c>
      <c r="R800" t="s">
        <v>8324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60"/>
        <v>100</v>
      </c>
      <c r="P801">
        <f t="shared" si="61"/>
        <v>178.61</v>
      </c>
      <c r="Q801" s="13" t="s">
        <v>8323</v>
      </c>
      <c r="R801" t="s">
        <v>8324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60"/>
        <v>152</v>
      </c>
      <c r="P802">
        <f t="shared" si="61"/>
        <v>40.75</v>
      </c>
      <c r="Q802" s="13" t="s">
        <v>8323</v>
      </c>
      <c r="R802" t="s">
        <v>8324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60"/>
        <v>112</v>
      </c>
      <c r="P803">
        <f t="shared" si="61"/>
        <v>43.73</v>
      </c>
      <c r="Q803" s="13" t="s">
        <v>8323</v>
      </c>
      <c r="R803" t="s">
        <v>8324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60"/>
        <v>101</v>
      </c>
      <c r="P804">
        <f t="shared" si="61"/>
        <v>81.069999999999993</v>
      </c>
      <c r="Q804" s="13" t="s">
        <v>8323</v>
      </c>
      <c r="R804" t="s">
        <v>8324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60"/>
        <v>123</v>
      </c>
      <c r="P805">
        <f t="shared" si="61"/>
        <v>74.61</v>
      </c>
      <c r="Q805" s="13" t="s">
        <v>8323</v>
      </c>
      <c r="R805" t="s">
        <v>8324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60"/>
        <v>100</v>
      </c>
      <c r="P806">
        <f t="shared" si="61"/>
        <v>305.56</v>
      </c>
      <c r="Q806" s="13" t="s">
        <v>8323</v>
      </c>
      <c r="R806" t="s">
        <v>8324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60"/>
        <v>105</v>
      </c>
      <c r="P807">
        <f t="shared" si="61"/>
        <v>58.33</v>
      </c>
      <c r="Q807" s="13" t="s">
        <v>8323</v>
      </c>
      <c r="R807" t="s">
        <v>8324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60"/>
        <v>104</v>
      </c>
      <c r="P808">
        <f t="shared" si="61"/>
        <v>117.68</v>
      </c>
      <c r="Q808" s="13" t="s">
        <v>8323</v>
      </c>
      <c r="R808" t="s">
        <v>8324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60"/>
        <v>105</v>
      </c>
      <c r="P809">
        <f t="shared" si="61"/>
        <v>73.77</v>
      </c>
      <c r="Q809" s="13" t="s">
        <v>8323</v>
      </c>
      <c r="R809" t="s">
        <v>8324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60"/>
        <v>100</v>
      </c>
      <c r="P810">
        <f t="shared" si="61"/>
        <v>104.65</v>
      </c>
      <c r="Q810" s="13" t="s">
        <v>8323</v>
      </c>
      <c r="R810" t="s">
        <v>8324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60"/>
        <v>104</v>
      </c>
      <c r="P811">
        <f t="shared" si="61"/>
        <v>79.83</v>
      </c>
      <c r="Q811" s="13" t="s">
        <v>8323</v>
      </c>
      <c r="R811" t="s">
        <v>8324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60"/>
        <v>105</v>
      </c>
      <c r="P812">
        <f t="shared" si="61"/>
        <v>58.33</v>
      </c>
      <c r="Q812" s="13" t="s">
        <v>8323</v>
      </c>
      <c r="R812" t="s">
        <v>8324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60"/>
        <v>104</v>
      </c>
      <c r="P813">
        <f t="shared" si="61"/>
        <v>86.67</v>
      </c>
      <c r="Q813" s="13" t="s">
        <v>8323</v>
      </c>
      <c r="R813" t="s">
        <v>8324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60"/>
        <v>152</v>
      </c>
      <c r="P814">
        <f t="shared" si="61"/>
        <v>27.61</v>
      </c>
      <c r="Q814" s="13" t="s">
        <v>8323</v>
      </c>
      <c r="R814" t="s">
        <v>8324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60"/>
        <v>160</v>
      </c>
      <c r="P815">
        <f t="shared" si="61"/>
        <v>25</v>
      </c>
      <c r="Q815" s="13" t="s">
        <v>8323</v>
      </c>
      <c r="R815" t="s">
        <v>8324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60"/>
        <v>127</v>
      </c>
      <c r="P816">
        <f t="shared" si="61"/>
        <v>45.46</v>
      </c>
      <c r="Q816" s="13" t="s">
        <v>8323</v>
      </c>
      <c r="R816" t="s">
        <v>8324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60"/>
        <v>107</v>
      </c>
      <c r="P817">
        <f t="shared" si="61"/>
        <v>99.53</v>
      </c>
      <c r="Q817" s="13" t="s">
        <v>8323</v>
      </c>
      <c r="R817" t="s">
        <v>8324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60"/>
        <v>115</v>
      </c>
      <c r="P818">
        <f t="shared" si="61"/>
        <v>39.31</v>
      </c>
      <c r="Q818" s="13" t="s">
        <v>8323</v>
      </c>
      <c r="R818" t="s">
        <v>8324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60"/>
        <v>137</v>
      </c>
      <c r="P819">
        <f t="shared" si="61"/>
        <v>89.42</v>
      </c>
      <c r="Q819" s="13" t="s">
        <v>8323</v>
      </c>
      <c r="R819" t="s">
        <v>8324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60"/>
        <v>156</v>
      </c>
      <c r="P820">
        <f t="shared" si="61"/>
        <v>28.68</v>
      </c>
      <c r="Q820" s="13" t="s">
        <v>8323</v>
      </c>
      <c r="R820" t="s">
        <v>8324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60"/>
        <v>109</v>
      </c>
      <c r="P821">
        <f t="shared" si="61"/>
        <v>31.07</v>
      </c>
      <c r="Q821" s="13" t="s">
        <v>8323</v>
      </c>
      <c r="R821" t="s">
        <v>8324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60"/>
        <v>134</v>
      </c>
      <c r="P822">
        <f t="shared" si="61"/>
        <v>70.55</v>
      </c>
      <c r="Q822" s="13" t="s">
        <v>8323</v>
      </c>
      <c r="R822" t="s">
        <v>8324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60"/>
        <v>100</v>
      </c>
      <c r="P823">
        <f t="shared" si="61"/>
        <v>224.13</v>
      </c>
      <c r="Q823" s="13" t="s">
        <v>8323</v>
      </c>
      <c r="R823" t="s">
        <v>8324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60"/>
        <v>119</v>
      </c>
      <c r="P824">
        <f t="shared" si="61"/>
        <v>51.81</v>
      </c>
      <c r="Q824" s="13" t="s">
        <v>8323</v>
      </c>
      <c r="R824" t="s">
        <v>8324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60"/>
        <v>180</v>
      </c>
      <c r="P825">
        <f t="shared" si="61"/>
        <v>43.52</v>
      </c>
      <c r="Q825" s="13" t="s">
        <v>8323</v>
      </c>
      <c r="R825" t="s">
        <v>8324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60"/>
        <v>134</v>
      </c>
      <c r="P826">
        <f t="shared" si="61"/>
        <v>39.82</v>
      </c>
      <c r="Q826" s="13" t="s">
        <v>8323</v>
      </c>
      <c r="R826" t="s">
        <v>8324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60"/>
        <v>100</v>
      </c>
      <c r="P827">
        <f t="shared" si="61"/>
        <v>126.81</v>
      </c>
      <c r="Q827" s="13" t="s">
        <v>8323</v>
      </c>
      <c r="R827" t="s">
        <v>8324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60"/>
        <v>101</v>
      </c>
      <c r="P828">
        <f t="shared" si="61"/>
        <v>113.88</v>
      </c>
      <c r="Q828" s="13" t="s">
        <v>8323</v>
      </c>
      <c r="R828" t="s">
        <v>8324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60"/>
        <v>103</v>
      </c>
      <c r="P829">
        <f t="shared" si="61"/>
        <v>28.18</v>
      </c>
      <c r="Q829" s="13" t="s">
        <v>8323</v>
      </c>
      <c r="R829" t="s">
        <v>8324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60"/>
        <v>107</v>
      </c>
      <c r="P830">
        <f t="shared" si="61"/>
        <v>36.61</v>
      </c>
      <c r="Q830" s="13" t="s">
        <v>8323</v>
      </c>
      <c r="R830" t="s">
        <v>8324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60"/>
        <v>104</v>
      </c>
      <c r="P831">
        <f t="shared" si="61"/>
        <v>32.5</v>
      </c>
      <c r="Q831" s="13" t="s">
        <v>8323</v>
      </c>
      <c r="R831" t="s">
        <v>8324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60"/>
        <v>108</v>
      </c>
      <c r="P832">
        <f t="shared" si="61"/>
        <v>60.66</v>
      </c>
      <c r="Q832" s="13" t="s">
        <v>8323</v>
      </c>
      <c r="R832" t="s">
        <v>8324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60"/>
        <v>233</v>
      </c>
      <c r="P833">
        <f t="shared" si="61"/>
        <v>175</v>
      </c>
      <c r="Q833" s="13" t="s">
        <v>8323</v>
      </c>
      <c r="R833" t="s">
        <v>8324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65">ROUND(E834/D834*100, 0)</f>
        <v>101</v>
      </c>
      <c r="P834">
        <f t="shared" si="61"/>
        <v>97.99</v>
      </c>
      <c r="Q834" s="13" t="s">
        <v>8323</v>
      </c>
      <c r="R834" t="s">
        <v>8324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65"/>
        <v>102</v>
      </c>
      <c r="P835">
        <f t="shared" ref="P835:P898" si="66">IFERROR(ROUND(E835/L835,2), 0)</f>
        <v>148.78</v>
      </c>
      <c r="Q835" s="13" t="s">
        <v>8323</v>
      </c>
      <c r="R835" t="s">
        <v>8324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65"/>
        <v>131</v>
      </c>
      <c r="P836">
        <f t="shared" si="66"/>
        <v>96.08</v>
      </c>
      <c r="Q836" s="13" t="s">
        <v>8323</v>
      </c>
      <c r="R836" t="s">
        <v>8324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65"/>
        <v>117</v>
      </c>
      <c r="P837">
        <f t="shared" si="66"/>
        <v>58.63</v>
      </c>
      <c r="Q837" s="13" t="s">
        <v>8323</v>
      </c>
      <c r="R837" t="s">
        <v>8324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65"/>
        <v>101</v>
      </c>
      <c r="P838">
        <f t="shared" si="66"/>
        <v>109.71</v>
      </c>
      <c r="Q838" s="13" t="s">
        <v>8323</v>
      </c>
      <c r="R838" t="s">
        <v>8324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65"/>
        <v>122</v>
      </c>
      <c r="P839">
        <f t="shared" si="66"/>
        <v>49.11</v>
      </c>
      <c r="Q839" s="13" t="s">
        <v>8323</v>
      </c>
      <c r="R839" t="s">
        <v>8324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65"/>
        <v>145</v>
      </c>
      <c r="P840">
        <f t="shared" si="66"/>
        <v>47.67</v>
      </c>
      <c r="Q840" s="13" t="s">
        <v>8323</v>
      </c>
      <c r="R840" t="s">
        <v>8324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65"/>
        <v>117</v>
      </c>
      <c r="P841">
        <f t="shared" si="66"/>
        <v>60.74</v>
      </c>
      <c r="Q841" s="13" t="s">
        <v>8323</v>
      </c>
      <c r="R841" t="s">
        <v>8324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65"/>
        <v>120</v>
      </c>
      <c r="P842">
        <f t="shared" si="66"/>
        <v>63.38</v>
      </c>
      <c r="Q842" s="13" t="s">
        <v>8323</v>
      </c>
      <c r="R842" t="s">
        <v>8325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65"/>
        <v>101</v>
      </c>
      <c r="P843">
        <f t="shared" si="66"/>
        <v>53.89</v>
      </c>
      <c r="Q843" s="13" t="s">
        <v>8323</v>
      </c>
      <c r="R843" t="s">
        <v>8325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65"/>
        <v>104</v>
      </c>
      <c r="P844">
        <f t="shared" si="66"/>
        <v>66.87</v>
      </c>
      <c r="Q844" s="13" t="s">
        <v>8323</v>
      </c>
      <c r="R844" t="s">
        <v>8325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5"/>
        <v>267</v>
      </c>
      <c r="P845">
        <f t="shared" si="66"/>
        <v>63.1</v>
      </c>
      <c r="Q845" s="13" t="s">
        <v>8323</v>
      </c>
      <c r="R845" t="s">
        <v>8325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65"/>
        <v>194</v>
      </c>
      <c r="P846">
        <f t="shared" si="66"/>
        <v>36.630000000000003</v>
      </c>
      <c r="Q846" s="13" t="s">
        <v>8323</v>
      </c>
      <c r="R846" t="s">
        <v>8325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65"/>
        <v>120</v>
      </c>
      <c r="P847">
        <f t="shared" si="66"/>
        <v>34.01</v>
      </c>
      <c r="Q847" s="13" t="s">
        <v>8323</v>
      </c>
      <c r="R847" t="s">
        <v>8325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65"/>
        <v>122</v>
      </c>
      <c r="P848">
        <f t="shared" si="66"/>
        <v>28.55</v>
      </c>
      <c r="Q848" s="13" t="s">
        <v>8323</v>
      </c>
      <c r="R848" t="s">
        <v>8325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65"/>
        <v>100</v>
      </c>
      <c r="P849">
        <f t="shared" si="66"/>
        <v>10</v>
      </c>
      <c r="Q849" s="13" t="s">
        <v>8323</v>
      </c>
      <c r="R849" t="s">
        <v>8325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65"/>
        <v>100</v>
      </c>
      <c r="P850">
        <f t="shared" si="66"/>
        <v>18.75</v>
      </c>
      <c r="Q850" s="13" t="s">
        <v>8323</v>
      </c>
      <c r="R850" t="s">
        <v>8325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65"/>
        <v>120</v>
      </c>
      <c r="P851">
        <f t="shared" si="66"/>
        <v>41.7</v>
      </c>
      <c r="Q851" s="13" t="s">
        <v>8323</v>
      </c>
      <c r="R851" t="s">
        <v>8325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65"/>
        <v>155</v>
      </c>
      <c r="P852">
        <f t="shared" si="66"/>
        <v>46.67</v>
      </c>
      <c r="Q852" s="13" t="s">
        <v>8323</v>
      </c>
      <c r="R852" t="s">
        <v>8325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65"/>
        <v>130</v>
      </c>
      <c r="P853">
        <f t="shared" si="66"/>
        <v>37.270000000000003</v>
      </c>
      <c r="Q853" s="13" t="s">
        <v>8323</v>
      </c>
      <c r="R853" t="s">
        <v>8325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65"/>
        <v>105</v>
      </c>
      <c r="P854">
        <f t="shared" si="66"/>
        <v>59.26</v>
      </c>
      <c r="Q854" s="13" t="s">
        <v>8323</v>
      </c>
      <c r="R854" t="s">
        <v>8325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65"/>
        <v>100</v>
      </c>
      <c r="P855">
        <f t="shared" si="66"/>
        <v>30</v>
      </c>
      <c r="Q855" s="13" t="s">
        <v>8323</v>
      </c>
      <c r="R855" t="s">
        <v>8325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65"/>
        <v>118</v>
      </c>
      <c r="P856">
        <f t="shared" si="66"/>
        <v>65.86</v>
      </c>
      <c r="Q856" s="13" t="s">
        <v>8323</v>
      </c>
      <c r="R856" t="s">
        <v>8325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65"/>
        <v>103</v>
      </c>
      <c r="P857">
        <f t="shared" si="66"/>
        <v>31.91</v>
      </c>
      <c r="Q857" s="13" t="s">
        <v>8323</v>
      </c>
      <c r="R857" t="s">
        <v>8325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65"/>
        <v>218</v>
      </c>
      <c r="P858">
        <f t="shared" si="66"/>
        <v>19.46</v>
      </c>
      <c r="Q858" s="13" t="s">
        <v>8323</v>
      </c>
      <c r="R858" t="s">
        <v>8325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65"/>
        <v>100</v>
      </c>
      <c r="P859">
        <f t="shared" si="66"/>
        <v>50</v>
      </c>
      <c r="Q859" s="13" t="s">
        <v>8323</v>
      </c>
      <c r="R859" t="s">
        <v>8325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65"/>
        <v>144</v>
      </c>
      <c r="P860">
        <f t="shared" si="66"/>
        <v>22.74</v>
      </c>
      <c r="Q860" s="13" t="s">
        <v>8323</v>
      </c>
      <c r="R860" t="s">
        <v>8325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65"/>
        <v>105</v>
      </c>
      <c r="P861">
        <f t="shared" si="66"/>
        <v>42.72</v>
      </c>
      <c r="Q861" s="13" t="s">
        <v>8323</v>
      </c>
      <c r="R861" t="s">
        <v>8325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65"/>
        <v>18</v>
      </c>
      <c r="P862">
        <f t="shared" si="66"/>
        <v>52.92</v>
      </c>
      <c r="Q862" s="13" t="s">
        <v>8323</v>
      </c>
      <c r="R862" t="s">
        <v>8326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65"/>
        <v>2</v>
      </c>
      <c r="P863">
        <f t="shared" si="66"/>
        <v>50.5</v>
      </c>
      <c r="Q863" s="13" t="s">
        <v>8323</v>
      </c>
      <c r="R863" t="s">
        <v>8326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65"/>
        <v>0</v>
      </c>
      <c r="P864">
        <f t="shared" si="66"/>
        <v>42.5</v>
      </c>
      <c r="Q864" s="13" t="s">
        <v>8323</v>
      </c>
      <c r="R864" t="s">
        <v>8326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65"/>
        <v>5</v>
      </c>
      <c r="P865">
        <f t="shared" si="66"/>
        <v>18</v>
      </c>
      <c r="Q865" s="13" t="s">
        <v>8323</v>
      </c>
      <c r="R865" t="s">
        <v>8326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65"/>
        <v>42</v>
      </c>
      <c r="P866">
        <f t="shared" si="66"/>
        <v>34.18</v>
      </c>
      <c r="Q866" s="13" t="s">
        <v>8323</v>
      </c>
      <c r="R866" t="s">
        <v>8326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65"/>
        <v>2</v>
      </c>
      <c r="P867">
        <f t="shared" si="66"/>
        <v>22.5</v>
      </c>
      <c r="Q867" s="13" t="s">
        <v>8323</v>
      </c>
      <c r="R867" t="s">
        <v>8326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65"/>
        <v>18</v>
      </c>
      <c r="P868">
        <f t="shared" si="66"/>
        <v>58.18</v>
      </c>
      <c r="Q868" s="13" t="s">
        <v>8323</v>
      </c>
      <c r="R868" t="s">
        <v>8326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65"/>
        <v>24</v>
      </c>
      <c r="P869">
        <f t="shared" si="66"/>
        <v>109.18</v>
      </c>
      <c r="Q869" s="13" t="s">
        <v>8323</v>
      </c>
      <c r="R869" t="s">
        <v>8326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65"/>
        <v>0</v>
      </c>
      <c r="P870">
        <f t="shared" si="66"/>
        <v>50</v>
      </c>
      <c r="Q870" s="13" t="s">
        <v>8323</v>
      </c>
      <c r="R870" t="s">
        <v>8326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65"/>
        <v>12</v>
      </c>
      <c r="P871">
        <f t="shared" si="66"/>
        <v>346.67</v>
      </c>
      <c r="Q871" s="13" t="s">
        <v>8323</v>
      </c>
      <c r="R871" t="s">
        <v>8326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65"/>
        <v>0</v>
      </c>
      <c r="P872">
        <f t="shared" si="66"/>
        <v>12.4</v>
      </c>
      <c r="Q872" s="13" t="s">
        <v>8323</v>
      </c>
      <c r="R872" t="s">
        <v>8326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65"/>
        <v>5</v>
      </c>
      <c r="P873">
        <f t="shared" si="66"/>
        <v>27.08</v>
      </c>
      <c r="Q873" s="13" t="s">
        <v>8323</v>
      </c>
      <c r="R873" t="s">
        <v>8326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65"/>
        <v>1</v>
      </c>
      <c r="P874">
        <f t="shared" si="66"/>
        <v>32.5</v>
      </c>
      <c r="Q874" s="13" t="s">
        <v>8323</v>
      </c>
      <c r="R874" t="s">
        <v>8326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65"/>
        <v>1</v>
      </c>
      <c r="P875">
        <f t="shared" si="66"/>
        <v>9</v>
      </c>
      <c r="Q875" s="13" t="s">
        <v>8323</v>
      </c>
      <c r="R875" t="s">
        <v>8326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65"/>
        <v>24</v>
      </c>
      <c r="P876">
        <f t="shared" si="66"/>
        <v>34.76</v>
      </c>
      <c r="Q876" s="13" t="s">
        <v>8323</v>
      </c>
      <c r="R876" t="s">
        <v>8326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65"/>
        <v>0</v>
      </c>
      <c r="P877">
        <f t="shared" si="66"/>
        <v>0</v>
      </c>
      <c r="Q877" s="13" t="s">
        <v>8323</v>
      </c>
      <c r="R877" t="s">
        <v>8326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65"/>
        <v>41</v>
      </c>
      <c r="P878">
        <f t="shared" si="66"/>
        <v>28.58</v>
      </c>
      <c r="Q878" s="13" t="s">
        <v>8323</v>
      </c>
      <c r="R878" t="s">
        <v>8326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65"/>
        <v>68</v>
      </c>
      <c r="P879">
        <f t="shared" si="66"/>
        <v>46.59</v>
      </c>
      <c r="Q879" s="13" t="s">
        <v>8323</v>
      </c>
      <c r="R879" t="s">
        <v>8326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65"/>
        <v>1</v>
      </c>
      <c r="P880">
        <f t="shared" si="66"/>
        <v>32.5</v>
      </c>
      <c r="Q880" s="13" t="s">
        <v>8323</v>
      </c>
      <c r="R880" t="s">
        <v>8326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65"/>
        <v>31</v>
      </c>
      <c r="P881">
        <f t="shared" si="66"/>
        <v>21.47</v>
      </c>
      <c r="Q881" s="13" t="s">
        <v>8323</v>
      </c>
      <c r="R881" t="s">
        <v>8326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65"/>
        <v>3</v>
      </c>
      <c r="P882">
        <f t="shared" si="66"/>
        <v>14.13</v>
      </c>
      <c r="Q882" s="13" t="s">
        <v>8323</v>
      </c>
      <c r="R882" t="s">
        <v>8327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65"/>
        <v>1</v>
      </c>
      <c r="P883">
        <f t="shared" si="66"/>
        <v>30</v>
      </c>
      <c r="Q883" s="13" t="s">
        <v>8323</v>
      </c>
      <c r="R883" t="s">
        <v>8327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65"/>
        <v>20</v>
      </c>
      <c r="P884">
        <f t="shared" si="66"/>
        <v>21.57</v>
      </c>
      <c r="Q884" s="13" t="s">
        <v>8323</v>
      </c>
      <c r="R884" t="s">
        <v>8327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65"/>
        <v>40</v>
      </c>
      <c r="P885">
        <f t="shared" si="66"/>
        <v>83.38</v>
      </c>
      <c r="Q885" s="13" t="s">
        <v>8323</v>
      </c>
      <c r="R885" t="s">
        <v>8327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65"/>
        <v>1</v>
      </c>
      <c r="P886">
        <f t="shared" si="66"/>
        <v>10</v>
      </c>
      <c r="Q886" s="13" t="s">
        <v>8323</v>
      </c>
      <c r="R886" t="s">
        <v>8327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65"/>
        <v>75</v>
      </c>
      <c r="P887">
        <f t="shared" si="66"/>
        <v>35.71</v>
      </c>
      <c r="Q887" s="13" t="s">
        <v>8323</v>
      </c>
      <c r="R887" t="s">
        <v>8327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65"/>
        <v>41</v>
      </c>
      <c r="P888">
        <f t="shared" si="66"/>
        <v>29.29</v>
      </c>
      <c r="Q888" s="13" t="s">
        <v>8323</v>
      </c>
      <c r="R888" t="s">
        <v>8327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65"/>
        <v>0</v>
      </c>
      <c r="P889">
        <f t="shared" si="66"/>
        <v>0</v>
      </c>
      <c r="Q889" s="13" t="s">
        <v>8323</v>
      </c>
      <c r="R889" t="s">
        <v>8327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65"/>
        <v>7</v>
      </c>
      <c r="P890">
        <f t="shared" si="66"/>
        <v>18</v>
      </c>
      <c r="Q890" s="13" t="s">
        <v>8323</v>
      </c>
      <c r="R890" t="s">
        <v>8327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65"/>
        <v>9</v>
      </c>
      <c r="P891">
        <f t="shared" si="66"/>
        <v>73.760000000000005</v>
      </c>
      <c r="Q891" s="13" t="s">
        <v>8323</v>
      </c>
      <c r="R891" t="s">
        <v>8327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65"/>
        <v>4</v>
      </c>
      <c r="P892">
        <f t="shared" si="66"/>
        <v>31.25</v>
      </c>
      <c r="Q892" s="13" t="s">
        <v>8323</v>
      </c>
      <c r="R892" t="s">
        <v>8327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65"/>
        <v>3</v>
      </c>
      <c r="P893">
        <f t="shared" si="66"/>
        <v>28.89</v>
      </c>
      <c r="Q893" s="13" t="s">
        <v>8323</v>
      </c>
      <c r="R893" t="s">
        <v>8327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65"/>
        <v>41</v>
      </c>
      <c r="P894">
        <f t="shared" si="66"/>
        <v>143.82</v>
      </c>
      <c r="Q894" s="13" t="s">
        <v>8323</v>
      </c>
      <c r="R894" t="s">
        <v>8327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65"/>
        <v>10</v>
      </c>
      <c r="P895">
        <f t="shared" si="66"/>
        <v>40</v>
      </c>
      <c r="Q895" s="13" t="s">
        <v>8323</v>
      </c>
      <c r="R895" t="s">
        <v>8327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65"/>
        <v>39</v>
      </c>
      <c r="P896">
        <f t="shared" si="66"/>
        <v>147.81</v>
      </c>
      <c r="Q896" s="13" t="s">
        <v>8323</v>
      </c>
      <c r="R896" t="s">
        <v>8327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65"/>
        <v>2</v>
      </c>
      <c r="P897">
        <f t="shared" si="66"/>
        <v>27.86</v>
      </c>
      <c r="Q897" s="13" t="s">
        <v>8323</v>
      </c>
      <c r="R897" t="s">
        <v>8327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70">ROUND(E898/D898*100, 0)</f>
        <v>40</v>
      </c>
      <c r="P898">
        <f t="shared" si="66"/>
        <v>44.44</v>
      </c>
      <c r="Q898" s="13" t="s">
        <v>8323</v>
      </c>
      <c r="R898" t="s">
        <v>8327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70"/>
        <v>0</v>
      </c>
      <c r="P899">
        <f t="shared" ref="P899:P962" si="71">IFERROR(ROUND(E899/L899,2), 0)</f>
        <v>0</v>
      </c>
      <c r="Q899" s="13" t="s">
        <v>8323</v>
      </c>
      <c r="R899" t="s">
        <v>8327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70"/>
        <v>3</v>
      </c>
      <c r="P900">
        <f t="shared" si="71"/>
        <v>35</v>
      </c>
      <c r="Q900" s="13" t="s">
        <v>8323</v>
      </c>
      <c r="R900" t="s">
        <v>8327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70"/>
        <v>37</v>
      </c>
      <c r="P901">
        <f t="shared" si="71"/>
        <v>35</v>
      </c>
      <c r="Q901" s="13" t="s">
        <v>8323</v>
      </c>
      <c r="R901" t="s">
        <v>8327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70"/>
        <v>0</v>
      </c>
      <c r="P902">
        <f t="shared" si="71"/>
        <v>10.5</v>
      </c>
      <c r="Q902" s="13" t="s">
        <v>8323</v>
      </c>
      <c r="R902" t="s">
        <v>8326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70"/>
        <v>0</v>
      </c>
      <c r="P903">
        <f t="shared" si="71"/>
        <v>0</v>
      </c>
      <c r="Q903" s="13" t="s">
        <v>8323</v>
      </c>
      <c r="R903" t="s">
        <v>8326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70"/>
        <v>0</v>
      </c>
      <c r="P904">
        <f t="shared" si="71"/>
        <v>30</v>
      </c>
      <c r="Q904" s="13" t="s">
        <v>8323</v>
      </c>
      <c r="R904" t="s">
        <v>8326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70"/>
        <v>3</v>
      </c>
      <c r="P905">
        <f t="shared" si="71"/>
        <v>40</v>
      </c>
      <c r="Q905" s="13" t="s">
        <v>8323</v>
      </c>
      <c r="R905" t="s">
        <v>8326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70"/>
        <v>0</v>
      </c>
      <c r="P906">
        <f t="shared" si="71"/>
        <v>50.33</v>
      </c>
      <c r="Q906" s="13" t="s">
        <v>8323</v>
      </c>
      <c r="R906" t="s">
        <v>8326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70"/>
        <v>3</v>
      </c>
      <c r="P907">
        <f t="shared" si="71"/>
        <v>32.67</v>
      </c>
      <c r="Q907" s="13" t="s">
        <v>8323</v>
      </c>
      <c r="R907" t="s">
        <v>8326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70"/>
        <v>0</v>
      </c>
      <c r="P908">
        <f t="shared" si="71"/>
        <v>0</v>
      </c>
      <c r="Q908" s="13" t="s">
        <v>8323</v>
      </c>
      <c r="R908" t="s">
        <v>8326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70"/>
        <v>0</v>
      </c>
      <c r="P909">
        <f t="shared" si="71"/>
        <v>0</v>
      </c>
      <c r="Q909" s="13" t="s">
        <v>8323</v>
      </c>
      <c r="R909" t="s">
        <v>8326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70"/>
        <v>0</v>
      </c>
      <c r="P910">
        <f t="shared" si="71"/>
        <v>0</v>
      </c>
      <c r="Q910" s="13" t="s">
        <v>8323</v>
      </c>
      <c r="R910" t="s">
        <v>8326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70"/>
        <v>3</v>
      </c>
      <c r="P911">
        <f t="shared" si="71"/>
        <v>65</v>
      </c>
      <c r="Q911" s="13" t="s">
        <v>8323</v>
      </c>
      <c r="R911" t="s">
        <v>8326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70"/>
        <v>22</v>
      </c>
      <c r="P912">
        <f t="shared" si="71"/>
        <v>24.6</v>
      </c>
      <c r="Q912" s="13" t="s">
        <v>8323</v>
      </c>
      <c r="R912" t="s">
        <v>8326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70"/>
        <v>0</v>
      </c>
      <c r="P913">
        <f t="shared" si="71"/>
        <v>0</v>
      </c>
      <c r="Q913" s="13" t="s">
        <v>8323</v>
      </c>
      <c r="R913" t="s">
        <v>8326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70"/>
        <v>1</v>
      </c>
      <c r="P914">
        <f t="shared" si="71"/>
        <v>15</v>
      </c>
      <c r="Q914" s="13" t="s">
        <v>8323</v>
      </c>
      <c r="R914" t="s">
        <v>8326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70"/>
        <v>7</v>
      </c>
      <c r="P915">
        <f t="shared" si="71"/>
        <v>82.58</v>
      </c>
      <c r="Q915" s="13" t="s">
        <v>8323</v>
      </c>
      <c r="R915" t="s">
        <v>8326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70"/>
        <v>0</v>
      </c>
      <c r="P916">
        <f t="shared" si="71"/>
        <v>0</v>
      </c>
      <c r="Q916" s="13" t="s">
        <v>8323</v>
      </c>
      <c r="R916" t="s">
        <v>8326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70"/>
        <v>6</v>
      </c>
      <c r="P917">
        <f t="shared" si="71"/>
        <v>41.67</v>
      </c>
      <c r="Q917" s="13" t="s">
        <v>8323</v>
      </c>
      <c r="R917" t="s">
        <v>8326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70"/>
        <v>0</v>
      </c>
      <c r="P918">
        <f t="shared" si="71"/>
        <v>0</v>
      </c>
      <c r="Q918" s="13" t="s">
        <v>8323</v>
      </c>
      <c r="R918" t="s">
        <v>8326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70"/>
        <v>1</v>
      </c>
      <c r="P919">
        <f t="shared" si="71"/>
        <v>30</v>
      </c>
      <c r="Q919" s="13" t="s">
        <v>8323</v>
      </c>
      <c r="R919" t="s">
        <v>8326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70"/>
        <v>5</v>
      </c>
      <c r="P920">
        <f t="shared" si="71"/>
        <v>19.600000000000001</v>
      </c>
      <c r="Q920" s="13" t="s">
        <v>8323</v>
      </c>
      <c r="R920" t="s">
        <v>8326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70"/>
        <v>1</v>
      </c>
      <c r="P921">
        <f t="shared" si="71"/>
        <v>100</v>
      </c>
      <c r="Q921" s="13" t="s">
        <v>8323</v>
      </c>
      <c r="R921" t="s">
        <v>8326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70"/>
        <v>0</v>
      </c>
      <c r="P922">
        <f t="shared" si="71"/>
        <v>0</v>
      </c>
      <c r="Q922" s="13" t="s">
        <v>8323</v>
      </c>
      <c r="R922" t="s">
        <v>8326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70"/>
        <v>31</v>
      </c>
      <c r="P923">
        <f t="shared" si="71"/>
        <v>231.75</v>
      </c>
      <c r="Q923" s="13" t="s">
        <v>8323</v>
      </c>
      <c r="R923" t="s">
        <v>8326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70"/>
        <v>21</v>
      </c>
      <c r="P924">
        <f t="shared" si="71"/>
        <v>189.33</v>
      </c>
      <c r="Q924" s="13" t="s">
        <v>8323</v>
      </c>
      <c r="R924" t="s">
        <v>8326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70"/>
        <v>2</v>
      </c>
      <c r="P925">
        <f t="shared" si="71"/>
        <v>55</v>
      </c>
      <c r="Q925" s="13" t="s">
        <v>8323</v>
      </c>
      <c r="R925" t="s">
        <v>8326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70"/>
        <v>11</v>
      </c>
      <c r="P926">
        <f t="shared" si="71"/>
        <v>21.8</v>
      </c>
      <c r="Q926" s="13" t="s">
        <v>8323</v>
      </c>
      <c r="R926" t="s">
        <v>8326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70"/>
        <v>3</v>
      </c>
      <c r="P927">
        <f t="shared" si="71"/>
        <v>32</v>
      </c>
      <c r="Q927" s="13" t="s">
        <v>8323</v>
      </c>
      <c r="R927" t="s">
        <v>8326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70"/>
        <v>0</v>
      </c>
      <c r="P928">
        <f t="shared" si="71"/>
        <v>0</v>
      </c>
      <c r="Q928" s="13" t="s">
        <v>8323</v>
      </c>
      <c r="R928" t="s">
        <v>8326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70"/>
        <v>0</v>
      </c>
      <c r="P929">
        <f t="shared" si="71"/>
        <v>0</v>
      </c>
      <c r="Q929" s="13" t="s">
        <v>8323</v>
      </c>
      <c r="R929" t="s">
        <v>8326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70"/>
        <v>11</v>
      </c>
      <c r="P930">
        <f t="shared" si="71"/>
        <v>56.25</v>
      </c>
      <c r="Q930" s="13" t="s">
        <v>8323</v>
      </c>
      <c r="R930" t="s">
        <v>8326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70"/>
        <v>0</v>
      </c>
      <c r="P931">
        <f t="shared" si="71"/>
        <v>0</v>
      </c>
      <c r="Q931" s="13" t="s">
        <v>8323</v>
      </c>
      <c r="R931" t="s">
        <v>8326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70"/>
        <v>38</v>
      </c>
      <c r="P932">
        <f t="shared" si="71"/>
        <v>69</v>
      </c>
      <c r="Q932" s="13" t="s">
        <v>8323</v>
      </c>
      <c r="R932" t="s">
        <v>8326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70"/>
        <v>7</v>
      </c>
      <c r="P933">
        <f t="shared" si="71"/>
        <v>18.71</v>
      </c>
      <c r="Q933" s="13" t="s">
        <v>8323</v>
      </c>
      <c r="R933" t="s">
        <v>8326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70"/>
        <v>15</v>
      </c>
      <c r="P934">
        <f t="shared" si="71"/>
        <v>46.03</v>
      </c>
      <c r="Q934" s="13" t="s">
        <v>8323</v>
      </c>
      <c r="R934" t="s">
        <v>8326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70"/>
        <v>6</v>
      </c>
      <c r="P935">
        <f t="shared" si="71"/>
        <v>60</v>
      </c>
      <c r="Q935" s="13" t="s">
        <v>8323</v>
      </c>
      <c r="R935" t="s">
        <v>8326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70"/>
        <v>30</v>
      </c>
      <c r="P936">
        <f t="shared" si="71"/>
        <v>50.67</v>
      </c>
      <c r="Q936" s="13" t="s">
        <v>8323</v>
      </c>
      <c r="R936" t="s">
        <v>8326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70"/>
        <v>1</v>
      </c>
      <c r="P937">
        <f t="shared" si="71"/>
        <v>25</v>
      </c>
      <c r="Q937" s="13" t="s">
        <v>8323</v>
      </c>
      <c r="R937" t="s">
        <v>8326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70"/>
        <v>0</v>
      </c>
      <c r="P938">
        <f t="shared" si="71"/>
        <v>0</v>
      </c>
      <c r="Q938" s="13" t="s">
        <v>8323</v>
      </c>
      <c r="R938" t="s">
        <v>8326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70"/>
        <v>1</v>
      </c>
      <c r="P939">
        <f t="shared" si="71"/>
        <v>20</v>
      </c>
      <c r="Q939" s="13" t="s">
        <v>8323</v>
      </c>
      <c r="R939" t="s">
        <v>8326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70"/>
        <v>0</v>
      </c>
      <c r="P940">
        <f t="shared" si="71"/>
        <v>25</v>
      </c>
      <c r="Q940" s="13" t="s">
        <v>8323</v>
      </c>
      <c r="R940" t="s">
        <v>8326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70"/>
        <v>1</v>
      </c>
      <c r="P941">
        <f t="shared" si="71"/>
        <v>20</v>
      </c>
      <c r="Q941" s="13" t="s">
        <v>8323</v>
      </c>
      <c r="R941" t="s">
        <v>8326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70"/>
        <v>17</v>
      </c>
      <c r="P942">
        <f t="shared" si="71"/>
        <v>110.29</v>
      </c>
      <c r="Q942" s="13" t="s">
        <v>8317</v>
      </c>
      <c r="R942" t="s">
        <v>8319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70"/>
        <v>2</v>
      </c>
      <c r="P943">
        <f t="shared" si="71"/>
        <v>37.450000000000003</v>
      </c>
      <c r="Q943" s="13" t="s">
        <v>8317</v>
      </c>
      <c r="R943" t="s">
        <v>8319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70"/>
        <v>9</v>
      </c>
      <c r="P944">
        <f t="shared" si="71"/>
        <v>41.75</v>
      </c>
      <c r="Q944" s="13" t="s">
        <v>8317</v>
      </c>
      <c r="R944" t="s">
        <v>8319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70"/>
        <v>10</v>
      </c>
      <c r="P945">
        <f t="shared" si="71"/>
        <v>24.08</v>
      </c>
      <c r="Q945" s="13" t="s">
        <v>8317</v>
      </c>
      <c r="R945" t="s">
        <v>8319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70"/>
        <v>13</v>
      </c>
      <c r="P946">
        <f t="shared" si="71"/>
        <v>69.41</v>
      </c>
      <c r="Q946" s="13" t="s">
        <v>8317</v>
      </c>
      <c r="R946" t="s">
        <v>8319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70"/>
        <v>2</v>
      </c>
      <c r="P947">
        <f t="shared" si="71"/>
        <v>155.25</v>
      </c>
      <c r="Q947" s="13" t="s">
        <v>8317</v>
      </c>
      <c r="R947" t="s">
        <v>8319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70"/>
        <v>2</v>
      </c>
      <c r="P948">
        <f t="shared" si="71"/>
        <v>57.2</v>
      </c>
      <c r="Q948" s="13" t="s">
        <v>8317</v>
      </c>
      <c r="R948" t="s">
        <v>8319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70"/>
        <v>0</v>
      </c>
      <c r="P949">
        <f t="shared" si="71"/>
        <v>0</v>
      </c>
      <c r="Q949" s="13" t="s">
        <v>8317</v>
      </c>
      <c r="R949" t="s">
        <v>8319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70"/>
        <v>12</v>
      </c>
      <c r="P950">
        <f t="shared" si="71"/>
        <v>60</v>
      </c>
      <c r="Q950" s="13" t="s">
        <v>8317</v>
      </c>
      <c r="R950" t="s">
        <v>8319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70"/>
        <v>1</v>
      </c>
      <c r="P951">
        <f t="shared" si="71"/>
        <v>39</v>
      </c>
      <c r="Q951" s="13" t="s">
        <v>8317</v>
      </c>
      <c r="R951" t="s">
        <v>8319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70"/>
        <v>28</v>
      </c>
      <c r="P952">
        <f t="shared" si="71"/>
        <v>58.42</v>
      </c>
      <c r="Q952" s="13" t="s">
        <v>8317</v>
      </c>
      <c r="R952" t="s">
        <v>8319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70"/>
        <v>38</v>
      </c>
      <c r="P953">
        <f t="shared" si="71"/>
        <v>158.63999999999999</v>
      </c>
      <c r="Q953" s="13" t="s">
        <v>8317</v>
      </c>
      <c r="R953" t="s">
        <v>8319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70"/>
        <v>40</v>
      </c>
      <c r="P954">
        <f t="shared" si="71"/>
        <v>99.86</v>
      </c>
      <c r="Q954" s="13" t="s">
        <v>8317</v>
      </c>
      <c r="R954" t="s">
        <v>8319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70"/>
        <v>1</v>
      </c>
      <c r="P955">
        <f t="shared" si="71"/>
        <v>25.2</v>
      </c>
      <c r="Q955" s="13" t="s">
        <v>8317</v>
      </c>
      <c r="R955" t="s">
        <v>8319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70"/>
        <v>43</v>
      </c>
      <c r="P956">
        <f t="shared" si="71"/>
        <v>89.19</v>
      </c>
      <c r="Q956" s="13" t="s">
        <v>8317</v>
      </c>
      <c r="R956" t="s">
        <v>8319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70"/>
        <v>6</v>
      </c>
      <c r="P957">
        <f t="shared" si="71"/>
        <v>182.62</v>
      </c>
      <c r="Q957" s="13" t="s">
        <v>8317</v>
      </c>
      <c r="R957" t="s">
        <v>8319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70"/>
        <v>2</v>
      </c>
      <c r="P958">
        <f t="shared" si="71"/>
        <v>50.65</v>
      </c>
      <c r="Q958" s="13" t="s">
        <v>8317</v>
      </c>
      <c r="R958" t="s">
        <v>8319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70"/>
        <v>2</v>
      </c>
      <c r="P959">
        <f t="shared" si="71"/>
        <v>33.29</v>
      </c>
      <c r="Q959" s="13" t="s">
        <v>8317</v>
      </c>
      <c r="R959" t="s">
        <v>8319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70"/>
        <v>11</v>
      </c>
      <c r="P960">
        <f t="shared" si="71"/>
        <v>51.82</v>
      </c>
      <c r="Q960" s="13" t="s">
        <v>8317</v>
      </c>
      <c r="R960" t="s">
        <v>8319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70"/>
        <v>39</v>
      </c>
      <c r="P961">
        <f t="shared" si="71"/>
        <v>113.63</v>
      </c>
      <c r="Q961" s="13" t="s">
        <v>8317</v>
      </c>
      <c r="R961" t="s">
        <v>8319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75">ROUND(E962/D962*100, 0)</f>
        <v>46</v>
      </c>
      <c r="P962">
        <f t="shared" si="71"/>
        <v>136.46</v>
      </c>
      <c r="Q962" s="13" t="s">
        <v>8317</v>
      </c>
      <c r="R962" t="s">
        <v>8319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75"/>
        <v>42</v>
      </c>
      <c r="P963">
        <f t="shared" ref="P963:P1026" si="76">IFERROR(ROUND(E963/L963,2), 0)</f>
        <v>364.35</v>
      </c>
      <c r="Q963" s="13" t="s">
        <v>8317</v>
      </c>
      <c r="R963" t="s">
        <v>8319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75"/>
        <v>28</v>
      </c>
      <c r="P964">
        <f t="shared" si="76"/>
        <v>19.239999999999998</v>
      </c>
      <c r="Q964" s="13" t="s">
        <v>8317</v>
      </c>
      <c r="R964" t="s">
        <v>8319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75"/>
        <v>1</v>
      </c>
      <c r="P965">
        <f t="shared" si="76"/>
        <v>41.89</v>
      </c>
      <c r="Q965" s="13" t="s">
        <v>8317</v>
      </c>
      <c r="R965" t="s">
        <v>8319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75"/>
        <v>1</v>
      </c>
      <c r="P966">
        <f t="shared" si="76"/>
        <v>30.31</v>
      </c>
      <c r="Q966" s="13" t="s">
        <v>8317</v>
      </c>
      <c r="R966" t="s">
        <v>8319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75"/>
        <v>1</v>
      </c>
      <c r="P967">
        <f t="shared" si="76"/>
        <v>49.67</v>
      </c>
      <c r="Q967" s="13" t="s">
        <v>8317</v>
      </c>
      <c r="R967" t="s">
        <v>8319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75"/>
        <v>15</v>
      </c>
      <c r="P968">
        <f t="shared" si="76"/>
        <v>59.2</v>
      </c>
      <c r="Q968" s="13" t="s">
        <v>8317</v>
      </c>
      <c r="R968" t="s">
        <v>8319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75"/>
        <v>18</v>
      </c>
      <c r="P969">
        <f t="shared" si="76"/>
        <v>43.98</v>
      </c>
      <c r="Q969" s="13" t="s">
        <v>8317</v>
      </c>
      <c r="R969" t="s">
        <v>8319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75"/>
        <v>1</v>
      </c>
      <c r="P970">
        <f t="shared" si="76"/>
        <v>26.5</v>
      </c>
      <c r="Q970" s="13" t="s">
        <v>8317</v>
      </c>
      <c r="R970" t="s">
        <v>8319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75"/>
        <v>47</v>
      </c>
      <c r="P971">
        <f t="shared" si="76"/>
        <v>1272.73</v>
      </c>
      <c r="Q971" s="13" t="s">
        <v>8317</v>
      </c>
      <c r="R971" t="s">
        <v>8319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75"/>
        <v>46</v>
      </c>
      <c r="P972">
        <f t="shared" si="76"/>
        <v>164</v>
      </c>
      <c r="Q972" s="13" t="s">
        <v>8317</v>
      </c>
      <c r="R972" t="s">
        <v>8319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75"/>
        <v>0</v>
      </c>
      <c r="P973">
        <f t="shared" si="76"/>
        <v>45.2</v>
      </c>
      <c r="Q973" s="13" t="s">
        <v>8317</v>
      </c>
      <c r="R973" t="s">
        <v>8319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75"/>
        <v>35</v>
      </c>
      <c r="P974">
        <f t="shared" si="76"/>
        <v>153.88999999999999</v>
      </c>
      <c r="Q974" s="13" t="s">
        <v>8317</v>
      </c>
      <c r="R974" t="s">
        <v>8319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75"/>
        <v>2</v>
      </c>
      <c r="P975">
        <f t="shared" si="76"/>
        <v>51.38</v>
      </c>
      <c r="Q975" s="13" t="s">
        <v>8317</v>
      </c>
      <c r="R975" t="s">
        <v>8319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75"/>
        <v>1</v>
      </c>
      <c r="P976">
        <f t="shared" si="76"/>
        <v>93.33</v>
      </c>
      <c r="Q976" s="13" t="s">
        <v>8317</v>
      </c>
      <c r="R976" t="s">
        <v>8319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75"/>
        <v>3</v>
      </c>
      <c r="P977">
        <f t="shared" si="76"/>
        <v>108.63</v>
      </c>
      <c r="Q977" s="13" t="s">
        <v>8317</v>
      </c>
      <c r="R977" t="s">
        <v>8319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75"/>
        <v>2</v>
      </c>
      <c r="P978">
        <f t="shared" si="76"/>
        <v>160.5</v>
      </c>
      <c r="Q978" s="13" t="s">
        <v>8317</v>
      </c>
      <c r="R978" t="s">
        <v>8319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75"/>
        <v>34</v>
      </c>
      <c r="P979">
        <f t="shared" si="76"/>
        <v>75.75</v>
      </c>
      <c r="Q979" s="13" t="s">
        <v>8317</v>
      </c>
      <c r="R979" t="s">
        <v>8319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75"/>
        <v>56</v>
      </c>
      <c r="P980">
        <f t="shared" si="76"/>
        <v>790.84</v>
      </c>
      <c r="Q980" s="13" t="s">
        <v>8317</v>
      </c>
      <c r="R980" t="s">
        <v>8319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75"/>
        <v>83</v>
      </c>
      <c r="P981">
        <f t="shared" si="76"/>
        <v>301.94</v>
      </c>
      <c r="Q981" s="13" t="s">
        <v>8317</v>
      </c>
      <c r="R981" t="s">
        <v>8319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75"/>
        <v>15</v>
      </c>
      <c r="P982">
        <f t="shared" si="76"/>
        <v>47.94</v>
      </c>
      <c r="Q982" s="13" t="s">
        <v>8317</v>
      </c>
      <c r="R982" t="s">
        <v>8319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75"/>
        <v>0</v>
      </c>
      <c r="P983">
        <f t="shared" si="76"/>
        <v>2.75</v>
      </c>
      <c r="Q983" s="13" t="s">
        <v>8317</v>
      </c>
      <c r="R983" t="s">
        <v>8319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75"/>
        <v>0</v>
      </c>
      <c r="P984">
        <f t="shared" si="76"/>
        <v>1</v>
      </c>
      <c r="Q984" s="13" t="s">
        <v>8317</v>
      </c>
      <c r="R984" t="s">
        <v>8319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75"/>
        <v>30</v>
      </c>
      <c r="P985">
        <f t="shared" si="76"/>
        <v>171.79</v>
      </c>
      <c r="Q985" s="13" t="s">
        <v>8317</v>
      </c>
      <c r="R985" t="s">
        <v>8319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75"/>
        <v>1</v>
      </c>
      <c r="P986">
        <f t="shared" si="76"/>
        <v>35.33</v>
      </c>
      <c r="Q986" s="13" t="s">
        <v>8317</v>
      </c>
      <c r="R986" t="s">
        <v>8319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75"/>
        <v>6</v>
      </c>
      <c r="P987">
        <f t="shared" si="76"/>
        <v>82.09</v>
      </c>
      <c r="Q987" s="13" t="s">
        <v>8317</v>
      </c>
      <c r="R987" t="s">
        <v>8319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75"/>
        <v>13</v>
      </c>
      <c r="P988">
        <f t="shared" si="76"/>
        <v>110.87</v>
      </c>
      <c r="Q988" s="13" t="s">
        <v>8317</v>
      </c>
      <c r="R988" t="s">
        <v>8319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75"/>
        <v>13</v>
      </c>
      <c r="P989">
        <f t="shared" si="76"/>
        <v>161.22</v>
      </c>
      <c r="Q989" s="13" t="s">
        <v>8317</v>
      </c>
      <c r="R989" t="s">
        <v>8319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75"/>
        <v>0</v>
      </c>
      <c r="P990">
        <f t="shared" si="76"/>
        <v>0</v>
      </c>
      <c r="Q990" s="13" t="s">
        <v>8317</v>
      </c>
      <c r="R990" t="s">
        <v>8319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75"/>
        <v>17</v>
      </c>
      <c r="P991">
        <f t="shared" si="76"/>
        <v>52.41</v>
      </c>
      <c r="Q991" s="13" t="s">
        <v>8317</v>
      </c>
      <c r="R991" t="s">
        <v>8319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75"/>
        <v>0</v>
      </c>
      <c r="P992">
        <f t="shared" si="76"/>
        <v>13</v>
      </c>
      <c r="Q992" s="13" t="s">
        <v>8317</v>
      </c>
      <c r="R992" t="s">
        <v>8319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75"/>
        <v>4</v>
      </c>
      <c r="P993">
        <f t="shared" si="76"/>
        <v>30.29</v>
      </c>
      <c r="Q993" s="13" t="s">
        <v>8317</v>
      </c>
      <c r="R993" t="s">
        <v>8319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75"/>
        <v>0</v>
      </c>
      <c r="P994">
        <f t="shared" si="76"/>
        <v>116.75</v>
      </c>
      <c r="Q994" s="13" t="s">
        <v>8317</v>
      </c>
      <c r="R994" t="s">
        <v>8319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75"/>
        <v>25</v>
      </c>
      <c r="P995">
        <f t="shared" si="76"/>
        <v>89.6</v>
      </c>
      <c r="Q995" s="13" t="s">
        <v>8317</v>
      </c>
      <c r="R995" t="s">
        <v>8319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75"/>
        <v>2</v>
      </c>
      <c r="P996">
        <f t="shared" si="76"/>
        <v>424.45</v>
      </c>
      <c r="Q996" s="13" t="s">
        <v>8317</v>
      </c>
      <c r="R996" t="s">
        <v>8319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75"/>
        <v>7</v>
      </c>
      <c r="P997">
        <f t="shared" si="76"/>
        <v>80.67</v>
      </c>
      <c r="Q997" s="13" t="s">
        <v>8317</v>
      </c>
      <c r="R997" t="s">
        <v>8319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75"/>
        <v>2</v>
      </c>
      <c r="P998">
        <f t="shared" si="76"/>
        <v>13</v>
      </c>
      <c r="Q998" s="13" t="s">
        <v>8317</v>
      </c>
      <c r="R998" t="s">
        <v>8319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75"/>
        <v>1</v>
      </c>
      <c r="P999">
        <f t="shared" si="76"/>
        <v>8.1300000000000008</v>
      </c>
      <c r="Q999" s="13" t="s">
        <v>8317</v>
      </c>
      <c r="R999" t="s">
        <v>8319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75"/>
        <v>59</v>
      </c>
      <c r="P1000">
        <f t="shared" si="76"/>
        <v>153.43</v>
      </c>
      <c r="Q1000" s="13" t="s">
        <v>8317</v>
      </c>
      <c r="R1000" t="s">
        <v>8319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75"/>
        <v>8</v>
      </c>
      <c r="P1001">
        <f t="shared" si="76"/>
        <v>292.08</v>
      </c>
      <c r="Q1001" s="13" t="s">
        <v>8317</v>
      </c>
      <c r="R1001" t="s">
        <v>8319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75"/>
        <v>2</v>
      </c>
      <c r="P1002">
        <f t="shared" si="76"/>
        <v>3304</v>
      </c>
      <c r="Q1002" s="13" t="s">
        <v>8317</v>
      </c>
      <c r="R1002" t="s">
        <v>8319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75"/>
        <v>104</v>
      </c>
      <c r="P1003">
        <f t="shared" si="76"/>
        <v>1300</v>
      </c>
      <c r="Q1003" s="13" t="s">
        <v>8317</v>
      </c>
      <c r="R1003" t="s">
        <v>8319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75"/>
        <v>30</v>
      </c>
      <c r="P1004">
        <f t="shared" si="76"/>
        <v>134.55000000000001</v>
      </c>
      <c r="Q1004" s="13" t="s">
        <v>8317</v>
      </c>
      <c r="R1004" t="s">
        <v>8319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75"/>
        <v>16</v>
      </c>
      <c r="P1005">
        <f t="shared" si="76"/>
        <v>214.07</v>
      </c>
      <c r="Q1005" s="13" t="s">
        <v>8317</v>
      </c>
      <c r="R1005" t="s">
        <v>8319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75"/>
        <v>82</v>
      </c>
      <c r="P1006">
        <f t="shared" si="76"/>
        <v>216.34</v>
      </c>
      <c r="Q1006" s="13" t="s">
        <v>8317</v>
      </c>
      <c r="R1006" t="s">
        <v>8319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75"/>
        <v>75</v>
      </c>
      <c r="P1007">
        <f t="shared" si="76"/>
        <v>932.31</v>
      </c>
      <c r="Q1007" s="13" t="s">
        <v>8317</v>
      </c>
      <c r="R1007" t="s">
        <v>8319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75"/>
        <v>6</v>
      </c>
      <c r="P1008">
        <f t="shared" si="76"/>
        <v>29.25</v>
      </c>
      <c r="Q1008" s="13" t="s">
        <v>8317</v>
      </c>
      <c r="R1008" t="s">
        <v>8319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75"/>
        <v>44</v>
      </c>
      <c r="P1009">
        <f t="shared" si="76"/>
        <v>174.95</v>
      </c>
      <c r="Q1009" s="13" t="s">
        <v>8317</v>
      </c>
      <c r="R1009" t="s">
        <v>8319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75"/>
        <v>0</v>
      </c>
      <c r="P1010">
        <f t="shared" si="76"/>
        <v>250</v>
      </c>
      <c r="Q1010" s="13" t="s">
        <v>8317</v>
      </c>
      <c r="R1010" t="s">
        <v>8319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75"/>
        <v>13</v>
      </c>
      <c r="P1011">
        <f t="shared" si="76"/>
        <v>65</v>
      </c>
      <c r="Q1011" s="13" t="s">
        <v>8317</v>
      </c>
      <c r="R1011" t="s">
        <v>8319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75"/>
        <v>0</v>
      </c>
      <c r="P1012">
        <f t="shared" si="76"/>
        <v>55</v>
      </c>
      <c r="Q1012" s="13" t="s">
        <v>8317</v>
      </c>
      <c r="R1012" t="s">
        <v>8319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75"/>
        <v>0</v>
      </c>
      <c r="P1013">
        <f t="shared" si="76"/>
        <v>75</v>
      </c>
      <c r="Q1013" s="13" t="s">
        <v>8317</v>
      </c>
      <c r="R1013" t="s">
        <v>8319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75"/>
        <v>21535</v>
      </c>
      <c r="P1014">
        <f t="shared" si="76"/>
        <v>1389.36</v>
      </c>
      <c r="Q1014" s="13" t="s">
        <v>8317</v>
      </c>
      <c r="R1014" t="s">
        <v>8319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75"/>
        <v>35</v>
      </c>
      <c r="P1015">
        <f t="shared" si="76"/>
        <v>95.91</v>
      </c>
      <c r="Q1015" s="13" t="s">
        <v>8317</v>
      </c>
      <c r="R1015" t="s">
        <v>8319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75"/>
        <v>31</v>
      </c>
      <c r="P1016">
        <f t="shared" si="76"/>
        <v>191.25</v>
      </c>
      <c r="Q1016" s="13" t="s">
        <v>8317</v>
      </c>
      <c r="R1016" t="s">
        <v>8319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75"/>
        <v>3</v>
      </c>
      <c r="P1017">
        <f t="shared" si="76"/>
        <v>40</v>
      </c>
      <c r="Q1017" s="13" t="s">
        <v>8317</v>
      </c>
      <c r="R1017" t="s">
        <v>8319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75"/>
        <v>3</v>
      </c>
      <c r="P1018">
        <f t="shared" si="76"/>
        <v>74.790000000000006</v>
      </c>
      <c r="Q1018" s="13" t="s">
        <v>8317</v>
      </c>
      <c r="R1018" t="s">
        <v>8319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75"/>
        <v>23</v>
      </c>
      <c r="P1019">
        <f t="shared" si="76"/>
        <v>161.12</v>
      </c>
      <c r="Q1019" s="13" t="s">
        <v>8317</v>
      </c>
      <c r="R1019" t="s">
        <v>8319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75"/>
        <v>3</v>
      </c>
      <c r="P1020">
        <f t="shared" si="76"/>
        <v>88.71</v>
      </c>
      <c r="Q1020" s="13" t="s">
        <v>8317</v>
      </c>
      <c r="R1020" t="s">
        <v>8319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75"/>
        <v>47</v>
      </c>
      <c r="P1021">
        <f t="shared" si="76"/>
        <v>53.25</v>
      </c>
      <c r="Q1021" s="13" t="s">
        <v>8317</v>
      </c>
      <c r="R1021" t="s">
        <v>8319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75"/>
        <v>206</v>
      </c>
      <c r="P1022">
        <f t="shared" si="76"/>
        <v>106.2</v>
      </c>
      <c r="Q1022" s="13" t="s">
        <v>8323</v>
      </c>
      <c r="R1022" t="s">
        <v>8328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75"/>
        <v>352</v>
      </c>
      <c r="P1023">
        <f t="shared" si="76"/>
        <v>22.08</v>
      </c>
      <c r="Q1023" s="13" t="s">
        <v>8323</v>
      </c>
      <c r="R1023" t="s">
        <v>8328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75"/>
        <v>115</v>
      </c>
      <c r="P1024">
        <f t="shared" si="76"/>
        <v>31.05</v>
      </c>
      <c r="Q1024" s="13" t="s">
        <v>8323</v>
      </c>
      <c r="R1024" t="s">
        <v>8328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75"/>
        <v>237</v>
      </c>
      <c r="P1025">
        <f t="shared" si="76"/>
        <v>36.21</v>
      </c>
      <c r="Q1025" s="13" t="s">
        <v>8323</v>
      </c>
      <c r="R1025" t="s">
        <v>8328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80">ROUND(E1026/D1026*100, 0)</f>
        <v>119</v>
      </c>
      <c r="P1026">
        <f t="shared" si="76"/>
        <v>388.98</v>
      </c>
      <c r="Q1026" s="13" t="s">
        <v>8323</v>
      </c>
      <c r="R1026" t="s">
        <v>8328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80"/>
        <v>110</v>
      </c>
      <c r="P1027">
        <f t="shared" ref="P1027:P1090" si="81">IFERROR(ROUND(E1027/L1027,2), 0)</f>
        <v>71.849999999999994</v>
      </c>
      <c r="Q1027" s="13" t="s">
        <v>8323</v>
      </c>
      <c r="R1027" t="s">
        <v>8328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80"/>
        <v>100</v>
      </c>
      <c r="P1028">
        <f t="shared" si="81"/>
        <v>57.38</v>
      </c>
      <c r="Q1028" s="13" t="s">
        <v>8323</v>
      </c>
      <c r="R1028" t="s">
        <v>8328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80"/>
        <v>103</v>
      </c>
      <c r="P1029">
        <f t="shared" si="81"/>
        <v>69.67</v>
      </c>
      <c r="Q1029" s="13" t="s">
        <v>8323</v>
      </c>
      <c r="R1029" t="s">
        <v>8328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80"/>
        <v>117</v>
      </c>
      <c r="P1030">
        <f t="shared" si="81"/>
        <v>45.99</v>
      </c>
      <c r="Q1030" s="13" t="s">
        <v>8323</v>
      </c>
      <c r="R1030" t="s">
        <v>8328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80"/>
        <v>112</v>
      </c>
      <c r="P1031">
        <f t="shared" si="81"/>
        <v>79.260000000000005</v>
      </c>
      <c r="Q1031" s="13" t="s">
        <v>8323</v>
      </c>
      <c r="R1031" t="s">
        <v>8328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80"/>
        <v>342</v>
      </c>
      <c r="P1032">
        <f t="shared" si="81"/>
        <v>43.03</v>
      </c>
      <c r="Q1032" s="13" t="s">
        <v>8323</v>
      </c>
      <c r="R1032" t="s">
        <v>8328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80"/>
        <v>107</v>
      </c>
      <c r="P1033">
        <f t="shared" si="81"/>
        <v>108.48</v>
      </c>
      <c r="Q1033" s="13" t="s">
        <v>8323</v>
      </c>
      <c r="R1033" t="s">
        <v>8328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80"/>
        <v>108</v>
      </c>
      <c r="P1034">
        <f t="shared" si="81"/>
        <v>61.03</v>
      </c>
      <c r="Q1034" s="13" t="s">
        <v>8323</v>
      </c>
      <c r="R1034" t="s">
        <v>8328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80"/>
        <v>103</v>
      </c>
      <c r="P1035">
        <f t="shared" si="81"/>
        <v>50.59</v>
      </c>
      <c r="Q1035" s="13" t="s">
        <v>8323</v>
      </c>
      <c r="R1035" t="s">
        <v>8328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80"/>
        <v>130</v>
      </c>
      <c r="P1036">
        <f t="shared" si="81"/>
        <v>39.159999999999997</v>
      </c>
      <c r="Q1036" s="13" t="s">
        <v>8323</v>
      </c>
      <c r="R1036" t="s">
        <v>8328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80"/>
        <v>108</v>
      </c>
      <c r="P1037">
        <f t="shared" si="81"/>
        <v>65.16</v>
      </c>
      <c r="Q1037" s="13" t="s">
        <v>8323</v>
      </c>
      <c r="R1037" t="s">
        <v>8328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80"/>
        <v>112</v>
      </c>
      <c r="P1038">
        <f t="shared" si="81"/>
        <v>23.96</v>
      </c>
      <c r="Q1038" s="13" t="s">
        <v>8323</v>
      </c>
      <c r="R1038" t="s">
        <v>8328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80"/>
        <v>102</v>
      </c>
      <c r="P1039">
        <f t="shared" si="81"/>
        <v>48.62</v>
      </c>
      <c r="Q1039" s="13" t="s">
        <v>8323</v>
      </c>
      <c r="R1039" t="s">
        <v>8328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80"/>
        <v>145</v>
      </c>
      <c r="P1040">
        <f t="shared" si="81"/>
        <v>35.74</v>
      </c>
      <c r="Q1040" s="13" t="s">
        <v>8323</v>
      </c>
      <c r="R1040" t="s">
        <v>8328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80"/>
        <v>128</v>
      </c>
      <c r="P1041">
        <f t="shared" si="81"/>
        <v>21.37</v>
      </c>
      <c r="Q1041" s="13" t="s">
        <v>8323</v>
      </c>
      <c r="R1041" t="s">
        <v>8328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80"/>
        <v>0</v>
      </c>
      <c r="P1042">
        <f t="shared" si="81"/>
        <v>250</v>
      </c>
      <c r="Q1042" s="13" t="s">
        <v>8329</v>
      </c>
      <c r="R1042" t="s">
        <v>8330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80"/>
        <v>0</v>
      </c>
      <c r="P1043">
        <f t="shared" si="81"/>
        <v>0</v>
      </c>
      <c r="Q1043" s="13" t="s">
        <v>8329</v>
      </c>
      <c r="R1043" t="s">
        <v>8330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80"/>
        <v>2</v>
      </c>
      <c r="P1044">
        <f t="shared" si="81"/>
        <v>10</v>
      </c>
      <c r="Q1044" s="13" t="s">
        <v>8329</v>
      </c>
      <c r="R1044" t="s">
        <v>8330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80"/>
        <v>9</v>
      </c>
      <c r="P1045">
        <f t="shared" si="81"/>
        <v>29.24</v>
      </c>
      <c r="Q1045" s="13" t="s">
        <v>8329</v>
      </c>
      <c r="R1045" t="s">
        <v>8330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80"/>
        <v>0</v>
      </c>
      <c r="P1046">
        <f t="shared" si="81"/>
        <v>3</v>
      </c>
      <c r="Q1046" s="13" t="s">
        <v>8329</v>
      </c>
      <c r="R1046" t="s">
        <v>8330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80"/>
        <v>3</v>
      </c>
      <c r="P1047">
        <f t="shared" si="81"/>
        <v>33.25</v>
      </c>
      <c r="Q1047" s="13" t="s">
        <v>8329</v>
      </c>
      <c r="R1047" t="s">
        <v>8330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80"/>
        <v>0</v>
      </c>
      <c r="P1048">
        <f t="shared" si="81"/>
        <v>0</v>
      </c>
      <c r="Q1048" s="13" t="s">
        <v>8329</v>
      </c>
      <c r="R1048" t="s">
        <v>8330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80"/>
        <v>0</v>
      </c>
      <c r="P1049">
        <f t="shared" si="81"/>
        <v>1</v>
      </c>
      <c r="Q1049" s="13" t="s">
        <v>8329</v>
      </c>
      <c r="R1049" t="s">
        <v>8330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80"/>
        <v>1</v>
      </c>
      <c r="P1050">
        <f t="shared" si="81"/>
        <v>53</v>
      </c>
      <c r="Q1050" s="13" t="s">
        <v>8329</v>
      </c>
      <c r="R1050" t="s">
        <v>8330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80"/>
        <v>0</v>
      </c>
      <c r="P1051">
        <f t="shared" si="81"/>
        <v>0</v>
      </c>
      <c r="Q1051" s="13" t="s">
        <v>8329</v>
      </c>
      <c r="R1051" t="s">
        <v>8330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80"/>
        <v>0</v>
      </c>
      <c r="P1052">
        <f t="shared" si="81"/>
        <v>0</v>
      </c>
      <c r="Q1052" s="13" t="s">
        <v>8329</v>
      </c>
      <c r="R1052" t="s">
        <v>8330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80"/>
        <v>0</v>
      </c>
      <c r="P1053">
        <f t="shared" si="81"/>
        <v>0</v>
      </c>
      <c r="Q1053" s="13" t="s">
        <v>8329</v>
      </c>
      <c r="R1053" t="s">
        <v>8330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80"/>
        <v>0</v>
      </c>
      <c r="P1054">
        <f t="shared" si="81"/>
        <v>0</v>
      </c>
      <c r="Q1054" s="13" t="s">
        <v>8329</v>
      </c>
      <c r="R1054" t="s">
        <v>8330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80"/>
        <v>1</v>
      </c>
      <c r="P1055">
        <f t="shared" si="81"/>
        <v>15</v>
      </c>
      <c r="Q1055" s="13" t="s">
        <v>8329</v>
      </c>
      <c r="R1055" t="s">
        <v>8330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80"/>
        <v>0</v>
      </c>
      <c r="P1056">
        <f t="shared" si="81"/>
        <v>0</v>
      </c>
      <c r="Q1056" s="13" t="s">
        <v>8329</v>
      </c>
      <c r="R1056" t="s">
        <v>8330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80"/>
        <v>0</v>
      </c>
      <c r="P1057">
        <f t="shared" si="81"/>
        <v>0</v>
      </c>
      <c r="Q1057" s="13" t="s">
        <v>8329</v>
      </c>
      <c r="R1057" t="s">
        <v>8330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80"/>
        <v>0</v>
      </c>
      <c r="P1058">
        <f t="shared" si="81"/>
        <v>0</v>
      </c>
      <c r="Q1058" s="13" t="s">
        <v>8329</v>
      </c>
      <c r="R1058" t="s">
        <v>8330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80"/>
        <v>0</v>
      </c>
      <c r="P1059">
        <f t="shared" si="81"/>
        <v>0</v>
      </c>
      <c r="Q1059" s="13" t="s">
        <v>8329</v>
      </c>
      <c r="R1059" t="s">
        <v>8330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80"/>
        <v>0</v>
      </c>
      <c r="P1060">
        <f t="shared" si="81"/>
        <v>0</v>
      </c>
      <c r="Q1060" s="13" t="s">
        <v>8329</v>
      </c>
      <c r="R1060" t="s">
        <v>8330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80"/>
        <v>0</v>
      </c>
      <c r="P1061">
        <f t="shared" si="81"/>
        <v>0</v>
      </c>
      <c r="Q1061" s="13" t="s">
        <v>8329</v>
      </c>
      <c r="R1061" t="s">
        <v>8330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80"/>
        <v>1</v>
      </c>
      <c r="P1062">
        <f t="shared" si="81"/>
        <v>50</v>
      </c>
      <c r="Q1062" s="13" t="s">
        <v>8329</v>
      </c>
      <c r="R1062" t="s">
        <v>8330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80"/>
        <v>0</v>
      </c>
      <c r="P1063">
        <f t="shared" si="81"/>
        <v>0</v>
      </c>
      <c r="Q1063" s="13" t="s">
        <v>8329</v>
      </c>
      <c r="R1063" t="s">
        <v>8330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80"/>
        <v>95</v>
      </c>
      <c r="P1064">
        <f t="shared" si="81"/>
        <v>47.5</v>
      </c>
      <c r="Q1064" s="13" t="s">
        <v>8329</v>
      </c>
      <c r="R1064" t="s">
        <v>8330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80"/>
        <v>0</v>
      </c>
      <c r="P1065">
        <f t="shared" si="81"/>
        <v>0</v>
      </c>
      <c r="Q1065" s="13" t="s">
        <v>8329</v>
      </c>
      <c r="R1065" t="s">
        <v>8330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80"/>
        <v>9</v>
      </c>
      <c r="P1066">
        <f t="shared" si="81"/>
        <v>65.67</v>
      </c>
      <c r="Q1066" s="13" t="s">
        <v>8331</v>
      </c>
      <c r="R1066" t="s">
        <v>8332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80"/>
        <v>3</v>
      </c>
      <c r="P1067">
        <f t="shared" si="81"/>
        <v>16.2</v>
      </c>
      <c r="Q1067" s="13" t="s">
        <v>8331</v>
      </c>
      <c r="R1067" t="s">
        <v>8332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80"/>
        <v>3</v>
      </c>
      <c r="P1068">
        <f t="shared" si="81"/>
        <v>34.130000000000003</v>
      </c>
      <c r="Q1068" s="13" t="s">
        <v>8331</v>
      </c>
      <c r="R1068" t="s">
        <v>8332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80"/>
        <v>26</v>
      </c>
      <c r="P1069">
        <f t="shared" si="81"/>
        <v>13</v>
      </c>
      <c r="Q1069" s="13" t="s">
        <v>8331</v>
      </c>
      <c r="R1069" t="s">
        <v>8332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80"/>
        <v>0</v>
      </c>
      <c r="P1070">
        <f t="shared" si="81"/>
        <v>11.25</v>
      </c>
      <c r="Q1070" s="13" t="s">
        <v>8331</v>
      </c>
      <c r="R1070" t="s">
        <v>8332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80"/>
        <v>39</v>
      </c>
      <c r="P1071">
        <f t="shared" si="81"/>
        <v>40.479999999999997</v>
      </c>
      <c r="Q1071" s="13" t="s">
        <v>8331</v>
      </c>
      <c r="R1071" t="s">
        <v>8332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80"/>
        <v>1</v>
      </c>
      <c r="P1072">
        <f t="shared" si="81"/>
        <v>35</v>
      </c>
      <c r="Q1072" s="13" t="s">
        <v>8331</v>
      </c>
      <c r="R1072" t="s">
        <v>8332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80"/>
        <v>0</v>
      </c>
      <c r="P1073">
        <f t="shared" si="81"/>
        <v>0</v>
      </c>
      <c r="Q1073" s="13" t="s">
        <v>8331</v>
      </c>
      <c r="R1073" t="s">
        <v>8332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80"/>
        <v>0</v>
      </c>
      <c r="P1074">
        <f t="shared" si="81"/>
        <v>12.75</v>
      </c>
      <c r="Q1074" s="13" t="s">
        <v>8331</v>
      </c>
      <c r="R1074" t="s">
        <v>8332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80"/>
        <v>1</v>
      </c>
      <c r="P1075">
        <f t="shared" si="81"/>
        <v>10</v>
      </c>
      <c r="Q1075" s="13" t="s">
        <v>8331</v>
      </c>
      <c r="R1075" t="s">
        <v>8332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80"/>
        <v>6</v>
      </c>
      <c r="P1076">
        <f t="shared" si="81"/>
        <v>113.57</v>
      </c>
      <c r="Q1076" s="13" t="s">
        <v>8331</v>
      </c>
      <c r="R1076" t="s">
        <v>8332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80"/>
        <v>5</v>
      </c>
      <c r="P1077">
        <f t="shared" si="81"/>
        <v>15</v>
      </c>
      <c r="Q1077" s="13" t="s">
        <v>8331</v>
      </c>
      <c r="R1077" t="s">
        <v>8332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80"/>
        <v>63</v>
      </c>
      <c r="P1078">
        <f t="shared" si="81"/>
        <v>48.28</v>
      </c>
      <c r="Q1078" s="13" t="s">
        <v>8331</v>
      </c>
      <c r="R1078" t="s">
        <v>8332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80"/>
        <v>29</v>
      </c>
      <c r="P1079">
        <f t="shared" si="81"/>
        <v>43.98</v>
      </c>
      <c r="Q1079" s="13" t="s">
        <v>8331</v>
      </c>
      <c r="R1079" t="s">
        <v>8332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80"/>
        <v>8</v>
      </c>
      <c r="P1080">
        <f t="shared" si="81"/>
        <v>9</v>
      </c>
      <c r="Q1080" s="13" t="s">
        <v>8331</v>
      </c>
      <c r="R1080" t="s">
        <v>8332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80"/>
        <v>3</v>
      </c>
      <c r="P1081">
        <f t="shared" si="81"/>
        <v>37.67</v>
      </c>
      <c r="Q1081" s="13" t="s">
        <v>8331</v>
      </c>
      <c r="R1081" t="s">
        <v>8332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80"/>
        <v>9</v>
      </c>
      <c r="P1082">
        <f t="shared" si="81"/>
        <v>18.579999999999998</v>
      </c>
      <c r="Q1082" s="13" t="s">
        <v>8331</v>
      </c>
      <c r="R1082" t="s">
        <v>8332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80"/>
        <v>0</v>
      </c>
      <c r="P1083">
        <f t="shared" si="81"/>
        <v>3</v>
      </c>
      <c r="Q1083" s="13" t="s">
        <v>8331</v>
      </c>
      <c r="R1083" t="s">
        <v>8332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80"/>
        <v>1</v>
      </c>
      <c r="P1084">
        <f t="shared" si="81"/>
        <v>18.670000000000002</v>
      </c>
      <c r="Q1084" s="13" t="s">
        <v>8331</v>
      </c>
      <c r="R1084" t="s">
        <v>8332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80"/>
        <v>1</v>
      </c>
      <c r="P1085">
        <f t="shared" si="81"/>
        <v>410</v>
      </c>
      <c r="Q1085" s="13" t="s">
        <v>8331</v>
      </c>
      <c r="R1085" t="s">
        <v>8332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80"/>
        <v>0</v>
      </c>
      <c r="P1086">
        <f t="shared" si="81"/>
        <v>0</v>
      </c>
      <c r="Q1086" s="13" t="s">
        <v>8331</v>
      </c>
      <c r="R1086" t="s">
        <v>8332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80"/>
        <v>3</v>
      </c>
      <c r="P1087">
        <f t="shared" si="81"/>
        <v>114</v>
      </c>
      <c r="Q1087" s="13" t="s">
        <v>8331</v>
      </c>
      <c r="R1087" t="s">
        <v>8332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80"/>
        <v>0</v>
      </c>
      <c r="P1088">
        <f t="shared" si="81"/>
        <v>7.5</v>
      </c>
      <c r="Q1088" s="13" t="s">
        <v>8331</v>
      </c>
      <c r="R1088" t="s">
        <v>8332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80"/>
        <v>0</v>
      </c>
      <c r="P1089">
        <f t="shared" si="81"/>
        <v>0</v>
      </c>
      <c r="Q1089" s="13" t="s">
        <v>8331</v>
      </c>
      <c r="R1089" t="s">
        <v>8332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85">ROUND(E1090/D1090*100, 0)</f>
        <v>14</v>
      </c>
      <c r="P1090">
        <f t="shared" si="81"/>
        <v>43.42</v>
      </c>
      <c r="Q1090" s="13" t="s">
        <v>8331</v>
      </c>
      <c r="R1090" t="s">
        <v>8332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85"/>
        <v>8</v>
      </c>
      <c r="P1091">
        <f t="shared" ref="P1091:P1154" si="86">IFERROR(ROUND(E1091/L1091,2), 0)</f>
        <v>23.96</v>
      </c>
      <c r="Q1091" s="13" t="s">
        <v>8331</v>
      </c>
      <c r="R1091" t="s">
        <v>8332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85"/>
        <v>0</v>
      </c>
      <c r="P1092">
        <f t="shared" si="86"/>
        <v>5</v>
      </c>
      <c r="Q1092" s="13" t="s">
        <v>8331</v>
      </c>
      <c r="R1092" t="s">
        <v>8332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85"/>
        <v>13</v>
      </c>
      <c r="P1093">
        <f t="shared" si="86"/>
        <v>12.5</v>
      </c>
      <c r="Q1093" s="13" t="s">
        <v>8331</v>
      </c>
      <c r="R1093" t="s">
        <v>8332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85"/>
        <v>1</v>
      </c>
      <c r="P1094">
        <f t="shared" si="86"/>
        <v>3</v>
      </c>
      <c r="Q1094" s="13" t="s">
        <v>8331</v>
      </c>
      <c r="R1094" t="s">
        <v>8332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85"/>
        <v>14</v>
      </c>
      <c r="P1095">
        <f t="shared" si="86"/>
        <v>10.56</v>
      </c>
      <c r="Q1095" s="13" t="s">
        <v>8331</v>
      </c>
      <c r="R1095" t="s">
        <v>8332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85"/>
        <v>18</v>
      </c>
      <c r="P1096">
        <f t="shared" si="86"/>
        <v>122</v>
      </c>
      <c r="Q1096" s="13" t="s">
        <v>8331</v>
      </c>
      <c r="R1096" t="s">
        <v>8332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85"/>
        <v>5</v>
      </c>
      <c r="P1097">
        <f t="shared" si="86"/>
        <v>267.81</v>
      </c>
      <c r="Q1097" s="13" t="s">
        <v>8331</v>
      </c>
      <c r="R1097" t="s">
        <v>8332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85"/>
        <v>18</v>
      </c>
      <c r="P1098">
        <f t="shared" si="86"/>
        <v>74.209999999999994</v>
      </c>
      <c r="Q1098" s="13" t="s">
        <v>8331</v>
      </c>
      <c r="R1098" t="s">
        <v>8332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85"/>
        <v>0</v>
      </c>
      <c r="P1099">
        <f t="shared" si="86"/>
        <v>6.71</v>
      </c>
      <c r="Q1099" s="13" t="s">
        <v>8331</v>
      </c>
      <c r="R1099" t="s">
        <v>8332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85"/>
        <v>7</v>
      </c>
      <c r="P1100">
        <f t="shared" si="86"/>
        <v>81.95</v>
      </c>
      <c r="Q1100" s="13" t="s">
        <v>8331</v>
      </c>
      <c r="R1100" t="s">
        <v>8332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85"/>
        <v>1</v>
      </c>
      <c r="P1101">
        <f t="shared" si="86"/>
        <v>25</v>
      </c>
      <c r="Q1101" s="13" t="s">
        <v>8331</v>
      </c>
      <c r="R1101" t="s">
        <v>8332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85"/>
        <v>3</v>
      </c>
      <c r="P1102">
        <f t="shared" si="86"/>
        <v>10</v>
      </c>
      <c r="Q1102" s="13" t="s">
        <v>8331</v>
      </c>
      <c r="R1102" t="s">
        <v>8332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85"/>
        <v>0</v>
      </c>
      <c r="P1103">
        <f t="shared" si="86"/>
        <v>6.83</v>
      </c>
      <c r="Q1103" s="13" t="s">
        <v>8331</v>
      </c>
      <c r="R1103" t="s">
        <v>8332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85"/>
        <v>5</v>
      </c>
      <c r="P1104">
        <f t="shared" si="86"/>
        <v>17.71</v>
      </c>
      <c r="Q1104" s="13" t="s">
        <v>8331</v>
      </c>
      <c r="R1104" t="s">
        <v>8332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85"/>
        <v>2</v>
      </c>
      <c r="P1105">
        <f t="shared" si="86"/>
        <v>16.2</v>
      </c>
      <c r="Q1105" s="13" t="s">
        <v>8331</v>
      </c>
      <c r="R1105" t="s">
        <v>8332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85"/>
        <v>5</v>
      </c>
      <c r="P1106">
        <f t="shared" si="86"/>
        <v>80.3</v>
      </c>
      <c r="Q1106" s="13" t="s">
        <v>8331</v>
      </c>
      <c r="R1106" t="s">
        <v>8332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85"/>
        <v>0</v>
      </c>
      <c r="P1107">
        <f t="shared" si="86"/>
        <v>71.55</v>
      </c>
      <c r="Q1107" s="13" t="s">
        <v>8331</v>
      </c>
      <c r="R1107" t="s">
        <v>8332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85"/>
        <v>41</v>
      </c>
      <c r="P1108">
        <f t="shared" si="86"/>
        <v>23.57</v>
      </c>
      <c r="Q1108" s="13" t="s">
        <v>8331</v>
      </c>
      <c r="R1108" t="s">
        <v>8332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85"/>
        <v>0</v>
      </c>
      <c r="P1109">
        <f t="shared" si="86"/>
        <v>0</v>
      </c>
      <c r="Q1109" s="13" t="s">
        <v>8331</v>
      </c>
      <c r="R1109" t="s">
        <v>8332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85"/>
        <v>3</v>
      </c>
      <c r="P1110">
        <f t="shared" si="86"/>
        <v>34.880000000000003</v>
      </c>
      <c r="Q1110" s="13" t="s">
        <v>8331</v>
      </c>
      <c r="R1110" t="s">
        <v>8332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85"/>
        <v>0</v>
      </c>
      <c r="P1111">
        <f t="shared" si="86"/>
        <v>15</v>
      </c>
      <c r="Q1111" s="13" t="s">
        <v>8331</v>
      </c>
      <c r="R1111" t="s">
        <v>8332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85"/>
        <v>1</v>
      </c>
      <c r="P1112">
        <f t="shared" si="86"/>
        <v>23.18</v>
      </c>
      <c r="Q1112" s="13" t="s">
        <v>8331</v>
      </c>
      <c r="R1112" t="s">
        <v>8332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85"/>
        <v>0</v>
      </c>
      <c r="P1113">
        <f t="shared" si="86"/>
        <v>1</v>
      </c>
      <c r="Q1113" s="13" t="s">
        <v>8331</v>
      </c>
      <c r="R1113" t="s">
        <v>8332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85"/>
        <v>36</v>
      </c>
      <c r="P1114">
        <f t="shared" si="86"/>
        <v>100.23</v>
      </c>
      <c r="Q1114" s="13" t="s">
        <v>8331</v>
      </c>
      <c r="R1114" t="s">
        <v>8332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85"/>
        <v>1</v>
      </c>
      <c r="P1115">
        <f t="shared" si="86"/>
        <v>5</v>
      </c>
      <c r="Q1115" s="13" t="s">
        <v>8331</v>
      </c>
      <c r="R1115" t="s">
        <v>8332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85"/>
        <v>0</v>
      </c>
      <c r="P1116">
        <f t="shared" si="86"/>
        <v>3.33</v>
      </c>
      <c r="Q1116" s="13" t="s">
        <v>8331</v>
      </c>
      <c r="R1116" t="s">
        <v>8332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85"/>
        <v>0</v>
      </c>
      <c r="P1117">
        <f t="shared" si="86"/>
        <v>13.25</v>
      </c>
      <c r="Q1117" s="13" t="s">
        <v>8331</v>
      </c>
      <c r="R1117" t="s">
        <v>8332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85"/>
        <v>0</v>
      </c>
      <c r="P1118">
        <f t="shared" si="86"/>
        <v>17.850000000000001</v>
      </c>
      <c r="Q1118" s="13" t="s">
        <v>8331</v>
      </c>
      <c r="R1118" t="s">
        <v>8332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85"/>
        <v>8</v>
      </c>
      <c r="P1119">
        <f t="shared" si="86"/>
        <v>10.38</v>
      </c>
      <c r="Q1119" s="13" t="s">
        <v>8331</v>
      </c>
      <c r="R1119" t="s">
        <v>8332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85"/>
        <v>2</v>
      </c>
      <c r="P1120">
        <f t="shared" si="86"/>
        <v>36.33</v>
      </c>
      <c r="Q1120" s="13" t="s">
        <v>8331</v>
      </c>
      <c r="R1120" t="s">
        <v>8332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85"/>
        <v>0</v>
      </c>
      <c r="P1121">
        <f t="shared" si="86"/>
        <v>5</v>
      </c>
      <c r="Q1121" s="13" t="s">
        <v>8331</v>
      </c>
      <c r="R1121" t="s">
        <v>8332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85"/>
        <v>0</v>
      </c>
      <c r="P1122">
        <f t="shared" si="86"/>
        <v>0</v>
      </c>
      <c r="Q1122" s="13" t="s">
        <v>8331</v>
      </c>
      <c r="R1122" t="s">
        <v>8332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85"/>
        <v>0</v>
      </c>
      <c r="P1123">
        <f t="shared" si="86"/>
        <v>5.8</v>
      </c>
      <c r="Q1123" s="13" t="s">
        <v>8331</v>
      </c>
      <c r="R1123" t="s">
        <v>8332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85"/>
        <v>0</v>
      </c>
      <c r="P1124">
        <f t="shared" si="86"/>
        <v>0</v>
      </c>
      <c r="Q1124" s="13" t="s">
        <v>8331</v>
      </c>
      <c r="R1124" t="s">
        <v>8332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85"/>
        <v>0</v>
      </c>
      <c r="P1125">
        <f t="shared" si="86"/>
        <v>3.67</v>
      </c>
      <c r="Q1125" s="13" t="s">
        <v>8331</v>
      </c>
      <c r="R1125" t="s">
        <v>8332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85"/>
        <v>0</v>
      </c>
      <c r="P1126">
        <f t="shared" si="86"/>
        <v>60.71</v>
      </c>
      <c r="Q1126" s="13" t="s">
        <v>8331</v>
      </c>
      <c r="R1126" t="s">
        <v>8333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85"/>
        <v>0</v>
      </c>
      <c r="P1127">
        <f t="shared" si="86"/>
        <v>0</v>
      </c>
      <c r="Q1127" s="13" t="s">
        <v>8331</v>
      </c>
      <c r="R1127" t="s">
        <v>8333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85"/>
        <v>1</v>
      </c>
      <c r="P1128">
        <f t="shared" si="86"/>
        <v>5</v>
      </c>
      <c r="Q1128" s="13" t="s">
        <v>8331</v>
      </c>
      <c r="R1128" t="s">
        <v>8333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85"/>
        <v>2</v>
      </c>
      <c r="P1129">
        <f t="shared" si="86"/>
        <v>25.43</v>
      </c>
      <c r="Q1129" s="13" t="s">
        <v>8331</v>
      </c>
      <c r="R1129" t="s">
        <v>8333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85"/>
        <v>0</v>
      </c>
      <c r="P1130">
        <f t="shared" si="86"/>
        <v>1</v>
      </c>
      <c r="Q1130" s="13" t="s">
        <v>8331</v>
      </c>
      <c r="R1130" t="s">
        <v>8333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85"/>
        <v>0</v>
      </c>
      <c r="P1131">
        <f t="shared" si="86"/>
        <v>10.5</v>
      </c>
      <c r="Q1131" s="13" t="s">
        <v>8331</v>
      </c>
      <c r="R1131" t="s">
        <v>8333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85"/>
        <v>0</v>
      </c>
      <c r="P1132">
        <f t="shared" si="86"/>
        <v>3.67</v>
      </c>
      <c r="Q1132" s="13" t="s">
        <v>8331</v>
      </c>
      <c r="R1132" t="s">
        <v>8333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85"/>
        <v>0</v>
      </c>
      <c r="P1133">
        <f t="shared" si="86"/>
        <v>0</v>
      </c>
      <c r="Q1133" s="13" t="s">
        <v>8331</v>
      </c>
      <c r="R1133" t="s">
        <v>8333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85"/>
        <v>14</v>
      </c>
      <c r="P1134">
        <f t="shared" si="86"/>
        <v>110.62</v>
      </c>
      <c r="Q1134" s="13" t="s">
        <v>8331</v>
      </c>
      <c r="R1134" t="s">
        <v>8333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85"/>
        <v>1</v>
      </c>
      <c r="P1135">
        <f t="shared" si="86"/>
        <v>20</v>
      </c>
      <c r="Q1135" s="13" t="s">
        <v>8331</v>
      </c>
      <c r="R1135" t="s">
        <v>8333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85"/>
        <v>0</v>
      </c>
      <c r="P1136">
        <f t="shared" si="86"/>
        <v>1</v>
      </c>
      <c r="Q1136" s="13" t="s">
        <v>8331</v>
      </c>
      <c r="R1136" t="s">
        <v>8333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85"/>
        <v>5</v>
      </c>
      <c r="P1137">
        <f t="shared" si="86"/>
        <v>50</v>
      </c>
      <c r="Q1137" s="13" t="s">
        <v>8331</v>
      </c>
      <c r="R1137" t="s">
        <v>8333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85"/>
        <v>6</v>
      </c>
      <c r="P1138">
        <f t="shared" si="86"/>
        <v>45</v>
      </c>
      <c r="Q1138" s="13" t="s">
        <v>8331</v>
      </c>
      <c r="R1138" t="s">
        <v>8333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85"/>
        <v>40</v>
      </c>
      <c r="P1139">
        <f t="shared" si="86"/>
        <v>253.21</v>
      </c>
      <c r="Q1139" s="13" t="s">
        <v>8331</v>
      </c>
      <c r="R1139" t="s">
        <v>8333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85"/>
        <v>0</v>
      </c>
      <c r="P1140">
        <f t="shared" si="86"/>
        <v>31.25</v>
      </c>
      <c r="Q1140" s="13" t="s">
        <v>8331</v>
      </c>
      <c r="R1140" t="s">
        <v>8333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85"/>
        <v>0</v>
      </c>
      <c r="P1141">
        <f t="shared" si="86"/>
        <v>5</v>
      </c>
      <c r="Q1141" s="13" t="s">
        <v>8331</v>
      </c>
      <c r="R1141" t="s">
        <v>8333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85"/>
        <v>0</v>
      </c>
      <c r="P1142">
        <f t="shared" si="86"/>
        <v>0</v>
      </c>
      <c r="Q1142" s="13" t="s">
        <v>8331</v>
      </c>
      <c r="R1142" t="s">
        <v>8333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85"/>
        <v>0</v>
      </c>
      <c r="P1143">
        <f t="shared" si="86"/>
        <v>0</v>
      </c>
      <c r="Q1143" s="13" t="s">
        <v>8331</v>
      </c>
      <c r="R1143" t="s">
        <v>8333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85"/>
        <v>0</v>
      </c>
      <c r="P1144">
        <f t="shared" si="86"/>
        <v>0</v>
      </c>
      <c r="Q1144" s="13" t="s">
        <v>8331</v>
      </c>
      <c r="R1144" t="s">
        <v>8333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85"/>
        <v>0</v>
      </c>
      <c r="P1145">
        <f t="shared" si="86"/>
        <v>23.25</v>
      </c>
      <c r="Q1145" s="13" t="s">
        <v>8331</v>
      </c>
      <c r="R1145" t="s">
        <v>8333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85"/>
        <v>0</v>
      </c>
      <c r="P1146">
        <f t="shared" si="86"/>
        <v>0</v>
      </c>
      <c r="Q1146" s="13" t="s">
        <v>8334</v>
      </c>
      <c r="R1146" t="s">
        <v>8335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85"/>
        <v>0</v>
      </c>
      <c r="P1147">
        <f t="shared" si="86"/>
        <v>100</v>
      </c>
      <c r="Q1147" s="13" t="s">
        <v>8334</v>
      </c>
      <c r="R1147" t="s">
        <v>8335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85"/>
        <v>9</v>
      </c>
      <c r="P1148">
        <f t="shared" si="86"/>
        <v>44.17</v>
      </c>
      <c r="Q1148" s="13" t="s">
        <v>8334</v>
      </c>
      <c r="R1148" t="s">
        <v>8335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85"/>
        <v>0</v>
      </c>
      <c r="P1149">
        <f t="shared" si="86"/>
        <v>0</v>
      </c>
      <c r="Q1149" s="13" t="s">
        <v>8334</v>
      </c>
      <c r="R1149" t="s">
        <v>8335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85"/>
        <v>0</v>
      </c>
      <c r="P1150">
        <f t="shared" si="86"/>
        <v>24.33</v>
      </c>
      <c r="Q1150" s="13" t="s">
        <v>8334</v>
      </c>
      <c r="R1150" t="s">
        <v>8335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85"/>
        <v>0</v>
      </c>
      <c r="P1151">
        <f t="shared" si="86"/>
        <v>37.5</v>
      </c>
      <c r="Q1151" s="13" t="s">
        <v>8334</v>
      </c>
      <c r="R1151" t="s">
        <v>8335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85"/>
        <v>10</v>
      </c>
      <c r="P1152">
        <f t="shared" si="86"/>
        <v>42</v>
      </c>
      <c r="Q1152" s="13" t="s">
        <v>8334</v>
      </c>
      <c r="R1152" t="s">
        <v>8335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85"/>
        <v>0</v>
      </c>
      <c r="P1153">
        <f t="shared" si="86"/>
        <v>0</v>
      </c>
      <c r="Q1153" s="13" t="s">
        <v>8334</v>
      </c>
      <c r="R1153" t="s">
        <v>8335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90">ROUND(E1154/D1154*100, 0)</f>
        <v>6</v>
      </c>
      <c r="P1154">
        <f t="shared" si="86"/>
        <v>60.73</v>
      </c>
      <c r="Q1154" s="13" t="s">
        <v>8334</v>
      </c>
      <c r="R1154" t="s">
        <v>8335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90"/>
        <v>1</v>
      </c>
      <c r="P1155">
        <f t="shared" ref="P1155:P1218" si="91">IFERROR(ROUND(E1155/L1155,2), 0)</f>
        <v>50</v>
      </c>
      <c r="Q1155" s="13" t="s">
        <v>8334</v>
      </c>
      <c r="R1155" t="s">
        <v>8335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90"/>
        <v>7</v>
      </c>
      <c r="P1156">
        <f t="shared" si="91"/>
        <v>108.33</v>
      </c>
      <c r="Q1156" s="13" t="s">
        <v>8334</v>
      </c>
      <c r="R1156" t="s">
        <v>8335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90"/>
        <v>1</v>
      </c>
      <c r="P1157">
        <f t="shared" si="91"/>
        <v>23.5</v>
      </c>
      <c r="Q1157" s="13" t="s">
        <v>8334</v>
      </c>
      <c r="R1157" t="s">
        <v>8335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90"/>
        <v>0</v>
      </c>
      <c r="P1158">
        <f t="shared" si="91"/>
        <v>0</v>
      </c>
      <c r="Q1158" s="13" t="s">
        <v>8334</v>
      </c>
      <c r="R1158" t="s">
        <v>8335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90"/>
        <v>2</v>
      </c>
      <c r="P1159">
        <f t="shared" si="91"/>
        <v>50.33</v>
      </c>
      <c r="Q1159" s="13" t="s">
        <v>8334</v>
      </c>
      <c r="R1159" t="s">
        <v>8335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90"/>
        <v>0</v>
      </c>
      <c r="P1160">
        <f t="shared" si="91"/>
        <v>11.67</v>
      </c>
      <c r="Q1160" s="13" t="s">
        <v>8334</v>
      </c>
      <c r="R1160" t="s">
        <v>8335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90"/>
        <v>0</v>
      </c>
      <c r="P1161">
        <f t="shared" si="91"/>
        <v>0</v>
      </c>
      <c r="Q1161" s="13" t="s">
        <v>8334</v>
      </c>
      <c r="R1161" t="s">
        <v>8335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90"/>
        <v>4</v>
      </c>
      <c r="P1162">
        <f t="shared" si="91"/>
        <v>60.79</v>
      </c>
      <c r="Q1162" s="13" t="s">
        <v>8334</v>
      </c>
      <c r="R1162" t="s">
        <v>8335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90"/>
        <v>0</v>
      </c>
      <c r="P1163">
        <f t="shared" si="91"/>
        <v>0</v>
      </c>
      <c r="Q1163" s="13" t="s">
        <v>8334</v>
      </c>
      <c r="R1163" t="s">
        <v>8335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90"/>
        <v>0</v>
      </c>
      <c r="P1164">
        <f t="shared" si="91"/>
        <v>17.5</v>
      </c>
      <c r="Q1164" s="13" t="s">
        <v>8334</v>
      </c>
      <c r="R1164" t="s">
        <v>8335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90"/>
        <v>0</v>
      </c>
      <c r="P1165">
        <f t="shared" si="91"/>
        <v>0</v>
      </c>
      <c r="Q1165" s="13" t="s">
        <v>8334</v>
      </c>
      <c r="R1165" t="s">
        <v>8335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90"/>
        <v>0</v>
      </c>
      <c r="P1166">
        <f t="shared" si="91"/>
        <v>0</v>
      </c>
      <c r="Q1166" s="13" t="s">
        <v>8334</v>
      </c>
      <c r="R1166" t="s">
        <v>8335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90"/>
        <v>21</v>
      </c>
      <c r="P1167">
        <f t="shared" si="91"/>
        <v>82.82</v>
      </c>
      <c r="Q1167" s="13" t="s">
        <v>8334</v>
      </c>
      <c r="R1167" t="s">
        <v>8335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90"/>
        <v>19</v>
      </c>
      <c r="P1168">
        <f t="shared" si="91"/>
        <v>358.88</v>
      </c>
      <c r="Q1168" s="13" t="s">
        <v>8334</v>
      </c>
      <c r="R1168" t="s">
        <v>8335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90"/>
        <v>2</v>
      </c>
      <c r="P1169">
        <f t="shared" si="91"/>
        <v>61.19</v>
      </c>
      <c r="Q1169" s="13" t="s">
        <v>8334</v>
      </c>
      <c r="R1169" t="s">
        <v>8335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90"/>
        <v>6</v>
      </c>
      <c r="P1170">
        <f t="shared" si="91"/>
        <v>340</v>
      </c>
      <c r="Q1170" s="13" t="s">
        <v>8334</v>
      </c>
      <c r="R1170" t="s">
        <v>8335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90"/>
        <v>0</v>
      </c>
      <c r="P1171">
        <f t="shared" si="91"/>
        <v>5.67</v>
      </c>
      <c r="Q1171" s="13" t="s">
        <v>8334</v>
      </c>
      <c r="R1171" t="s">
        <v>8335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90"/>
        <v>0</v>
      </c>
      <c r="P1172">
        <f t="shared" si="91"/>
        <v>50</v>
      </c>
      <c r="Q1172" s="13" t="s">
        <v>8334</v>
      </c>
      <c r="R1172" t="s">
        <v>8335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90"/>
        <v>0</v>
      </c>
      <c r="P1173">
        <f t="shared" si="91"/>
        <v>25</v>
      </c>
      <c r="Q1173" s="13" t="s">
        <v>8334</v>
      </c>
      <c r="R1173" t="s">
        <v>8335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90"/>
        <v>0</v>
      </c>
      <c r="P1174">
        <f t="shared" si="91"/>
        <v>0</v>
      </c>
      <c r="Q1174" s="13" t="s">
        <v>8334</v>
      </c>
      <c r="R1174" t="s">
        <v>8335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90"/>
        <v>0</v>
      </c>
      <c r="P1175">
        <f t="shared" si="91"/>
        <v>30</v>
      </c>
      <c r="Q1175" s="13" t="s">
        <v>8334</v>
      </c>
      <c r="R1175" t="s">
        <v>8335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90"/>
        <v>6</v>
      </c>
      <c r="P1176">
        <f t="shared" si="91"/>
        <v>46.63</v>
      </c>
      <c r="Q1176" s="13" t="s">
        <v>8334</v>
      </c>
      <c r="R1176" t="s">
        <v>8335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90"/>
        <v>3</v>
      </c>
      <c r="P1177">
        <f t="shared" si="91"/>
        <v>65</v>
      </c>
      <c r="Q1177" s="13" t="s">
        <v>8334</v>
      </c>
      <c r="R1177" t="s">
        <v>8335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90"/>
        <v>0</v>
      </c>
      <c r="P1178">
        <f t="shared" si="91"/>
        <v>10</v>
      </c>
      <c r="Q1178" s="13" t="s">
        <v>8334</v>
      </c>
      <c r="R1178" t="s">
        <v>8335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90"/>
        <v>0</v>
      </c>
      <c r="P1179">
        <f t="shared" si="91"/>
        <v>0</v>
      </c>
      <c r="Q1179" s="13" t="s">
        <v>8334</v>
      </c>
      <c r="R1179" t="s">
        <v>8335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90"/>
        <v>0</v>
      </c>
      <c r="P1180">
        <f t="shared" si="91"/>
        <v>5</v>
      </c>
      <c r="Q1180" s="13" t="s">
        <v>8334</v>
      </c>
      <c r="R1180" t="s">
        <v>8335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90"/>
        <v>5</v>
      </c>
      <c r="P1181">
        <f t="shared" si="91"/>
        <v>640</v>
      </c>
      <c r="Q1181" s="13" t="s">
        <v>8334</v>
      </c>
      <c r="R1181" t="s">
        <v>8335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90"/>
        <v>12</v>
      </c>
      <c r="P1182">
        <f t="shared" si="91"/>
        <v>69.12</v>
      </c>
      <c r="Q1182" s="13" t="s">
        <v>8334</v>
      </c>
      <c r="R1182" t="s">
        <v>8335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90"/>
        <v>0</v>
      </c>
      <c r="P1183">
        <f t="shared" si="91"/>
        <v>1.33</v>
      </c>
      <c r="Q1183" s="13" t="s">
        <v>8334</v>
      </c>
      <c r="R1183" t="s">
        <v>8335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90"/>
        <v>4</v>
      </c>
      <c r="P1184">
        <f t="shared" si="91"/>
        <v>10.5</v>
      </c>
      <c r="Q1184" s="13" t="s">
        <v>8334</v>
      </c>
      <c r="R1184" t="s">
        <v>8335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90"/>
        <v>4</v>
      </c>
      <c r="P1185">
        <f t="shared" si="91"/>
        <v>33.33</v>
      </c>
      <c r="Q1185" s="13" t="s">
        <v>8334</v>
      </c>
      <c r="R1185" t="s">
        <v>8335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90"/>
        <v>105</v>
      </c>
      <c r="P1186">
        <f t="shared" si="91"/>
        <v>61.56</v>
      </c>
      <c r="Q1186" s="13" t="s">
        <v>8336</v>
      </c>
      <c r="R1186" t="s">
        <v>8337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90"/>
        <v>105</v>
      </c>
      <c r="P1187">
        <f t="shared" si="91"/>
        <v>118.74</v>
      </c>
      <c r="Q1187" s="13" t="s">
        <v>8336</v>
      </c>
      <c r="R1187" t="s">
        <v>8337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90"/>
        <v>107</v>
      </c>
      <c r="P1188">
        <f t="shared" si="91"/>
        <v>65.08</v>
      </c>
      <c r="Q1188" s="13" t="s">
        <v>8336</v>
      </c>
      <c r="R1188" t="s">
        <v>8337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90"/>
        <v>104</v>
      </c>
      <c r="P1189">
        <f t="shared" si="91"/>
        <v>130.16</v>
      </c>
      <c r="Q1189" s="13" t="s">
        <v>8336</v>
      </c>
      <c r="R1189" t="s">
        <v>8337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90"/>
        <v>161</v>
      </c>
      <c r="P1190">
        <f t="shared" si="91"/>
        <v>37.78</v>
      </c>
      <c r="Q1190" s="13" t="s">
        <v>8336</v>
      </c>
      <c r="R1190" t="s">
        <v>8337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90"/>
        <v>108</v>
      </c>
      <c r="P1191">
        <f t="shared" si="91"/>
        <v>112.79</v>
      </c>
      <c r="Q1191" s="13" t="s">
        <v>8336</v>
      </c>
      <c r="R1191" t="s">
        <v>8337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90"/>
        <v>135</v>
      </c>
      <c r="P1192">
        <f t="shared" si="91"/>
        <v>51.92</v>
      </c>
      <c r="Q1192" s="13" t="s">
        <v>8336</v>
      </c>
      <c r="R1192" t="s">
        <v>8337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90"/>
        <v>109</v>
      </c>
      <c r="P1193">
        <f t="shared" si="91"/>
        <v>89.24</v>
      </c>
      <c r="Q1193" s="13" t="s">
        <v>8336</v>
      </c>
      <c r="R1193" t="s">
        <v>8337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90"/>
        <v>290</v>
      </c>
      <c r="P1194">
        <f t="shared" si="91"/>
        <v>19.329999999999998</v>
      </c>
      <c r="Q1194" s="13" t="s">
        <v>8336</v>
      </c>
      <c r="R1194" t="s">
        <v>8337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90"/>
        <v>104</v>
      </c>
      <c r="P1195">
        <f t="shared" si="91"/>
        <v>79.97</v>
      </c>
      <c r="Q1195" s="13" t="s">
        <v>8336</v>
      </c>
      <c r="R1195" t="s">
        <v>8337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90"/>
        <v>322</v>
      </c>
      <c r="P1196">
        <f t="shared" si="91"/>
        <v>56.41</v>
      </c>
      <c r="Q1196" s="13" t="s">
        <v>8336</v>
      </c>
      <c r="R1196" t="s">
        <v>8337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90"/>
        <v>135</v>
      </c>
      <c r="P1197">
        <f t="shared" si="91"/>
        <v>79.41</v>
      </c>
      <c r="Q1197" s="13" t="s">
        <v>8336</v>
      </c>
      <c r="R1197" t="s">
        <v>8337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90"/>
        <v>270</v>
      </c>
      <c r="P1198">
        <f t="shared" si="91"/>
        <v>76.44</v>
      </c>
      <c r="Q1198" s="13" t="s">
        <v>8336</v>
      </c>
      <c r="R1198" t="s">
        <v>8337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90"/>
        <v>253</v>
      </c>
      <c r="P1199">
        <f t="shared" si="91"/>
        <v>121</v>
      </c>
      <c r="Q1199" s="13" t="s">
        <v>8336</v>
      </c>
      <c r="R1199" t="s">
        <v>8337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90"/>
        <v>261</v>
      </c>
      <c r="P1200">
        <f t="shared" si="91"/>
        <v>54.62</v>
      </c>
      <c r="Q1200" s="13" t="s">
        <v>8336</v>
      </c>
      <c r="R1200" t="s">
        <v>8337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90"/>
        <v>101</v>
      </c>
      <c r="P1201">
        <f t="shared" si="91"/>
        <v>299.22000000000003</v>
      </c>
      <c r="Q1201" s="13" t="s">
        <v>8336</v>
      </c>
      <c r="R1201" t="s">
        <v>8337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90"/>
        <v>126</v>
      </c>
      <c r="P1202">
        <f t="shared" si="91"/>
        <v>58.53</v>
      </c>
      <c r="Q1202" s="13" t="s">
        <v>8336</v>
      </c>
      <c r="R1202" t="s">
        <v>8337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90"/>
        <v>102</v>
      </c>
      <c r="P1203">
        <f t="shared" si="91"/>
        <v>55.37</v>
      </c>
      <c r="Q1203" s="13" t="s">
        <v>8336</v>
      </c>
      <c r="R1203" t="s">
        <v>8337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90"/>
        <v>199</v>
      </c>
      <c r="P1204">
        <f t="shared" si="91"/>
        <v>183.8</v>
      </c>
      <c r="Q1204" s="13" t="s">
        <v>8336</v>
      </c>
      <c r="R1204" t="s">
        <v>8337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90"/>
        <v>102</v>
      </c>
      <c r="P1205">
        <f t="shared" si="91"/>
        <v>165.35</v>
      </c>
      <c r="Q1205" s="13" t="s">
        <v>8336</v>
      </c>
      <c r="R1205" t="s">
        <v>8337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90"/>
        <v>103</v>
      </c>
      <c r="P1206">
        <f t="shared" si="91"/>
        <v>234.79</v>
      </c>
      <c r="Q1206" s="13" t="s">
        <v>8336</v>
      </c>
      <c r="R1206" t="s">
        <v>8337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90"/>
        <v>101</v>
      </c>
      <c r="P1207">
        <f t="shared" si="91"/>
        <v>211.48</v>
      </c>
      <c r="Q1207" s="13" t="s">
        <v>8336</v>
      </c>
      <c r="R1207" t="s">
        <v>8337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90"/>
        <v>115</v>
      </c>
      <c r="P1208">
        <f t="shared" si="91"/>
        <v>32.340000000000003</v>
      </c>
      <c r="Q1208" s="13" t="s">
        <v>8336</v>
      </c>
      <c r="R1208" t="s">
        <v>8337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90"/>
        <v>104</v>
      </c>
      <c r="P1209">
        <f t="shared" si="91"/>
        <v>123.38</v>
      </c>
      <c r="Q1209" s="13" t="s">
        <v>8336</v>
      </c>
      <c r="R1209" t="s">
        <v>8337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90"/>
        <v>155</v>
      </c>
      <c r="P1210">
        <f t="shared" si="91"/>
        <v>207.07</v>
      </c>
      <c r="Q1210" s="13" t="s">
        <v>8336</v>
      </c>
      <c r="R1210" t="s">
        <v>8337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90"/>
        <v>106</v>
      </c>
      <c r="P1211">
        <f t="shared" si="91"/>
        <v>138.26</v>
      </c>
      <c r="Q1211" s="13" t="s">
        <v>8336</v>
      </c>
      <c r="R1211" t="s">
        <v>8337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90"/>
        <v>254</v>
      </c>
      <c r="P1212">
        <f t="shared" si="91"/>
        <v>493.82</v>
      </c>
      <c r="Q1212" s="13" t="s">
        <v>8336</v>
      </c>
      <c r="R1212" t="s">
        <v>8337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90"/>
        <v>101</v>
      </c>
      <c r="P1213">
        <f t="shared" si="91"/>
        <v>168.5</v>
      </c>
      <c r="Q1213" s="13" t="s">
        <v>8336</v>
      </c>
      <c r="R1213" t="s">
        <v>8337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90"/>
        <v>129</v>
      </c>
      <c r="P1214">
        <f t="shared" si="91"/>
        <v>38.869999999999997</v>
      </c>
      <c r="Q1214" s="13" t="s">
        <v>8336</v>
      </c>
      <c r="R1214" t="s">
        <v>8337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90"/>
        <v>102</v>
      </c>
      <c r="P1215">
        <f t="shared" si="91"/>
        <v>61.53</v>
      </c>
      <c r="Q1215" s="13" t="s">
        <v>8336</v>
      </c>
      <c r="R1215" t="s">
        <v>8337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90"/>
        <v>132</v>
      </c>
      <c r="P1216">
        <f t="shared" si="91"/>
        <v>105.44</v>
      </c>
      <c r="Q1216" s="13" t="s">
        <v>8336</v>
      </c>
      <c r="R1216" t="s">
        <v>8337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90"/>
        <v>786</v>
      </c>
      <c r="P1217">
        <f t="shared" si="91"/>
        <v>71.59</v>
      </c>
      <c r="Q1217" s="13" t="s">
        <v>8336</v>
      </c>
      <c r="R1217" t="s">
        <v>8337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95">ROUND(E1218/D1218*100, 0)</f>
        <v>146</v>
      </c>
      <c r="P1218">
        <f t="shared" si="91"/>
        <v>91.88</v>
      </c>
      <c r="Q1218" s="13" t="s">
        <v>8336</v>
      </c>
      <c r="R1218" t="s">
        <v>8337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95"/>
        <v>103</v>
      </c>
      <c r="P1219">
        <f t="shared" ref="P1219:P1282" si="96">IFERROR(ROUND(E1219/L1219,2), 0)</f>
        <v>148.57</v>
      </c>
      <c r="Q1219" s="13" t="s">
        <v>8336</v>
      </c>
      <c r="R1219" t="s">
        <v>8337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95"/>
        <v>172</v>
      </c>
      <c r="P1220">
        <f t="shared" si="96"/>
        <v>174.21</v>
      </c>
      <c r="Q1220" s="13" t="s">
        <v>8336</v>
      </c>
      <c r="R1220" t="s">
        <v>8337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95"/>
        <v>159</v>
      </c>
      <c r="P1221">
        <f t="shared" si="96"/>
        <v>102.86</v>
      </c>
      <c r="Q1221" s="13" t="s">
        <v>8336</v>
      </c>
      <c r="R1221" t="s">
        <v>8337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95"/>
        <v>104</v>
      </c>
      <c r="P1222">
        <f t="shared" si="96"/>
        <v>111.18</v>
      </c>
      <c r="Q1222" s="13" t="s">
        <v>8336</v>
      </c>
      <c r="R1222" t="s">
        <v>8337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95"/>
        <v>111</v>
      </c>
      <c r="P1223">
        <f t="shared" si="96"/>
        <v>23.8</v>
      </c>
      <c r="Q1223" s="13" t="s">
        <v>8336</v>
      </c>
      <c r="R1223" t="s">
        <v>8337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95"/>
        <v>280</v>
      </c>
      <c r="P1224">
        <f t="shared" si="96"/>
        <v>81.27</v>
      </c>
      <c r="Q1224" s="13" t="s">
        <v>8336</v>
      </c>
      <c r="R1224" t="s">
        <v>8337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95"/>
        <v>112</v>
      </c>
      <c r="P1225">
        <f t="shared" si="96"/>
        <v>116.21</v>
      </c>
      <c r="Q1225" s="13" t="s">
        <v>8336</v>
      </c>
      <c r="R1225" t="s">
        <v>8337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95"/>
        <v>7</v>
      </c>
      <c r="P1226">
        <f t="shared" si="96"/>
        <v>58.89</v>
      </c>
      <c r="Q1226" s="13" t="s">
        <v>8323</v>
      </c>
      <c r="R1226" t="s">
        <v>8338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95"/>
        <v>4</v>
      </c>
      <c r="P1227">
        <f t="shared" si="96"/>
        <v>44</v>
      </c>
      <c r="Q1227" s="13" t="s">
        <v>8323</v>
      </c>
      <c r="R1227" t="s">
        <v>8338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95"/>
        <v>4</v>
      </c>
      <c r="P1228">
        <f t="shared" si="96"/>
        <v>48.43</v>
      </c>
      <c r="Q1228" s="13" t="s">
        <v>8323</v>
      </c>
      <c r="R1228" t="s">
        <v>8338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95"/>
        <v>0</v>
      </c>
      <c r="P1229">
        <f t="shared" si="96"/>
        <v>0</v>
      </c>
      <c r="Q1229" s="13" t="s">
        <v>8323</v>
      </c>
      <c r="R1229" t="s">
        <v>8338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95"/>
        <v>29</v>
      </c>
      <c r="P1230">
        <f t="shared" si="96"/>
        <v>61.04</v>
      </c>
      <c r="Q1230" s="13" t="s">
        <v>8323</v>
      </c>
      <c r="R1230" t="s">
        <v>8338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95"/>
        <v>1</v>
      </c>
      <c r="P1231">
        <f t="shared" si="96"/>
        <v>25</v>
      </c>
      <c r="Q1231" s="13" t="s">
        <v>8323</v>
      </c>
      <c r="R1231" t="s">
        <v>8338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95"/>
        <v>0</v>
      </c>
      <c r="P1232">
        <f t="shared" si="96"/>
        <v>0</v>
      </c>
      <c r="Q1232" s="13" t="s">
        <v>8323</v>
      </c>
      <c r="R1232" t="s">
        <v>8338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95"/>
        <v>0</v>
      </c>
      <c r="P1233">
        <f t="shared" si="96"/>
        <v>0</v>
      </c>
      <c r="Q1233" s="13" t="s">
        <v>8323</v>
      </c>
      <c r="R1233" t="s">
        <v>8338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95"/>
        <v>1</v>
      </c>
      <c r="P1234">
        <f t="shared" si="96"/>
        <v>40</v>
      </c>
      <c r="Q1234" s="13" t="s">
        <v>8323</v>
      </c>
      <c r="R1234" t="s">
        <v>8338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95"/>
        <v>12</v>
      </c>
      <c r="P1235">
        <f t="shared" si="96"/>
        <v>19.329999999999998</v>
      </c>
      <c r="Q1235" s="13" t="s">
        <v>8323</v>
      </c>
      <c r="R1235" t="s">
        <v>8338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95"/>
        <v>0</v>
      </c>
      <c r="P1236">
        <f t="shared" si="96"/>
        <v>0</v>
      </c>
      <c r="Q1236" s="13" t="s">
        <v>8323</v>
      </c>
      <c r="R1236" t="s">
        <v>8338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95"/>
        <v>3</v>
      </c>
      <c r="P1237">
        <f t="shared" si="96"/>
        <v>35</v>
      </c>
      <c r="Q1237" s="13" t="s">
        <v>8323</v>
      </c>
      <c r="R1237" t="s">
        <v>8338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95"/>
        <v>0</v>
      </c>
      <c r="P1238">
        <f t="shared" si="96"/>
        <v>0</v>
      </c>
      <c r="Q1238" s="13" t="s">
        <v>8323</v>
      </c>
      <c r="R1238" t="s">
        <v>8338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95"/>
        <v>0</v>
      </c>
      <c r="P1239">
        <f t="shared" si="96"/>
        <v>0</v>
      </c>
      <c r="Q1239" s="13" t="s">
        <v>8323</v>
      </c>
      <c r="R1239" t="s">
        <v>8338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95"/>
        <v>18</v>
      </c>
      <c r="P1240">
        <f t="shared" si="96"/>
        <v>59.33</v>
      </c>
      <c r="Q1240" s="13" t="s">
        <v>8323</v>
      </c>
      <c r="R1240" t="s">
        <v>8338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95"/>
        <v>0</v>
      </c>
      <c r="P1241">
        <f t="shared" si="96"/>
        <v>0</v>
      </c>
      <c r="Q1241" s="13" t="s">
        <v>8323</v>
      </c>
      <c r="R1241" t="s">
        <v>8338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95"/>
        <v>3</v>
      </c>
      <c r="P1242">
        <f t="shared" si="96"/>
        <v>30.13</v>
      </c>
      <c r="Q1242" s="13" t="s">
        <v>8323</v>
      </c>
      <c r="R1242" t="s">
        <v>8338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95"/>
        <v>51</v>
      </c>
      <c r="P1243">
        <f t="shared" si="96"/>
        <v>74.62</v>
      </c>
      <c r="Q1243" s="13" t="s">
        <v>8323</v>
      </c>
      <c r="R1243" t="s">
        <v>8338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95"/>
        <v>1</v>
      </c>
      <c r="P1244">
        <f t="shared" si="96"/>
        <v>5</v>
      </c>
      <c r="Q1244" s="13" t="s">
        <v>8323</v>
      </c>
      <c r="R1244" t="s">
        <v>8338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95"/>
        <v>14</v>
      </c>
      <c r="P1245">
        <f t="shared" si="96"/>
        <v>44.5</v>
      </c>
      <c r="Q1245" s="13" t="s">
        <v>8323</v>
      </c>
      <c r="R1245" t="s">
        <v>8338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95"/>
        <v>104</v>
      </c>
      <c r="P1246">
        <f t="shared" si="96"/>
        <v>46.13</v>
      </c>
      <c r="Q1246" s="13" t="s">
        <v>8323</v>
      </c>
      <c r="R1246" t="s">
        <v>8324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95"/>
        <v>120</v>
      </c>
      <c r="P1247">
        <f t="shared" si="96"/>
        <v>141.47</v>
      </c>
      <c r="Q1247" s="13" t="s">
        <v>8323</v>
      </c>
      <c r="R1247" t="s">
        <v>8324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95"/>
        <v>117</v>
      </c>
      <c r="P1248">
        <f t="shared" si="96"/>
        <v>75.48</v>
      </c>
      <c r="Q1248" s="13" t="s">
        <v>8323</v>
      </c>
      <c r="R1248" t="s">
        <v>8324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95"/>
        <v>122</v>
      </c>
      <c r="P1249">
        <f t="shared" si="96"/>
        <v>85.5</v>
      </c>
      <c r="Q1249" s="13" t="s">
        <v>8323</v>
      </c>
      <c r="R1249" t="s">
        <v>8324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95"/>
        <v>152</v>
      </c>
      <c r="P1250">
        <f t="shared" si="96"/>
        <v>64.25</v>
      </c>
      <c r="Q1250" s="13" t="s">
        <v>8323</v>
      </c>
      <c r="R1250" t="s">
        <v>8324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95"/>
        <v>104</v>
      </c>
      <c r="P1251">
        <f t="shared" si="96"/>
        <v>64.47</v>
      </c>
      <c r="Q1251" s="13" t="s">
        <v>8323</v>
      </c>
      <c r="R1251" t="s">
        <v>8324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95"/>
        <v>200</v>
      </c>
      <c r="P1252">
        <f t="shared" si="96"/>
        <v>118.2</v>
      </c>
      <c r="Q1252" s="13" t="s">
        <v>8323</v>
      </c>
      <c r="R1252" t="s">
        <v>8324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95"/>
        <v>102</v>
      </c>
      <c r="P1253">
        <f t="shared" si="96"/>
        <v>82.54</v>
      </c>
      <c r="Q1253" s="13" t="s">
        <v>8323</v>
      </c>
      <c r="R1253" t="s">
        <v>8324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95"/>
        <v>138</v>
      </c>
      <c r="P1254">
        <f t="shared" si="96"/>
        <v>34.17</v>
      </c>
      <c r="Q1254" s="13" t="s">
        <v>8323</v>
      </c>
      <c r="R1254" t="s">
        <v>8324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95"/>
        <v>303833</v>
      </c>
      <c r="P1255">
        <f t="shared" si="96"/>
        <v>42.73</v>
      </c>
      <c r="Q1255" s="13" t="s">
        <v>8323</v>
      </c>
      <c r="R1255" t="s">
        <v>8324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95"/>
        <v>199</v>
      </c>
      <c r="P1256">
        <f t="shared" si="96"/>
        <v>94.49</v>
      </c>
      <c r="Q1256" s="13" t="s">
        <v>8323</v>
      </c>
      <c r="R1256" t="s">
        <v>8324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95"/>
        <v>202</v>
      </c>
      <c r="P1257">
        <f t="shared" si="96"/>
        <v>55.7</v>
      </c>
      <c r="Q1257" s="13" t="s">
        <v>8323</v>
      </c>
      <c r="R1257" t="s">
        <v>8324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95"/>
        <v>118</v>
      </c>
      <c r="P1258">
        <f t="shared" si="96"/>
        <v>98.03</v>
      </c>
      <c r="Q1258" s="13" t="s">
        <v>8323</v>
      </c>
      <c r="R1258" t="s">
        <v>8324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95"/>
        <v>295</v>
      </c>
      <c r="P1259">
        <f t="shared" si="96"/>
        <v>92.1</v>
      </c>
      <c r="Q1259" s="13" t="s">
        <v>8323</v>
      </c>
      <c r="R1259" t="s">
        <v>8324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95"/>
        <v>213</v>
      </c>
      <c r="P1260">
        <f t="shared" si="96"/>
        <v>38.18</v>
      </c>
      <c r="Q1260" s="13" t="s">
        <v>8323</v>
      </c>
      <c r="R1260" t="s">
        <v>8324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95"/>
        <v>104</v>
      </c>
      <c r="P1261">
        <f t="shared" si="96"/>
        <v>27.15</v>
      </c>
      <c r="Q1261" s="13" t="s">
        <v>8323</v>
      </c>
      <c r="R1261" t="s">
        <v>8324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95"/>
        <v>114</v>
      </c>
      <c r="P1262">
        <f t="shared" si="96"/>
        <v>50.69</v>
      </c>
      <c r="Q1262" s="13" t="s">
        <v>8323</v>
      </c>
      <c r="R1262" t="s">
        <v>8324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95"/>
        <v>101</v>
      </c>
      <c r="P1263">
        <f t="shared" si="96"/>
        <v>38.94</v>
      </c>
      <c r="Q1263" s="13" t="s">
        <v>8323</v>
      </c>
      <c r="R1263" t="s">
        <v>8324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95"/>
        <v>125</v>
      </c>
      <c r="P1264">
        <f t="shared" si="96"/>
        <v>77.64</v>
      </c>
      <c r="Q1264" s="13" t="s">
        <v>8323</v>
      </c>
      <c r="R1264" t="s">
        <v>8324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95"/>
        <v>119</v>
      </c>
      <c r="P1265">
        <f t="shared" si="96"/>
        <v>43.54</v>
      </c>
      <c r="Q1265" s="13" t="s">
        <v>8323</v>
      </c>
      <c r="R1265" t="s">
        <v>8324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95"/>
        <v>166</v>
      </c>
      <c r="P1266">
        <f t="shared" si="96"/>
        <v>31.82</v>
      </c>
      <c r="Q1266" s="13" t="s">
        <v>8323</v>
      </c>
      <c r="R1266" t="s">
        <v>8324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95"/>
        <v>119</v>
      </c>
      <c r="P1267">
        <f t="shared" si="96"/>
        <v>63.18</v>
      </c>
      <c r="Q1267" s="13" t="s">
        <v>8323</v>
      </c>
      <c r="R1267" t="s">
        <v>8324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95"/>
        <v>100</v>
      </c>
      <c r="P1268">
        <f t="shared" si="96"/>
        <v>190.9</v>
      </c>
      <c r="Q1268" s="13" t="s">
        <v>8323</v>
      </c>
      <c r="R1268" t="s">
        <v>8324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95"/>
        <v>102</v>
      </c>
      <c r="P1269">
        <f t="shared" si="96"/>
        <v>140.86000000000001</v>
      </c>
      <c r="Q1269" s="13" t="s">
        <v>8323</v>
      </c>
      <c r="R1269" t="s">
        <v>8324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95"/>
        <v>117</v>
      </c>
      <c r="P1270">
        <f t="shared" si="96"/>
        <v>76.92</v>
      </c>
      <c r="Q1270" s="13" t="s">
        <v>8323</v>
      </c>
      <c r="R1270" t="s">
        <v>8324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95"/>
        <v>109</v>
      </c>
      <c r="P1271">
        <f t="shared" si="96"/>
        <v>99.16</v>
      </c>
      <c r="Q1271" s="13" t="s">
        <v>8323</v>
      </c>
      <c r="R1271" t="s">
        <v>8324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95"/>
        <v>115</v>
      </c>
      <c r="P1272">
        <f t="shared" si="96"/>
        <v>67.88</v>
      </c>
      <c r="Q1272" s="13" t="s">
        <v>8323</v>
      </c>
      <c r="R1272" t="s">
        <v>8324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95"/>
        <v>102</v>
      </c>
      <c r="P1273">
        <f t="shared" si="96"/>
        <v>246.29</v>
      </c>
      <c r="Q1273" s="13" t="s">
        <v>8323</v>
      </c>
      <c r="R1273" t="s">
        <v>8324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95"/>
        <v>106</v>
      </c>
      <c r="P1274">
        <f t="shared" si="96"/>
        <v>189.29</v>
      </c>
      <c r="Q1274" s="13" t="s">
        <v>8323</v>
      </c>
      <c r="R1274" t="s">
        <v>8324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95"/>
        <v>104</v>
      </c>
      <c r="P1275">
        <f t="shared" si="96"/>
        <v>76.67</v>
      </c>
      <c r="Q1275" s="13" t="s">
        <v>8323</v>
      </c>
      <c r="R1275" t="s">
        <v>8324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95"/>
        <v>155</v>
      </c>
      <c r="P1276">
        <f t="shared" si="96"/>
        <v>82.96</v>
      </c>
      <c r="Q1276" s="13" t="s">
        <v>8323</v>
      </c>
      <c r="R1276" t="s">
        <v>8324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95"/>
        <v>162</v>
      </c>
      <c r="P1277">
        <f t="shared" si="96"/>
        <v>62.52</v>
      </c>
      <c r="Q1277" s="13" t="s">
        <v>8323</v>
      </c>
      <c r="R1277" t="s">
        <v>8324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95"/>
        <v>104</v>
      </c>
      <c r="P1278">
        <f t="shared" si="96"/>
        <v>46.07</v>
      </c>
      <c r="Q1278" s="13" t="s">
        <v>8323</v>
      </c>
      <c r="R1278" t="s">
        <v>8324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95"/>
        <v>106</v>
      </c>
      <c r="P1279">
        <f t="shared" si="96"/>
        <v>38.54</v>
      </c>
      <c r="Q1279" s="13" t="s">
        <v>8323</v>
      </c>
      <c r="R1279" t="s">
        <v>8324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95"/>
        <v>155</v>
      </c>
      <c r="P1280">
        <f t="shared" si="96"/>
        <v>53.01</v>
      </c>
      <c r="Q1280" s="13" t="s">
        <v>8323</v>
      </c>
      <c r="R1280" t="s">
        <v>8324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95"/>
        <v>111</v>
      </c>
      <c r="P1281">
        <f t="shared" si="96"/>
        <v>73.36</v>
      </c>
      <c r="Q1281" s="13" t="s">
        <v>8323</v>
      </c>
      <c r="R1281" t="s">
        <v>8324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100">ROUND(E1282/D1282*100, 0)</f>
        <v>111</v>
      </c>
      <c r="P1282">
        <f t="shared" si="96"/>
        <v>127.98</v>
      </c>
      <c r="Q1282" s="13" t="s">
        <v>8323</v>
      </c>
      <c r="R1282" t="s">
        <v>8324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100"/>
        <v>111</v>
      </c>
      <c r="P1283">
        <f t="shared" ref="P1283:P1346" si="101">IFERROR(ROUND(E1283/L1283,2), 0)</f>
        <v>104.73</v>
      </c>
      <c r="Q1283" s="13" t="s">
        <v>8323</v>
      </c>
      <c r="R1283" t="s">
        <v>8324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100"/>
        <v>124</v>
      </c>
      <c r="P1284">
        <f t="shared" si="101"/>
        <v>67.67</v>
      </c>
      <c r="Q1284" s="13" t="s">
        <v>8323</v>
      </c>
      <c r="R1284" t="s">
        <v>8324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100"/>
        <v>211</v>
      </c>
      <c r="P1285">
        <f t="shared" si="101"/>
        <v>95.93</v>
      </c>
      <c r="Q1285" s="13" t="s">
        <v>8323</v>
      </c>
      <c r="R1285" t="s">
        <v>8324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100"/>
        <v>101</v>
      </c>
      <c r="P1286">
        <f t="shared" si="101"/>
        <v>65.16</v>
      </c>
      <c r="Q1286" s="13" t="s">
        <v>8315</v>
      </c>
      <c r="R1286" t="s">
        <v>8316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100"/>
        <v>102</v>
      </c>
      <c r="P1287">
        <f t="shared" si="101"/>
        <v>32.270000000000003</v>
      </c>
      <c r="Q1287" s="13" t="s">
        <v>8315</v>
      </c>
      <c r="R1287" t="s">
        <v>8316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100"/>
        <v>108</v>
      </c>
      <c r="P1288">
        <f t="shared" si="101"/>
        <v>81.25</v>
      </c>
      <c r="Q1288" s="13" t="s">
        <v>8315</v>
      </c>
      <c r="R1288" t="s">
        <v>8316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100"/>
        <v>242</v>
      </c>
      <c r="P1289">
        <f t="shared" si="101"/>
        <v>24.2</v>
      </c>
      <c r="Q1289" s="13" t="s">
        <v>8315</v>
      </c>
      <c r="R1289" t="s">
        <v>8316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100"/>
        <v>100</v>
      </c>
      <c r="P1290">
        <f t="shared" si="101"/>
        <v>65.87</v>
      </c>
      <c r="Q1290" s="13" t="s">
        <v>8315</v>
      </c>
      <c r="R1290" t="s">
        <v>8316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100"/>
        <v>125</v>
      </c>
      <c r="P1291">
        <f t="shared" si="101"/>
        <v>36.08</v>
      </c>
      <c r="Q1291" s="13" t="s">
        <v>8315</v>
      </c>
      <c r="R1291" t="s">
        <v>8316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100"/>
        <v>109</v>
      </c>
      <c r="P1292">
        <f t="shared" si="101"/>
        <v>44.19</v>
      </c>
      <c r="Q1292" s="13" t="s">
        <v>8315</v>
      </c>
      <c r="R1292" t="s">
        <v>8316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100"/>
        <v>146</v>
      </c>
      <c r="P1293">
        <f t="shared" si="101"/>
        <v>104.07</v>
      </c>
      <c r="Q1293" s="13" t="s">
        <v>8315</v>
      </c>
      <c r="R1293" t="s">
        <v>8316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100"/>
        <v>110</v>
      </c>
      <c r="P1294">
        <f t="shared" si="101"/>
        <v>35.96</v>
      </c>
      <c r="Q1294" s="13" t="s">
        <v>8315</v>
      </c>
      <c r="R1294" t="s">
        <v>8316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100"/>
        <v>102</v>
      </c>
      <c r="P1295">
        <f t="shared" si="101"/>
        <v>127.79</v>
      </c>
      <c r="Q1295" s="13" t="s">
        <v>8315</v>
      </c>
      <c r="R1295" t="s">
        <v>8316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100"/>
        <v>122</v>
      </c>
      <c r="P1296">
        <f t="shared" si="101"/>
        <v>27.73</v>
      </c>
      <c r="Q1296" s="13" t="s">
        <v>8315</v>
      </c>
      <c r="R1296" t="s">
        <v>8316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100"/>
        <v>102</v>
      </c>
      <c r="P1297">
        <f t="shared" si="101"/>
        <v>39.83</v>
      </c>
      <c r="Q1297" s="13" t="s">
        <v>8315</v>
      </c>
      <c r="R1297" t="s">
        <v>8316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100"/>
        <v>141</v>
      </c>
      <c r="P1298">
        <f t="shared" si="101"/>
        <v>52.17</v>
      </c>
      <c r="Q1298" s="13" t="s">
        <v>8315</v>
      </c>
      <c r="R1298" t="s">
        <v>8316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100"/>
        <v>110</v>
      </c>
      <c r="P1299">
        <f t="shared" si="101"/>
        <v>92.04</v>
      </c>
      <c r="Q1299" s="13" t="s">
        <v>8315</v>
      </c>
      <c r="R1299" t="s">
        <v>8316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100"/>
        <v>105</v>
      </c>
      <c r="P1300">
        <f t="shared" si="101"/>
        <v>63.42</v>
      </c>
      <c r="Q1300" s="13" t="s">
        <v>8315</v>
      </c>
      <c r="R1300" t="s">
        <v>8316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100"/>
        <v>124</v>
      </c>
      <c r="P1301">
        <f t="shared" si="101"/>
        <v>135.63</v>
      </c>
      <c r="Q1301" s="13" t="s">
        <v>8315</v>
      </c>
      <c r="R1301" t="s">
        <v>8316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100"/>
        <v>135</v>
      </c>
      <c r="P1302">
        <f t="shared" si="101"/>
        <v>168.75</v>
      </c>
      <c r="Q1302" s="13" t="s">
        <v>8315</v>
      </c>
      <c r="R1302" t="s">
        <v>8316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100"/>
        <v>103</v>
      </c>
      <c r="P1303">
        <f t="shared" si="101"/>
        <v>70.86</v>
      </c>
      <c r="Q1303" s="13" t="s">
        <v>8315</v>
      </c>
      <c r="R1303" t="s">
        <v>8316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100"/>
        <v>100</v>
      </c>
      <c r="P1304">
        <f t="shared" si="101"/>
        <v>50</v>
      </c>
      <c r="Q1304" s="13" t="s">
        <v>8315</v>
      </c>
      <c r="R1304" t="s">
        <v>8316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100"/>
        <v>130</v>
      </c>
      <c r="P1305">
        <f t="shared" si="101"/>
        <v>42.21</v>
      </c>
      <c r="Q1305" s="13" t="s">
        <v>8315</v>
      </c>
      <c r="R1305" t="s">
        <v>8316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100"/>
        <v>40</v>
      </c>
      <c r="P1306">
        <f t="shared" si="101"/>
        <v>152.41</v>
      </c>
      <c r="Q1306" s="13" t="s">
        <v>8317</v>
      </c>
      <c r="R1306" t="s">
        <v>8319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100"/>
        <v>26</v>
      </c>
      <c r="P1307">
        <f t="shared" si="101"/>
        <v>90.62</v>
      </c>
      <c r="Q1307" s="13" t="s">
        <v>8317</v>
      </c>
      <c r="R1307" t="s">
        <v>8319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100"/>
        <v>65</v>
      </c>
      <c r="P1308">
        <f t="shared" si="101"/>
        <v>201.6</v>
      </c>
      <c r="Q1308" s="13" t="s">
        <v>8317</v>
      </c>
      <c r="R1308" t="s">
        <v>8319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100"/>
        <v>12</v>
      </c>
      <c r="P1309">
        <f t="shared" si="101"/>
        <v>127.93</v>
      </c>
      <c r="Q1309" s="13" t="s">
        <v>8317</v>
      </c>
      <c r="R1309" t="s">
        <v>8319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100"/>
        <v>11</v>
      </c>
      <c r="P1310">
        <f t="shared" si="101"/>
        <v>29.89</v>
      </c>
      <c r="Q1310" s="13" t="s">
        <v>8317</v>
      </c>
      <c r="R1310" t="s">
        <v>8319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100"/>
        <v>112</v>
      </c>
      <c r="P1311">
        <f t="shared" si="101"/>
        <v>367.97</v>
      </c>
      <c r="Q1311" s="13" t="s">
        <v>8317</v>
      </c>
      <c r="R1311" t="s">
        <v>8319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100"/>
        <v>16</v>
      </c>
      <c r="P1312">
        <f t="shared" si="101"/>
        <v>129.16999999999999</v>
      </c>
      <c r="Q1312" s="13" t="s">
        <v>8317</v>
      </c>
      <c r="R1312" t="s">
        <v>8319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100"/>
        <v>32</v>
      </c>
      <c r="P1313">
        <f t="shared" si="101"/>
        <v>800.7</v>
      </c>
      <c r="Q1313" s="13" t="s">
        <v>8317</v>
      </c>
      <c r="R1313" t="s">
        <v>8319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100"/>
        <v>1</v>
      </c>
      <c r="P1314">
        <f t="shared" si="101"/>
        <v>28</v>
      </c>
      <c r="Q1314" s="13" t="s">
        <v>8317</v>
      </c>
      <c r="R1314" t="s">
        <v>8319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100"/>
        <v>31</v>
      </c>
      <c r="P1315">
        <f t="shared" si="101"/>
        <v>102.02</v>
      </c>
      <c r="Q1315" s="13" t="s">
        <v>8317</v>
      </c>
      <c r="R1315" t="s">
        <v>8319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100"/>
        <v>1</v>
      </c>
      <c r="P1316">
        <f t="shared" si="101"/>
        <v>184.36</v>
      </c>
      <c r="Q1316" s="13" t="s">
        <v>8317</v>
      </c>
      <c r="R1316" t="s">
        <v>8319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100"/>
        <v>40</v>
      </c>
      <c r="P1317">
        <f t="shared" si="101"/>
        <v>162.91999999999999</v>
      </c>
      <c r="Q1317" s="13" t="s">
        <v>8317</v>
      </c>
      <c r="R1317" t="s">
        <v>8319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100"/>
        <v>0</v>
      </c>
      <c r="P1318">
        <f t="shared" si="101"/>
        <v>1</v>
      </c>
      <c r="Q1318" s="13" t="s">
        <v>8317</v>
      </c>
      <c r="R1318" t="s">
        <v>8319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100"/>
        <v>6</v>
      </c>
      <c r="P1319">
        <f t="shared" si="101"/>
        <v>603.53</v>
      </c>
      <c r="Q1319" s="13" t="s">
        <v>8317</v>
      </c>
      <c r="R1319" t="s">
        <v>8319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100"/>
        <v>15</v>
      </c>
      <c r="P1320">
        <f t="shared" si="101"/>
        <v>45.41</v>
      </c>
      <c r="Q1320" s="13" t="s">
        <v>8317</v>
      </c>
      <c r="R1320" t="s">
        <v>8319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100"/>
        <v>15</v>
      </c>
      <c r="P1321">
        <f t="shared" si="101"/>
        <v>97.33</v>
      </c>
      <c r="Q1321" s="13" t="s">
        <v>8317</v>
      </c>
      <c r="R1321" t="s">
        <v>8319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100"/>
        <v>1</v>
      </c>
      <c r="P1322">
        <f t="shared" si="101"/>
        <v>167.67</v>
      </c>
      <c r="Q1322" s="13" t="s">
        <v>8317</v>
      </c>
      <c r="R1322" t="s">
        <v>8319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100"/>
        <v>1</v>
      </c>
      <c r="P1323">
        <f t="shared" si="101"/>
        <v>859.86</v>
      </c>
      <c r="Q1323" s="13" t="s">
        <v>8317</v>
      </c>
      <c r="R1323" t="s">
        <v>8319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100"/>
        <v>0</v>
      </c>
      <c r="P1324">
        <f t="shared" si="101"/>
        <v>26.5</v>
      </c>
      <c r="Q1324" s="13" t="s">
        <v>8317</v>
      </c>
      <c r="R1324" t="s">
        <v>8319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100"/>
        <v>9</v>
      </c>
      <c r="P1325">
        <f t="shared" si="101"/>
        <v>30.27</v>
      </c>
      <c r="Q1325" s="13" t="s">
        <v>8317</v>
      </c>
      <c r="R1325" t="s">
        <v>8319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100"/>
        <v>10</v>
      </c>
      <c r="P1326">
        <f t="shared" si="101"/>
        <v>54.67</v>
      </c>
      <c r="Q1326" s="13" t="s">
        <v>8317</v>
      </c>
      <c r="R1326" t="s">
        <v>8319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100"/>
        <v>2</v>
      </c>
      <c r="P1327">
        <f t="shared" si="101"/>
        <v>60.75</v>
      </c>
      <c r="Q1327" s="13" t="s">
        <v>8317</v>
      </c>
      <c r="R1327" t="s">
        <v>8319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100"/>
        <v>1</v>
      </c>
      <c r="P1328">
        <f t="shared" si="101"/>
        <v>102.73</v>
      </c>
      <c r="Q1328" s="13" t="s">
        <v>8317</v>
      </c>
      <c r="R1328" t="s">
        <v>8319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100"/>
        <v>4</v>
      </c>
      <c r="P1329">
        <f t="shared" si="101"/>
        <v>41.59</v>
      </c>
      <c r="Q1329" s="13" t="s">
        <v>8317</v>
      </c>
      <c r="R1329" t="s">
        <v>8319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100"/>
        <v>2</v>
      </c>
      <c r="P1330">
        <f t="shared" si="101"/>
        <v>116.53</v>
      </c>
      <c r="Q1330" s="13" t="s">
        <v>8317</v>
      </c>
      <c r="R1330" t="s">
        <v>8319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100"/>
        <v>1</v>
      </c>
      <c r="P1331">
        <f t="shared" si="101"/>
        <v>45.33</v>
      </c>
      <c r="Q1331" s="13" t="s">
        <v>8317</v>
      </c>
      <c r="R1331" t="s">
        <v>8319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100"/>
        <v>22</v>
      </c>
      <c r="P1332">
        <f t="shared" si="101"/>
        <v>157.46</v>
      </c>
      <c r="Q1332" s="13" t="s">
        <v>8317</v>
      </c>
      <c r="R1332" t="s">
        <v>8319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100"/>
        <v>1</v>
      </c>
      <c r="P1333">
        <f t="shared" si="101"/>
        <v>100.5</v>
      </c>
      <c r="Q1333" s="13" t="s">
        <v>8317</v>
      </c>
      <c r="R1333" t="s">
        <v>8319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100"/>
        <v>0</v>
      </c>
      <c r="P1334">
        <f t="shared" si="101"/>
        <v>0</v>
      </c>
      <c r="Q1334" s="13" t="s">
        <v>8317</v>
      </c>
      <c r="R1334" t="s">
        <v>8319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100"/>
        <v>0</v>
      </c>
      <c r="P1335">
        <f t="shared" si="101"/>
        <v>0</v>
      </c>
      <c r="Q1335" s="13" t="s">
        <v>8317</v>
      </c>
      <c r="R1335" t="s">
        <v>8319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100"/>
        <v>11</v>
      </c>
      <c r="P1336">
        <f t="shared" si="101"/>
        <v>51.82</v>
      </c>
      <c r="Q1336" s="13" t="s">
        <v>8317</v>
      </c>
      <c r="R1336" t="s">
        <v>8319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100"/>
        <v>20</v>
      </c>
      <c r="P1337">
        <f t="shared" si="101"/>
        <v>308.75</v>
      </c>
      <c r="Q1337" s="13" t="s">
        <v>8317</v>
      </c>
      <c r="R1337" t="s">
        <v>8319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100"/>
        <v>85</v>
      </c>
      <c r="P1338">
        <f t="shared" si="101"/>
        <v>379.23</v>
      </c>
      <c r="Q1338" s="13" t="s">
        <v>8317</v>
      </c>
      <c r="R1338" t="s">
        <v>8319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100"/>
        <v>49</v>
      </c>
      <c r="P1339">
        <f t="shared" si="101"/>
        <v>176.36</v>
      </c>
      <c r="Q1339" s="13" t="s">
        <v>8317</v>
      </c>
      <c r="R1339" t="s">
        <v>8319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100"/>
        <v>3</v>
      </c>
      <c r="P1340">
        <f t="shared" si="101"/>
        <v>66.069999999999993</v>
      </c>
      <c r="Q1340" s="13" t="s">
        <v>8317</v>
      </c>
      <c r="R1340" t="s">
        <v>8319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100"/>
        <v>7</v>
      </c>
      <c r="P1341">
        <f t="shared" si="101"/>
        <v>89.65</v>
      </c>
      <c r="Q1341" s="13" t="s">
        <v>8317</v>
      </c>
      <c r="R1341" t="s">
        <v>8319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100"/>
        <v>0</v>
      </c>
      <c r="P1342">
        <f t="shared" si="101"/>
        <v>0</v>
      </c>
      <c r="Q1342" s="13" t="s">
        <v>8317</v>
      </c>
      <c r="R1342" t="s">
        <v>8319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100"/>
        <v>70</v>
      </c>
      <c r="P1343">
        <f t="shared" si="101"/>
        <v>382.39</v>
      </c>
      <c r="Q1343" s="13" t="s">
        <v>8317</v>
      </c>
      <c r="R1343" t="s">
        <v>8319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100"/>
        <v>0</v>
      </c>
      <c r="P1344">
        <f t="shared" si="101"/>
        <v>100</v>
      </c>
      <c r="Q1344" s="13" t="s">
        <v>8317</v>
      </c>
      <c r="R1344" t="s">
        <v>8319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100"/>
        <v>102</v>
      </c>
      <c r="P1345">
        <f t="shared" si="101"/>
        <v>158.36000000000001</v>
      </c>
      <c r="Q1345" s="13" t="s">
        <v>8317</v>
      </c>
      <c r="R1345" t="s">
        <v>8319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105">ROUND(E1346/D1346*100, 0)</f>
        <v>378</v>
      </c>
      <c r="P1346">
        <f t="shared" si="101"/>
        <v>40.76</v>
      </c>
      <c r="Q1346" s="13" t="s">
        <v>8320</v>
      </c>
      <c r="R1346" t="s">
        <v>8321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105"/>
        <v>125</v>
      </c>
      <c r="P1347">
        <f t="shared" ref="P1347:P1410" si="106">IFERROR(ROUND(E1347/L1347,2), 0)</f>
        <v>53.57</v>
      </c>
      <c r="Q1347" s="13" t="s">
        <v>8320</v>
      </c>
      <c r="R1347" t="s">
        <v>8321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105"/>
        <v>147</v>
      </c>
      <c r="P1348">
        <f t="shared" si="106"/>
        <v>48.45</v>
      </c>
      <c r="Q1348" s="13" t="s">
        <v>8320</v>
      </c>
      <c r="R1348" t="s">
        <v>8321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105"/>
        <v>102</v>
      </c>
      <c r="P1349">
        <f t="shared" si="106"/>
        <v>82.42</v>
      </c>
      <c r="Q1349" s="13" t="s">
        <v>8320</v>
      </c>
      <c r="R1349" t="s">
        <v>8321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105"/>
        <v>102</v>
      </c>
      <c r="P1350">
        <f t="shared" si="106"/>
        <v>230.19</v>
      </c>
      <c r="Q1350" s="13" t="s">
        <v>8320</v>
      </c>
      <c r="R1350" t="s">
        <v>8321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105"/>
        <v>204</v>
      </c>
      <c r="P1351">
        <f t="shared" si="106"/>
        <v>59.36</v>
      </c>
      <c r="Q1351" s="13" t="s">
        <v>8320</v>
      </c>
      <c r="R1351" t="s">
        <v>8321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105"/>
        <v>104</v>
      </c>
      <c r="P1352">
        <f t="shared" si="106"/>
        <v>66.7</v>
      </c>
      <c r="Q1352" s="13" t="s">
        <v>8320</v>
      </c>
      <c r="R1352" t="s">
        <v>8321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105"/>
        <v>101</v>
      </c>
      <c r="P1353">
        <f t="shared" si="106"/>
        <v>168.78</v>
      </c>
      <c r="Q1353" s="13" t="s">
        <v>8320</v>
      </c>
      <c r="R1353" t="s">
        <v>8321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105"/>
        <v>136</v>
      </c>
      <c r="P1354">
        <f t="shared" si="106"/>
        <v>59.97</v>
      </c>
      <c r="Q1354" s="13" t="s">
        <v>8320</v>
      </c>
      <c r="R1354" t="s">
        <v>8321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105"/>
        <v>134</v>
      </c>
      <c r="P1355">
        <f t="shared" si="106"/>
        <v>31.81</v>
      </c>
      <c r="Q1355" s="13" t="s">
        <v>8320</v>
      </c>
      <c r="R1355" t="s">
        <v>8321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105"/>
        <v>130</v>
      </c>
      <c r="P1356">
        <f t="shared" si="106"/>
        <v>24.42</v>
      </c>
      <c r="Q1356" s="13" t="s">
        <v>8320</v>
      </c>
      <c r="R1356" t="s">
        <v>8321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105"/>
        <v>123</v>
      </c>
      <c r="P1357">
        <f t="shared" si="106"/>
        <v>25.35</v>
      </c>
      <c r="Q1357" s="13" t="s">
        <v>8320</v>
      </c>
      <c r="R1357" t="s">
        <v>8321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105"/>
        <v>183</v>
      </c>
      <c r="P1358">
        <f t="shared" si="106"/>
        <v>71.44</v>
      </c>
      <c r="Q1358" s="13" t="s">
        <v>8320</v>
      </c>
      <c r="R1358" t="s">
        <v>8321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105"/>
        <v>125</v>
      </c>
      <c r="P1359">
        <f t="shared" si="106"/>
        <v>38.549999999999997</v>
      </c>
      <c r="Q1359" s="13" t="s">
        <v>8320</v>
      </c>
      <c r="R1359" t="s">
        <v>8321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105"/>
        <v>112</v>
      </c>
      <c r="P1360">
        <f t="shared" si="106"/>
        <v>68.37</v>
      </c>
      <c r="Q1360" s="13" t="s">
        <v>8320</v>
      </c>
      <c r="R1360" t="s">
        <v>8321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105"/>
        <v>116</v>
      </c>
      <c r="P1361">
        <f t="shared" si="106"/>
        <v>40.21</v>
      </c>
      <c r="Q1361" s="13" t="s">
        <v>8320</v>
      </c>
      <c r="R1361" t="s">
        <v>8321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105"/>
        <v>173</v>
      </c>
      <c r="P1362">
        <f t="shared" si="106"/>
        <v>32.07</v>
      </c>
      <c r="Q1362" s="13" t="s">
        <v>8320</v>
      </c>
      <c r="R1362" t="s">
        <v>8321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105"/>
        <v>126</v>
      </c>
      <c r="P1363">
        <f t="shared" si="106"/>
        <v>28.63</v>
      </c>
      <c r="Q1363" s="13" t="s">
        <v>8320</v>
      </c>
      <c r="R1363" t="s">
        <v>8321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105"/>
        <v>109</v>
      </c>
      <c r="P1364">
        <f t="shared" si="106"/>
        <v>43.64</v>
      </c>
      <c r="Q1364" s="13" t="s">
        <v>8320</v>
      </c>
      <c r="R1364" t="s">
        <v>8321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105"/>
        <v>100</v>
      </c>
      <c r="P1365">
        <f t="shared" si="106"/>
        <v>40</v>
      </c>
      <c r="Q1365" s="13" t="s">
        <v>8320</v>
      </c>
      <c r="R1365" t="s">
        <v>8321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105"/>
        <v>119</v>
      </c>
      <c r="P1366">
        <f t="shared" si="106"/>
        <v>346.04</v>
      </c>
      <c r="Q1366" s="13" t="s">
        <v>8323</v>
      </c>
      <c r="R1366" t="s">
        <v>8324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105"/>
        <v>100</v>
      </c>
      <c r="P1367">
        <f t="shared" si="106"/>
        <v>81.739999999999995</v>
      </c>
      <c r="Q1367" s="13" t="s">
        <v>8323</v>
      </c>
      <c r="R1367" t="s">
        <v>8324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105"/>
        <v>126</v>
      </c>
      <c r="P1368">
        <f t="shared" si="106"/>
        <v>64.540000000000006</v>
      </c>
      <c r="Q1368" s="13" t="s">
        <v>8323</v>
      </c>
      <c r="R1368" t="s">
        <v>8324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105"/>
        <v>114</v>
      </c>
      <c r="P1369">
        <f t="shared" si="106"/>
        <v>63.48</v>
      </c>
      <c r="Q1369" s="13" t="s">
        <v>8323</v>
      </c>
      <c r="R1369" t="s">
        <v>8324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105"/>
        <v>111</v>
      </c>
      <c r="P1370">
        <f t="shared" si="106"/>
        <v>63.62</v>
      </c>
      <c r="Q1370" s="13" t="s">
        <v>8323</v>
      </c>
      <c r="R1370" t="s">
        <v>8324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105"/>
        <v>105</v>
      </c>
      <c r="P1371">
        <f t="shared" si="106"/>
        <v>83.97</v>
      </c>
      <c r="Q1371" s="13" t="s">
        <v>8323</v>
      </c>
      <c r="R1371" t="s">
        <v>8324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105"/>
        <v>104</v>
      </c>
      <c r="P1372">
        <f t="shared" si="106"/>
        <v>77.75</v>
      </c>
      <c r="Q1372" s="13" t="s">
        <v>8323</v>
      </c>
      <c r="R1372" t="s">
        <v>8324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105"/>
        <v>107</v>
      </c>
      <c r="P1373">
        <f t="shared" si="106"/>
        <v>107.07</v>
      </c>
      <c r="Q1373" s="13" t="s">
        <v>8323</v>
      </c>
      <c r="R1373" t="s">
        <v>8324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105"/>
        <v>124</v>
      </c>
      <c r="P1374">
        <f t="shared" si="106"/>
        <v>38.75</v>
      </c>
      <c r="Q1374" s="13" t="s">
        <v>8323</v>
      </c>
      <c r="R1374" t="s">
        <v>8324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105"/>
        <v>105</v>
      </c>
      <c r="P1375">
        <f t="shared" si="106"/>
        <v>201.94</v>
      </c>
      <c r="Q1375" s="13" t="s">
        <v>8323</v>
      </c>
      <c r="R1375" t="s">
        <v>8324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105"/>
        <v>189</v>
      </c>
      <c r="P1376">
        <f t="shared" si="106"/>
        <v>43.06</v>
      </c>
      <c r="Q1376" s="13" t="s">
        <v>8323</v>
      </c>
      <c r="R1376" t="s">
        <v>8324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105"/>
        <v>171</v>
      </c>
      <c r="P1377">
        <f t="shared" si="106"/>
        <v>62.87</v>
      </c>
      <c r="Q1377" s="13" t="s">
        <v>8323</v>
      </c>
      <c r="R1377" t="s">
        <v>8324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105"/>
        <v>252</v>
      </c>
      <c r="P1378">
        <f t="shared" si="106"/>
        <v>55.61</v>
      </c>
      <c r="Q1378" s="13" t="s">
        <v>8323</v>
      </c>
      <c r="R1378" t="s">
        <v>8324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105"/>
        <v>116</v>
      </c>
      <c r="P1379">
        <f t="shared" si="106"/>
        <v>48.71</v>
      </c>
      <c r="Q1379" s="13" t="s">
        <v>8323</v>
      </c>
      <c r="R1379" t="s">
        <v>8324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105"/>
        <v>203</v>
      </c>
      <c r="P1380">
        <f t="shared" si="106"/>
        <v>30.58</v>
      </c>
      <c r="Q1380" s="13" t="s">
        <v>8323</v>
      </c>
      <c r="R1380" t="s">
        <v>8324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105"/>
        <v>112</v>
      </c>
      <c r="P1381">
        <f t="shared" si="106"/>
        <v>73.91</v>
      </c>
      <c r="Q1381" s="13" t="s">
        <v>8323</v>
      </c>
      <c r="R1381" t="s">
        <v>8324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105"/>
        <v>424</v>
      </c>
      <c r="P1382">
        <f t="shared" si="106"/>
        <v>21.2</v>
      </c>
      <c r="Q1382" s="13" t="s">
        <v>8323</v>
      </c>
      <c r="R1382" t="s">
        <v>8324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105"/>
        <v>107</v>
      </c>
      <c r="P1383">
        <f t="shared" si="106"/>
        <v>73.36</v>
      </c>
      <c r="Q1383" s="13" t="s">
        <v>8323</v>
      </c>
      <c r="R1383" t="s">
        <v>8324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105"/>
        <v>104</v>
      </c>
      <c r="P1384">
        <f t="shared" si="106"/>
        <v>56.41</v>
      </c>
      <c r="Q1384" s="13" t="s">
        <v>8323</v>
      </c>
      <c r="R1384" t="s">
        <v>8324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105"/>
        <v>212</v>
      </c>
      <c r="P1385">
        <f t="shared" si="106"/>
        <v>50.25</v>
      </c>
      <c r="Q1385" s="13" t="s">
        <v>8323</v>
      </c>
      <c r="R1385" t="s">
        <v>8324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105"/>
        <v>124</v>
      </c>
      <c r="P1386">
        <f t="shared" si="106"/>
        <v>68.94</v>
      </c>
      <c r="Q1386" s="13" t="s">
        <v>8323</v>
      </c>
      <c r="R1386" t="s">
        <v>8324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105"/>
        <v>110</v>
      </c>
      <c r="P1387">
        <f t="shared" si="106"/>
        <v>65.91</v>
      </c>
      <c r="Q1387" s="13" t="s">
        <v>8323</v>
      </c>
      <c r="R1387" t="s">
        <v>8324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105"/>
        <v>219</v>
      </c>
      <c r="P1388">
        <f t="shared" si="106"/>
        <v>62.5</v>
      </c>
      <c r="Q1388" s="13" t="s">
        <v>8323</v>
      </c>
      <c r="R1388" t="s">
        <v>8324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105"/>
        <v>137</v>
      </c>
      <c r="P1389">
        <f t="shared" si="106"/>
        <v>70.06</v>
      </c>
      <c r="Q1389" s="13" t="s">
        <v>8323</v>
      </c>
      <c r="R1389" t="s">
        <v>8324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105"/>
        <v>135</v>
      </c>
      <c r="P1390">
        <f t="shared" si="106"/>
        <v>60.18</v>
      </c>
      <c r="Q1390" s="13" t="s">
        <v>8323</v>
      </c>
      <c r="R1390" t="s">
        <v>8324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105"/>
        <v>145</v>
      </c>
      <c r="P1391">
        <f t="shared" si="106"/>
        <v>21.38</v>
      </c>
      <c r="Q1391" s="13" t="s">
        <v>8323</v>
      </c>
      <c r="R1391" t="s">
        <v>8324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105"/>
        <v>109</v>
      </c>
      <c r="P1392">
        <f t="shared" si="106"/>
        <v>160.79</v>
      </c>
      <c r="Q1392" s="13" t="s">
        <v>8323</v>
      </c>
      <c r="R1392" t="s">
        <v>8324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105"/>
        <v>110</v>
      </c>
      <c r="P1393">
        <f t="shared" si="106"/>
        <v>42.38</v>
      </c>
      <c r="Q1393" s="13" t="s">
        <v>8323</v>
      </c>
      <c r="R1393" t="s">
        <v>8324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105"/>
        <v>114</v>
      </c>
      <c r="P1394">
        <f t="shared" si="106"/>
        <v>27.32</v>
      </c>
      <c r="Q1394" s="13" t="s">
        <v>8323</v>
      </c>
      <c r="R1394" t="s">
        <v>8324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105"/>
        <v>102</v>
      </c>
      <c r="P1395">
        <f t="shared" si="106"/>
        <v>196.83</v>
      </c>
      <c r="Q1395" s="13" t="s">
        <v>8323</v>
      </c>
      <c r="R1395" t="s">
        <v>8324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105"/>
        <v>122</v>
      </c>
      <c r="P1396">
        <f t="shared" si="106"/>
        <v>53.88</v>
      </c>
      <c r="Q1396" s="13" t="s">
        <v>8323</v>
      </c>
      <c r="R1396" t="s">
        <v>8324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105"/>
        <v>112</v>
      </c>
      <c r="P1397">
        <f t="shared" si="106"/>
        <v>47.76</v>
      </c>
      <c r="Q1397" s="13" t="s">
        <v>8323</v>
      </c>
      <c r="R1397" t="s">
        <v>8324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105"/>
        <v>107</v>
      </c>
      <c r="P1398">
        <f t="shared" si="106"/>
        <v>88.19</v>
      </c>
      <c r="Q1398" s="13" t="s">
        <v>8323</v>
      </c>
      <c r="R1398" t="s">
        <v>8324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105"/>
        <v>114</v>
      </c>
      <c r="P1399">
        <f t="shared" si="106"/>
        <v>72.06</v>
      </c>
      <c r="Q1399" s="13" t="s">
        <v>8323</v>
      </c>
      <c r="R1399" t="s">
        <v>8324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105"/>
        <v>110</v>
      </c>
      <c r="P1400">
        <f t="shared" si="106"/>
        <v>74.25</v>
      </c>
      <c r="Q1400" s="13" t="s">
        <v>8323</v>
      </c>
      <c r="R1400" t="s">
        <v>8324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105"/>
        <v>126</v>
      </c>
      <c r="P1401">
        <f t="shared" si="106"/>
        <v>61.7</v>
      </c>
      <c r="Q1401" s="13" t="s">
        <v>8323</v>
      </c>
      <c r="R1401" t="s">
        <v>8324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105"/>
        <v>167</v>
      </c>
      <c r="P1402">
        <f t="shared" si="106"/>
        <v>17.239999999999998</v>
      </c>
      <c r="Q1402" s="13" t="s">
        <v>8323</v>
      </c>
      <c r="R1402" t="s">
        <v>8324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105"/>
        <v>497</v>
      </c>
      <c r="P1403">
        <f t="shared" si="106"/>
        <v>51.72</v>
      </c>
      <c r="Q1403" s="13" t="s">
        <v>8323</v>
      </c>
      <c r="R1403" t="s">
        <v>8324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105"/>
        <v>109</v>
      </c>
      <c r="P1404">
        <f t="shared" si="106"/>
        <v>24.15</v>
      </c>
      <c r="Q1404" s="13" t="s">
        <v>8323</v>
      </c>
      <c r="R1404" t="s">
        <v>8324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105"/>
        <v>103</v>
      </c>
      <c r="P1405">
        <f t="shared" si="106"/>
        <v>62.17</v>
      </c>
      <c r="Q1405" s="13" t="s">
        <v>8323</v>
      </c>
      <c r="R1405" t="s">
        <v>8324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105"/>
        <v>2</v>
      </c>
      <c r="P1406">
        <f t="shared" si="106"/>
        <v>48.2</v>
      </c>
      <c r="Q1406" s="13" t="s">
        <v>8320</v>
      </c>
      <c r="R1406" t="s">
        <v>8339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105"/>
        <v>0</v>
      </c>
      <c r="P1407">
        <f t="shared" si="106"/>
        <v>6.18</v>
      </c>
      <c r="Q1407" s="13" t="s">
        <v>8320</v>
      </c>
      <c r="R1407" t="s">
        <v>8339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105"/>
        <v>0</v>
      </c>
      <c r="P1408">
        <f t="shared" si="106"/>
        <v>5</v>
      </c>
      <c r="Q1408" s="13" t="s">
        <v>8320</v>
      </c>
      <c r="R1408" t="s">
        <v>8339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105"/>
        <v>1</v>
      </c>
      <c r="P1409">
        <f t="shared" si="106"/>
        <v>7.5</v>
      </c>
      <c r="Q1409" s="13" t="s">
        <v>8320</v>
      </c>
      <c r="R1409" t="s">
        <v>8339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110">ROUND(E1410/D1410*100, 0)</f>
        <v>7</v>
      </c>
      <c r="P1410">
        <f t="shared" si="106"/>
        <v>12</v>
      </c>
      <c r="Q1410" s="13" t="s">
        <v>8320</v>
      </c>
      <c r="R1410" t="s">
        <v>8339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110"/>
        <v>0</v>
      </c>
      <c r="P1411">
        <f t="shared" ref="P1411:P1474" si="111">IFERROR(ROUND(E1411/L1411,2), 0)</f>
        <v>0</v>
      </c>
      <c r="Q1411" s="13" t="s">
        <v>8320</v>
      </c>
      <c r="R1411" t="s">
        <v>8339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110"/>
        <v>0</v>
      </c>
      <c r="P1412">
        <f t="shared" si="111"/>
        <v>1</v>
      </c>
      <c r="Q1412" s="13" t="s">
        <v>8320</v>
      </c>
      <c r="R1412" t="s">
        <v>8339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110"/>
        <v>0</v>
      </c>
      <c r="P1413">
        <f t="shared" si="111"/>
        <v>2.33</v>
      </c>
      <c r="Q1413" s="13" t="s">
        <v>8320</v>
      </c>
      <c r="R1413" t="s">
        <v>8339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110"/>
        <v>5</v>
      </c>
      <c r="P1414">
        <f t="shared" si="111"/>
        <v>24.62</v>
      </c>
      <c r="Q1414" s="13" t="s">
        <v>8320</v>
      </c>
      <c r="R1414" t="s">
        <v>8339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110"/>
        <v>5</v>
      </c>
      <c r="P1415">
        <f t="shared" si="111"/>
        <v>100</v>
      </c>
      <c r="Q1415" s="13" t="s">
        <v>8320</v>
      </c>
      <c r="R1415" t="s">
        <v>8339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110"/>
        <v>0</v>
      </c>
      <c r="P1416">
        <f t="shared" si="111"/>
        <v>1</v>
      </c>
      <c r="Q1416" s="13" t="s">
        <v>8320</v>
      </c>
      <c r="R1416" t="s">
        <v>8339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110"/>
        <v>18</v>
      </c>
      <c r="P1417">
        <f t="shared" si="111"/>
        <v>88.89</v>
      </c>
      <c r="Q1417" s="13" t="s">
        <v>8320</v>
      </c>
      <c r="R1417" t="s">
        <v>8339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110"/>
        <v>0</v>
      </c>
      <c r="P1418">
        <f t="shared" si="111"/>
        <v>0</v>
      </c>
      <c r="Q1418" s="13" t="s">
        <v>8320</v>
      </c>
      <c r="R1418" t="s">
        <v>8339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110"/>
        <v>1</v>
      </c>
      <c r="P1419">
        <f t="shared" si="111"/>
        <v>27.5</v>
      </c>
      <c r="Q1419" s="13" t="s">
        <v>8320</v>
      </c>
      <c r="R1419" t="s">
        <v>8339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110"/>
        <v>0</v>
      </c>
      <c r="P1420">
        <f t="shared" si="111"/>
        <v>6</v>
      </c>
      <c r="Q1420" s="13" t="s">
        <v>8320</v>
      </c>
      <c r="R1420" t="s">
        <v>8339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110"/>
        <v>7</v>
      </c>
      <c r="P1421">
        <f t="shared" si="111"/>
        <v>44.5</v>
      </c>
      <c r="Q1421" s="13" t="s">
        <v>8320</v>
      </c>
      <c r="R1421" t="s">
        <v>8339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110"/>
        <v>3</v>
      </c>
      <c r="P1422">
        <f t="shared" si="111"/>
        <v>1</v>
      </c>
      <c r="Q1422" s="13" t="s">
        <v>8320</v>
      </c>
      <c r="R1422" t="s">
        <v>8339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110"/>
        <v>0</v>
      </c>
      <c r="P1423">
        <f t="shared" si="111"/>
        <v>100</v>
      </c>
      <c r="Q1423" s="13" t="s">
        <v>8320</v>
      </c>
      <c r="R1423" t="s">
        <v>8339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110"/>
        <v>0</v>
      </c>
      <c r="P1424">
        <f t="shared" si="111"/>
        <v>13</v>
      </c>
      <c r="Q1424" s="13" t="s">
        <v>8320</v>
      </c>
      <c r="R1424" t="s">
        <v>8339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110"/>
        <v>0</v>
      </c>
      <c r="P1425">
        <f t="shared" si="111"/>
        <v>100</v>
      </c>
      <c r="Q1425" s="13" t="s">
        <v>8320</v>
      </c>
      <c r="R1425" t="s">
        <v>8339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110"/>
        <v>20</v>
      </c>
      <c r="P1426">
        <f t="shared" si="111"/>
        <v>109.07</v>
      </c>
      <c r="Q1426" s="13" t="s">
        <v>8320</v>
      </c>
      <c r="R1426" t="s">
        <v>8339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110"/>
        <v>0</v>
      </c>
      <c r="P1427">
        <f t="shared" si="111"/>
        <v>0</v>
      </c>
      <c r="Q1427" s="13" t="s">
        <v>8320</v>
      </c>
      <c r="R1427" t="s">
        <v>8339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110"/>
        <v>0</v>
      </c>
      <c r="P1428">
        <f t="shared" si="111"/>
        <v>0</v>
      </c>
      <c r="Q1428" s="13" t="s">
        <v>8320</v>
      </c>
      <c r="R1428" t="s">
        <v>8339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110"/>
        <v>8</v>
      </c>
      <c r="P1429">
        <f t="shared" si="111"/>
        <v>104.75</v>
      </c>
      <c r="Q1429" s="13" t="s">
        <v>8320</v>
      </c>
      <c r="R1429" t="s">
        <v>8339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110"/>
        <v>5</v>
      </c>
      <c r="P1430">
        <f t="shared" si="111"/>
        <v>15</v>
      </c>
      <c r="Q1430" s="13" t="s">
        <v>8320</v>
      </c>
      <c r="R1430" t="s">
        <v>8339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110"/>
        <v>0</v>
      </c>
      <c r="P1431">
        <f t="shared" si="111"/>
        <v>0</v>
      </c>
      <c r="Q1431" s="13" t="s">
        <v>8320</v>
      </c>
      <c r="R1431" t="s">
        <v>8339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110"/>
        <v>8</v>
      </c>
      <c r="P1432">
        <f t="shared" si="111"/>
        <v>80.599999999999994</v>
      </c>
      <c r="Q1432" s="13" t="s">
        <v>8320</v>
      </c>
      <c r="R1432" t="s">
        <v>8339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110"/>
        <v>32</v>
      </c>
      <c r="P1433">
        <f t="shared" si="111"/>
        <v>115.55</v>
      </c>
      <c r="Q1433" s="13" t="s">
        <v>8320</v>
      </c>
      <c r="R1433" t="s">
        <v>8339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110"/>
        <v>0</v>
      </c>
      <c r="P1434">
        <f t="shared" si="111"/>
        <v>0</v>
      </c>
      <c r="Q1434" s="13" t="s">
        <v>8320</v>
      </c>
      <c r="R1434" t="s">
        <v>8339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110"/>
        <v>7</v>
      </c>
      <c r="P1435">
        <f t="shared" si="111"/>
        <v>80.5</v>
      </c>
      <c r="Q1435" s="13" t="s">
        <v>8320</v>
      </c>
      <c r="R1435" t="s">
        <v>8339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110"/>
        <v>10</v>
      </c>
      <c r="P1436">
        <f t="shared" si="111"/>
        <v>744.55</v>
      </c>
      <c r="Q1436" s="13" t="s">
        <v>8320</v>
      </c>
      <c r="R1436" t="s">
        <v>8339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110"/>
        <v>0</v>
      </c>
      <c r="P1437">
        <f t="shared" si="111"/>
        <v>7.5</v>
      </c>
      <c r="Q1437" s="13" t="s">
        <v>8320</v>
      </c>
      <c r="R1437" t="s">
        <v>8339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110"/>
        <v>1</v>
      </c>
      <c r="P1438">
        <f t="shared" si="111"/>
        <v>38.5</v>
      </c>
      <c r="Q1438" s="13" t="s">
        <v>8320</v>
      </c>
      <c r="R1438" t="s">
        <v>8339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110"/>
        <v>27</v>
      </c>
      <c r="P1439">
        <f t="shared" si="111"/>
        <v>36.68</v>
      </c>
      <c r="Q1439" s="13" t="s">
        <v>8320</v>
      </c>
      <c r="R1439" t="s">
        <v>8339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110"/>
        <v>3</v>
      </c>
      <c r="P1440">
        <f t="shared" si="111"/>
        <v>75</v>
      </c>
      <c r="Q1440" s="13" t="s">
        <v>8320</v>
      </c>
      <c r="R1440" t="s">
        <v>8339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110"/>
        <v>7</v>
      </c>
      <c r="P1441">
        <f t="shared" si="111"/>
        <v>30</v>
      </c>
      <c r="Q1441" s="13" t="s">
        <v>8320</v>
      </c>
      <c r="R1441" t="s">
        <v>8339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110"/>
        <v>0</v>
      </c>
      <c r="P1442">
        <f t="shared" si="111"/>
        <v>1</v>
      </c>
      <c r="Q1442" s="13" t="s">
        <v>8320</v>
      </c>
      <c r="R1442" t="s">
        <v>8339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110"/>
        <v>1</v>
      </c>
      <c r="P1443">
        <f t="shared" si="111"/>
        <v>673.33</v>
      </c>
      <c r="Q1443" s="13" t="s">
        <v>8320</v>
      </c>
      <c r="R1443" t="s">
        <v>8339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110"/>
        <v>0</v>
      </c>
      <c r="P1444">
        <f t="shared" si="111"/>
        <v>0</v>
      </c>
      <c r="Q1444" s="13" t="s">
        <v>8320</v>
      </c>
      <c r="R1444" t="s">
        <v>8339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110"/>
        <v>0</v>
      </c>
      <c r="P1445">
        <f t="shared" si="111"/>
        <v>0</v>
      </c>
      <c r="Q1445" s="13" t="s">
        <v>8320</v>
      </c>
      <c r="R1445" t="s">
        <v>8339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110"/>
        <v>0</v>
      </c>
      <c r="P1446">
        <f t="shared" si="111"/>
        <v>0</v>
      </c>
      <c r="Q1446" s="13" t="s">
        <v>8320</v>
      </c>
      <c r="R1446" t="s">
        <v>8339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110"/>
        <v>0</v>
      </c>
      <c r="P1447">
        <f t="shared" si="111"/>
        <v>0</v>
      </c>
      <c r="Q1447" s="13" t="s">
        <v>8320</v>
      </c>
      <c r="R1447" t="s">
        <v>8339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110"/>
        <v>0</v>
      </c>
      <c r="P1448">
        <f t="shared" si="111"/>
        <v>0</v>
      </c>
      <c r="Q1448" s="13" t="s">
        <v>8320</v>
      </c>
      <c r="R1448" t="s">
        <v>8339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110"/>
        <v>0</v>
      </c>
      <c r="P1449">
        <f t="shared" si="111"/>
        <v>25</v>
      </c>
      <c r="Q1449" s="13" t="s">
        <v>8320</v>
      </c>
      <c r="R1449" t="s">
        <v>8339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110"/>
        <v>0</v>
      </c>
      <c r="P1450">
        <f t="shared" si="111"/>
        <v>0</v>
      </c>
      <c r="Q1450" s="13" t="s">
        <v>8320</v>
      </c>
      <c r="R1450" t="s">
        <v>8339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110"/>
        <v>0</v>
      </c>
      <c r="P1451">
        <f t="shared" si="111"/>
        <v>0</v>
      </c>
      <c r="Q1451" s="13" t="s">
        <v>8320</v>
      </c>
      <c r="R1451" t="s">
        <v>8339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110"/>
        <v>0</v>
      </c>
      <c r="P1452">
        <f t="shared" si="111"/>
        <v>1</v>
      </c>
      <c r="Q1452" s="13" t="s">
        <v>8320</v>
      </c>
      <c r="R1452" t="s">
        <v>8339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110"/>
        <v>0</v>
      </c>
      <c r="P1453">
        <f t="shared" si="111"/>
        <v>1</v>
      </c>
      <c r="Q1453" s="13" t="s">
        <v>8320</v>
      </c>
      <c r="R1453" t="s">
        <v>8339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110"/>
        <v>0</v>
      </c>
      <c r="P1454">
        <f t="shared" si="111"/>
        <v>0</v>
      </c>
      <c r="Q1454" s="13" t="s">
        <v>8320</v>
      </c>
      <c r="R1454" t="s">
        <v>8339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110"/>
        <v>0</v>
      </c>
      <c r="P1455">
        <f t="shared" si="111"/>
        <v>0</v>
      </c>
      <c r="Q1455" s="13" t="s">
        <v>8320</v>
      </c>
      <c r="R1455" t="s">
        <v>8339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110"/>
        <v>1</v>
      </c>
      <c r="P1456">
        <f t="shared" si="111"/>
        <v>15</v>
      </c>
      <c r="Q1456" s="13" t="s">
        <v>8320</v>
      </c>
      <c r="R1456" t="s">
        <v>8339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110"/>
        <v>11</v>
      </c>
      <c r="P1457">
        <f t="shared" si="111"/>
        <v>225</v>
      </c>
      <c r="Q1457" s="13" t="s">
        <v>8320</v>
      </c>
      <c r="R1457" t="s">
        <v>8339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110"/>
        <v>3</v>
      </c>
      <c r="P1458">
        <f t="shared" si="111"/>
        <v>48.33</v>
      </c>
      <c r="Q1458" s="13" t="s">
        <v>8320</v>
      </c>
      <c r="R1458" t="s">
        <v>8339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110"/>
        <v>0</v>
      </c>
      <c r="P1459">
        <f t="shared" si="111"/>
        <v>0</v>
      </c>
      <c r="Q1459" s="13" t="s">
        <v>8320</v>
      </c>
      <c r="R1459" t="s">
        <v>8339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110"/>
        <v>0</v>
      </c>
      <c r="P1460">
        <f t="shared" si="111"/>
        <v>0</v>
      </c>
      <c r="Q1460" s="13" t="s">
        <v>8320</v>
      </c>
      <c r="R1460" t="s">
        <v>8339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110"/>
        <v>0</v>
      </c>
      <c r="P1461">
        <f t="shared" si="111"/>
        <v>0</v>
      </c>
      <c r="Q1461" s="13" t="s">
        <v>8320</v>
      </c>
      <c r="R1461" t="s">
        <v>8339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110"/>
        <v>0</v>
      </c>
      <c r="P1462">
        <f t="shared" si="111"/>
        <v>0</v>
      </c>
      <c r="Q1462" s="13" t="s">
        <v>8320</v>
      </c>
      <c r="R1462" t="s">
        <v>8339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110"/>
        <v>101</v>
      </c>
      <c r="P1463">
        <f t="shared" si="111"/>
        <v>44.67</v>
      </c>
      <c r="Q1463" s="13" t="s">
        <v>8320</v>
      </c>
      <c r="R1463" t="s">
        <v>8340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110"/>
        <v>109</v>
      </c>
      <c r="P1464">
        <f t="shared" si="111"/>
        <v>28.94</v>
      </c>
      <c r="Q1464" s="13" t="s">
        <v>8320</v>
      </c>
      <c r="R1464" t="s">
        <v>8340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110"/>
        <v>148</v>
      </c>
      <c r="P1465">
        <f t="shared" si="111"/>
        <v>35.44</v>
      </c>
      <c r="Q1465" s="13" t="s">
        <v>8320</v>
      </c>
      <c r="R1465" t="s">
        <v>8340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110"/>
        <v>163</v>
      </c>
      <c r="P1466">
        <f t="shared" si="111"/>
        <v>34.869999999999997</v>
      </c>
      <c r="Q1466" s="13" t="s">
        <v>8320</v>
      </c>
      <c r="R1466" t="s">
        <v>8340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110"/>
        <v>456</v>
      </c>
      <c r="P1467">
        <f t="shared" si="111"/>
        <v>52.62</v>
      </c>
      <c r="Q1467" s="13" t="s">
        <v>8320</v>
      </c>
      <c r="R1467" t="s">
        <v>8340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110"/>
        <v>108</v>
      </c>
      <c r="P1468">
        <f t="shared" si="111"/>
        <v>69.599999999999994</v>
      </c>
      <c r="Q1468" s="13" t="s">
        <v>8320</v>
      </c>
      <c r="R1468" t="s">
        <v>8340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110"/>
        <v>115</v>
      </c>
      <c r="P1469">
        <f t="shared" si="111"/>
        <v>76.72</v>
      </c>
      <c r="Q1469" s="13" t="s">
        <v>8320</v>
      </c>
      <c r="R1469" t="s">
        <v>8340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110"/>
        <v>102</v>
      </c>
      <c r="P1470">
        <f t="shared" si="111"/>
        <v>33.19</v>
      </c>
      <c r="Q1470" s="13" t="s">
        <v>8320</v>
      </c>
      <c r="R1470" t="s">
        <v>8340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110"/>
        <v>108</v>
      </c>
      <c r="P1471">
        <f t="shared" si="111"/>
        <v>149.46</v>
      </c>
      <c r="Q1471" s="13" t="s">
        <v>8320</v>
      </c>
      <c r="R1471" t="s">
        <v>8340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110"/>
        <v>125</v>
      </c>
      <c r="P1472">
        <f t="shared" si="111"/>
        <v>23.17</v>
      </c>
      <c r="Q1472" s="13" t="s">
        <v>8320</v>
      </c>
      <c r="R1472" t="s">
        <v>8340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110"/>
        <v>104</v>
      </c>
      <c r="P1473">
        <f t="shared" si="111"/>
        <v>96.88</v>
      </c>
      <c r="Q1473" s="13" t="s">
        <v>8320</v>
      </c>
      <c r="R1473" t="s">
        <v>8340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115">ROUND(E1474/D1474*100, 0)</f>
        <v>139</v>
      </c>
      <c r="P1474">
        <f t="shared" si="111"/>
        <v>103.2</v>
      </c>
      <c r="Q1474" s="13" t="s">
        <v>8320</v>
      </c>
      <c r="R1474" t="s">
        <v>8340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115"/>
        <v>121</v>
      </c>
      <c r="P1475">
        <f t="shared" ref="P1475:P1538" si="116">IFERROR(ROUND(E1475/L1475,2), 0)</f>
        <v>38.46</v>
      </c>
      <c r="Q1475" s="13" t="s">
        <v>8320</v>
      </c>
      <c r="R1475" t="s">
        <v>8340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115"/>
        <v>112</v>
      </c>
      <c r="P1476">
        <f t="shared" si="116"/>
        <v>44.32</v>
      </c>
      <c r="Q1476" s="13" t="s">
        <v>8320</v>
      </c>
      <c r="R1476" t="s">
        <v>8340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115"/>
        <v>189</v>
      </c>
      <c r="P1477">
        <f t="shared" si="116"/>
        <v>64.17</v>
      </c>
      <c r="Q1477" s="13" t="s">
        <v>8320</v>
      </c>
      <c r="R1477" t="s">
        <v>8340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115"/>
        <v>662</v>
      </c>
      <c r="P1478">
        <f t="shared" si="116"/>
        <v>43.33</v>
      </c>
      <c r="Q1478" s="13" t="s">
        <v>8320</v>
      </c>
      <c r="R1478" t="s">
        <v>8340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115"/>
        <v>111</v>
      </c>
      <c r="P1479">
        <f t="shared" si="116"/>
        <v>90.5</v>
      </c>
      <c r="Q1479" s="13" t="s">
        <v>8320</v>
      </c>
      <c r="R1479" t="s">
        <v>8340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115"/>
        <v>1182</v>
      </c>
      <c r="P1480">
        <f t="shared" si="116"/>
        <v>29.19</v>
      </c>
      <c r="Q1480" s="13" t="s">
        <v>8320</v>
      </c>
      <c r="R1480" t="s">
        <v>8340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115"/>
        <v>137</v>
      </c>
      <c r="P1481">
        <f t="shared" si="116"/>
        <v>30.96</v>
      </c>
      <c r="Q1481" s="13" t="s">
        <v>8320</v>
      </c>
      <c r="R1481" t="s">
        <v>8340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115"/>
        <v>117</v>
      </c>
      <c r="P1482">
        <f t="shared" si="116"/>
        <v>92.16</v>
      </c>
      <c r="Q1482" s="13" t="s">
        <v>8320</v>
      </c>
      <c r="R1482" t="s">
        <v>8340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115"/>
        <v>2</v>
      </c>
      <c r="P1483">
        <f t="shared" si="116"/>
        <v>17.5</v>
      </c>
      <c r="Q1483" s="13" t="s">
        <v>8320</v>
      </c>
      <c r="R1483" t="s">
        <v>8322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115"/>
        <v>0</v>
      </c>
      <c r="P1484">
        <f t="shared" si="116"/>
        <v>5</v>
      </c>
      <c r="Q1484" s="13" t="s">
        <v>8320</v>
      </c>
      <c r="R1484" t="s">
        <v>8322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115"/>
        <v>1</v>
      </c>
      <c r="P1485">
        <f t="shared" si="116"/>
        <v>25</v>
      </c>
      <c r="Q1485" s="13" t="s">
        <v>8320</v>
      </c>
      <c r="R1485" t="s">
        <v>8322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115"/>
        <v>0</v>
      </c>
      <c r="P1486">
        <f t="shared" si="116"/>
        <v>0</v>
      </c>
      <c r="Q1486" s="13" t="s">
        <v>8320</v>
      </c>
      <c r="R1486" t="s">
        <v>8322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115"/>
        <v>2</v>
      </c>
      <c r="P1487">
        <f t="shared" si="116"/>
        <v>50</v>
      </c>
      <c r="Q1487" s="13" t="s">
        <v>8320</v>
      </c>
      <c r="R1487" t="s">
        <v>8322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115"/>
        <v>0</v>
      </c>
      <c r="P1488">
        <f t="shared" si="116"/>
        <v>16</v>
      </c>
      <c r="Q1488" s="13" t="s">
        <v>8320</v>
      </c>
      <c r="R1488" t="s">
        <v>8322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115"/>
        <v>0</v>
      </c>
      <c r="P1489">
        <f t="shared" si="116"/>
        <v>0</v>
      </c>
      <c r="Q1489" s="13" t="s">
        <v>8320</v>
      </c>
      <c r="R1489" t="s">
        <v>8322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115"/>
        <v>2</v>
      </c>
      <c r="P1490">
        <f t="shared" si="116"/>
        <v>60</v>
      </c>
      <c r="Q1490" s="13" t="s">
        <v>8320</v>
      </c>
      <c r="R1490" t="s">
        <v>8322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115"/>
        <v>0</v>
      </c>
      <c r="P1491">
        <f t="shared" si="116"/>
        <v>0</v>
      </c>
      <c r="Q1491" s="13" t="s">
        <v>8320</v>
      </c>
      <c r="R1491" t="s">
        <v>8322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115"/>
        <v>31</v>
      </c>
      <c r="P1492">
        <f t="shared" si="116"/>
        <v>47.11</v>
      </c>
      <c r="Q1492" s="13" t="s">
        <v>8320</v>
      </c>
      <c r="R1492" t="s">
        <v>8322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115"/>
        <v>8</v>
      </c>
      <c r="P1493">
        <f t="shared" si="116"/>
        <v>100</v>
      </c>
      <c r="Q1493" s="13" t="s">
        <v>8320</v>
      </c>
      <c r="R1493" t="s">
        <v>8322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115"/>
        <v>1</v>
      </c>
      <c r="P1494">
        <f t="shared" si="116"/>
        <v>15</v>
      </c>
      <c r="Q1494" s="13" t="s">
        <v>8320</v>
      </c>
      <c r="R1494" t="s">
        <v>8322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115"/>
        <v>0</v>
      </c>
      <c r="P1495">
        <f t="shared" si="116"/>
        <v>0</v>
      </c>
      <c r="Q1495" s="13" t="s">
        <v>8320</v>
      </c>
      <c r="R1495" t="s">
        <v>8322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115"/>
        <v>9</v>
      </c>
      <c r="P1496">
        <f t="shared" si="116"/>
        <v>40.450000000000003</v>
      </c>
      <c r="Q1496" s="13" t="s">
        <v>8320</v>
      </c>
      <c r="R1496" t="s">
        <v>8322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115"/>
        <v>0</v>
      </c>
      <c r="P1497">
        <f t="shared" si="116"/>
        <v>0</v>
      </c>
      <c r="Q1497" s="13" t="s">
        <v>8320</v>
      </c>
      <c r="R1497" t="s">
        <v>8322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115"/>
        <v>0</v>
      </c>
      <c r="P1498">
        <f t="shared" si="116"/>
        <v>0</v>
      </c>
      <c r="Q1498" s="13" t="s">
        <v>8320</v>
      </c>
      <c r="R1498" t="s">
        <v>8322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115"/>
        <v>0</v>
      </c>
      <c r="P1499">
        <f t="shared" si="116"/>
        <v>1</v>
      </c>
      <c r="Q1499" s="13" t="s">
        <v>8320</v>
      </c>
      <c r="R1499" t="s">
        <v>8322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115"/>
        <v>2</v>
      </c>
      <c r="P1500">
        <f t="shared" si="116"/>
        <v>19</v>
      </c>
      <c r="Q1500" s="13" t="s">
        <v>8320</v>
      </c>
      <c r="R1500" t="s">
        <v>8322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115"/>
        <v>0</v>
      </c>
      <c r="P1501">
        <f t="shared" si="116"/>
        <v>5</v>
      </c>
      <c r="Q1501" s="13" t="s">
        <v>8320</v>
      </c>
      <c r="R1501" t="s">
        <v>8322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115"/>
        <v>25</v>
      </c>
      <c r="P1502">
        <f t="shared" si="116"/>
        <v>46.73</v>
      </c>
      <c r="Q1502" s="13" t="s">
        <v>8320</v>
      </c>
      <c r="R1502" t="s">
        <v>8322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115"/>
        <v>166</v>
      </c>
      <c r="P1503">
        <f t="shared" si="116"/>
        <v>97.73</v>
      </c>
      <c r="Q1503" s="13" t="s">
        <v>8336</v>
      </c>
      <c r="R1503" t="s">
        <v>8337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115"/>
        <v>101</v>
      </c>
      <c r="P1504">
        <f t="shared" si="116"/>
        <v>67.84</v>
      </c>
      <c r="Q1504" s="13" t="s">
        <v>8336</v>
      </c>
      <c r="R1504" t="s">
        <v>8337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115"/>
        <v>108</v>
      </c>
      <c r="P1505">
        <f t="shared" si="116"/>
        <v>56.98</v>
      </c>
      <c r="Q1505" s="13" t="s">
        <v>8336</v>
      </c>
      <c r="R1505" t="s">
        <v>8337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115"/>
        <v>278</v>
      </c>
      <c r="P1506">
        <f t="shared" si="116"/>
        <v>67.16</v>
      </c>
      <c r="Q1506" s="13" t="s">
        <v>8336</v>
      </c>
      <c r="R1506" t="s">
        <v>8337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115"/>
        <v>104</v>
      </c>
      <c r="P1507">
        <f t="shared" si="116"/>
        <v>48.04</v>
      </c>
      <c r="Q1507" s="13" t="s">
        <v>8336</v>
      </c>
      <c r="R1507" t="s">
        <v>8337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115"/>
        <v>111</v>
      </c>
      <c r="P1508">
        <f t="shared" si="116"/>
        <v>38.86</v>
      </c>
      <c r="Q1508" s="13" t="s">
        <v>8336</v>
      </c>
      <c r="R1508" t="s">
        <v>8337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115"/>
        <v>215</v>
      </c>
      <c r="P1509">
        <f t="shared" si="116"/>
        <v>78.180000000000007</v>
      </c>
      <c r="Q1509" s="13" t="s">
        <v>8336</v>
      </c>
      <c r="R1509" t="s">
        <v>8337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115"/>
        <v>111</v>
      </c>
      <c r="P1510">
        <f t="shared" si="116"/>
        <v>97.11</v>
      </c>
      <c r="Q1510" s="13" t="s">
        <v>8336</v>
      </c>
      <c r="R1510" t="s">
        <v>8337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115"/>
        <v>124</v>
      </c>
      <c r="P1511">
        <f t="shared" si="116"/>
        <v>110.39</v>
      </c>
      <c r="Q1511" s="13" t="s">
        <v>8336</v>
      </c>
      <c r="R1511" t="s">
        <v>8337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115"/>
        <v>101</v>
      </c>
      <c r="P1512">
        <f t="shared" si="116"/>
        <v>39.92</v>
      </c>
      <c r="Q1512" s="13" t="s">
        <v>8336</v>
      </c>
      <c r="R1512" t="s">
        <v>8337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115"/>
        <v>112</v>
      </c>
      <c r="P1513">
        <f t="shared" si="116"/>
        <v>75.98</v>
      </c>
      <c r="Q1513" s="13" t="s">
        <v>8336</v>
      </c>
      <c r="R1513" t="s">
        <v>8337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115"/>
        <v>559</v>
      </c>
      <c r="P1514">
        <f t="shared" si="116"/>
        <v>58.38</v>
      </c>
      <c r="Q1514" s="13" t="s">
        <v>8336</v>
      </c>
      <c r="R1514" t="s">
        <v>8337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115"/>
        <v>150</v>
      </c>
      <c r="P1515">
        <f t="shared" si="116"/>
        <v>55.82</v>
      </c>
      <c r="Q1515" s="13" t="s">
        <v>8336</v>
      </c>
      <c r="R1515" t="s">
        <v>8337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115"/>
        <v>106</v>
      </c>
      <c r="P1516">
        <f t="shared" si="116"/>
        <v>151.24</v>
      </c>
      <c r="Q1516" s="13" t="s">
        <v>8336</v>
      </c>
      <c r="R1516" t="s">
        <v>8337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115"/>
        <v>157</v>
      </c>
      <c r="P1517">
        <f t="shared" si="116"/>
        <v>849.67</v>
      </c>
      <c r="Q1517" s="13" t="s">
        <v>8336</v>
      </c>
      <c r="R1517" t="s">
        <v>8337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115"/>
        <v>109</v>
      </c>
      <c r="P1518">
        <f t="shared" si="116"/>
        <v>159.24</v>
      </c>
      <c r="Q1518" s="13" t="s">
        <v>8336</v>
      </c>
      <c r="R1518" t="s">
        <v>8337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115"/>
        <v>162</v>
      </c>
      <c r="P1519">
        <f t="shared" si="116"/>
        <v>39.51</v>
      </c>
      <c r="Q1519" s="13" t="s">
        <v>8336</v>
      </c>
      <c r="R1519" t="s">
        <v>8337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115"/>
        <v>205</v>
      </c>
      <c r="P1520">
        <f t="shared" si="116"/>
        <v>130.53</v>
      </c>
      <c r="Q1520" s="13" t="s">
        <v>8336</v>
      </c>
      <c r="R1520" t="s">
        <v>8337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115"/>
        <v>103</v>
      </c>
      <c r="P1521">
        <f t="shared" si="116"/>
        <v>64.16</v>
      </c>
      <c r="Q1521" s="13" t="s">
        <v>8336</v>
      </c>
      <c r="R1521" t="s">
        <v>8337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115"/>
        <v>103</v>
      </c>
      <c r="P1522">
        <f t="shared" si="116"/>
        <v>111.53</v>
      </c>
      <c r="Q1522" s="13" t="s">
        <v>8336</v>
      </c>
      <c r="R1522" t="s">
        <v>8337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115"/>
        <v>107</v>
      </c>
      <c r="P1523">
        <f t="shared" si="116"/>
        <v>170.45</v>
      </c>
      <c r="Q1523" s="13" t="s">
        <v>8336</v>
      </c>
      <c r="R1523" t="s">
        <v>8337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115"/>
        <v>139</v>
      </c>
      <c r="P1524">
        <f t="shared" si="116"/>
        <v>133.74</v>
      </c>
      <c r="Q1524" s="13" t="s">
        <v>8336</v>
      </c>
      <c r="R1524" t="s">
        <v>8337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115"/>
        <v>125</v>
      </c>
      <c r="P1525">
        <f t="shared" si="116"/>
        <v>95.83</v>
      </c>
      <c r="Q1525" s="13" t="s">
        <v>8336</v>
      </c>
      <c r="R1525" t="s">
        <v>8337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115"/>
        <v>207</v>
      </c>
      <c r="P1526">
        <f t="shared" si="116"/>
        <v>221.79</v>
      </c>
      <c r="Q1526" s="13" t="s">
        <v>8336</v>
      </c>
      <c r="R1526" t="s">
        <v>8337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115"/>
        <v>174</v>
      </c>
      <c r="P1527">
        <f t="shared" si="116"/>
        <v>32.32</v>
      </c>
      <c r="Q1527" s="13" t="s">
        <v>8336</v>
      </c>
      <c r="R1527" t="s">
        <v>8337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115"/>
        <v>120</v>
      </c>
      <c r="P1528">
        <f t="shared" si="116"/>
        <v>98.84</v>
      </c>
      <c r="Q1528" s="13" t="s">
        <v>8336</v>
      </c>
      <c r="R1528" t="s">
        <v>8337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115"/>
        <v>110</v>
      </c>
      <c r="P1529">
        <f t="shared" si="116"/>
        <v>55.22</v>
      </c>
      <c r="Q1529" s="13" t="s">
        <v>8336</v>
      </c>
      <c r="R1529" t="s">
        <v>8337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115"/>
        <v>282</v>
      </c>
      <c r="P1530">
        <f t="shared" si="116"/>
        <v>52.79</v>
      </c>
      <c r="Q1530" s="13" t="s">
        <v>8336</v>
      </c>
      <c r="R1530" t="s">
        <v>8337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115"/>
        <v>101</v>
      </c>
      <c r="P1531">
        <f t="shared" si="116"/>
        <v>135.66999999999999</v>
      </c>
      <c r="Q1531" s="13" t="s">
        <v>8336</v>
      </c>
      <c r="R1531" t="s">
        <v>8337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115"/>
        <v>135</v>
      </c>
      <c r="P1532">
        <f t="shared" si="116"/>
        <v>53.99</v>
      </c>
      <c r="Q1532" s="13" t="s">
        <v>8336</v>
      </c>
      <c r="R1532" t="s">
        <v>8337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115"/>
        <v>176</v>
      </c>
      <c r="P1533">
        <f t="shared" si="116"/>
        <v>56.64</v>
      </c>
      <c r="Q1533" s="13" t="s">
        <v>8336</v>
      </c>
      <c r="R1533" t="s">
        <v>8337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115"/>
        <v>484</v>
      </c>
      <c r="P1534">
        <f t="shared" si="116"/>
        <v>82.32</v>
      </c>
      <c r="Q1534" s="13" t="s">
        <v>8336</v>
      </c>
      <c r="R1534" t="s">
        <v>8337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115"/>
        <v>145</v>
      </c>
      <c r="P1535">
        <f t="shared" si="116"/>
        <v>88.26</v>
      </c>
      <c r="Q1535" s="13" t="s">
        <v>8336</v>
      </c>
      <c r="R1535" t="s">
        <v>8337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115"/>
        <v>418</v>
      </c>
      <c r="P1536">
        <f t="shared" si="116"/>
        <v>84.91</v>
      </c>
      <c r="Q1536" s="13" t="s">
        <v>8336</v>
      </c>
      <c r="R1536" t="s">
        <v>8337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115"/>
        <v>132</v>
      </c>
      <c r="P1537">
        <f t="shared" si="116"/>
        <v>48.15</v>
      </c>
      <c r="Q1537" s="13" t="s">
        <v>8336</v>
      </c>
      <c r="R1537" t="s">
        <v>8337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120">ROUND(E1538/D1538*100, 0)</f>
        <v>250</v>
      </c>
      <c r="P1538">
        <f t="shared" si="116"/>
        <v>66.02</v>
      </c>
      <c r="Q1538" s="13" t="s">
        <v>8336</v>
      </c>
      <c r="R1538" t="s">
        <v>8337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120"/>
        <v>180</v>
      </c>
      <c r="P1539">
        <f t="shared" ref="P1539:P1602" si="121">IFERROR(ROUND(E1539/L1539,2), 0)</f>
        <v>96.38</v>
      </c>
      <c r="Q1539" s="13" t="s">
        <v>8336</v>
      </c>
      <c r="R1539" t="s">
        <v>8337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120"/>
        <v>103</v>
      </c>
      <c r="P1540">
        <f t="shared" si="121"/>
        <v>156.16999999999999</v>
      </c>
      <c r="Q1540" s="13" t="s">
        <v>8336</v>
      </c>
      <c r="R1540" t="s">
        <v>8337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120"/>
        <v>136</v>
      </c>
      <c r="P1541">
        <f t="shared" si="121"/>
        <v>95.76</v>
      </c>
      <c r="Q1541" s="13" t="s">
        <v>8336</v>
      </c>
      <c r="R1541" t="s">
        <v>8337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120"/>
        <v>118</v>
      </c>
      <c r="P1542">
        <f t="shared" si="121"/>
        <v>180.41</v>
      </c>
      <c r="Q1542" s="13" t="s">
        <v>8336</v>
      </c>
      <c r="R1542" t="s">
        <v>8337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120"/>
        <v>0</v>
      </c>
      <c r="P1543">
        <f t="shared" si="121"/>
        <v>3</v>
      </c>
      <c r="Q1543" s="13" t="s">
        <v>8336</v>
      </c>
      <c r="R1543" t="s">
        <v>8341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120"/>
        <v>4</v>
      </c>
      <c r="P1544">
        <f t="shared" si="121"/>
        <v>20</v>
      </c>
      <c r="Q1544" s="13" t="s">
        <v>8336</v>
      </c>
      <c r="R1544" t="s">
        <v>8341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120"/>
        <v>0</v>
      </c>
      <c r="P1545">
        <f t="shared" si="121"/>
        <v>10</v>
      </c>
      <c r="Q1545" s="13" t="s">
        <v>8336</v>
      </c>
      <c r="R1545" t="s">
        <v>8341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120"/>
        <v>0</v>
      </c>
      <c r="P1546">
        <f t="shared" si="121"/>
        <v>0</v>
      </c>
      <c r="Q1546" s="13" t="s">
        <v>8336</v>
      </c>
      <c r="R1546" t="s">
        <v>8341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120"/>
        <v>0</v>
      </c>
      <c r="P1547">
        <f t="shared" si="121"/>
        <v>1</v>
      </c>
      <c r="Q1547" s="13" t="s">
        <v>8336</v>
      </c>
      <c r="R1547" t="s">
        <v>8341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120"/>
        <v>29</v>
      </c>
      <c r="P1548">
        <f t="shared" si="121"/>
        <v>26.27</v>
      </c>
      <c r="Q1548" s="13" t="s">
        <v>8336</v>
      </c>
      <c r="R1548" t="s">
        <v>8341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120"/>
        <v>0</v>
      </c>
      <c r="P1549">
        <f t="shared" si="121"/>
        <v>0</v>
      </c>
      <c r="Q1549" s="13" t="s">
        <v>8336</v>
      </c>
      <c r="R1549" t="s">
        <v>8341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120"/>
        <v>9</v>
      </c>
      <c r="P1550">
        <f t="shared" si="121"/>
        <v>60</v>
      </c>
      <c r="Q1550" s="13" t="s">
        <v>8336</v>
      </c>
      <c r="R1550" t="s">
        <v>8341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120"/>
        <v>34</v>
      </c>
      <c r="P1551">
        <f t="shared" si="121"/>
        <v>28.33</v>
      </c>
      <c r="Q1551" s="13" t="s">
        <v>8336</v>
      </c>
      <c r="R1551" t="s">
        <v>8341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120"/>
        <v>13</v>
      </c>
      <c r="P1552">
        <f t="shared" si="121"/>
        <v>14.43</v>
      </c>
      <c r="Q1552" s="13" t="s">
        <v>8336</v>
      </c>
      <c r="R1552" t="s">
        <v>8341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120"/>
        <v>0</v>
      </c>
      <c r="P1553">
        <f t="shared" si="121"/>
        <v>0</v>
      </c>
      <c r="Q1553" s="13" t="s">
        <v>8336</v>
      </c>
      <c r="R1553" t="s">
        <v>8341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120"/>
        <v>49</v>
      </c>
      <c r="P1554">
        <f t="shared" si="121"/>
        <v>132.19</v>
      </c>
      <c r="Q1554" s="13" t="s">
        <v>8336</v>
      </c>
      <c r="R1554" t="s">
        <v>8341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120"/>
        <v>0</v>
      </c>
      <c r="P1555">
        <f t="shared" si="121"/>
        <v>0</v>
      </c>
      <c r="Q1555" s="13" t="s">
        <v>8336</v>
      </c>
      <c r="R1555" t="s">
        <v>8341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120"/>
        <v>0</v>
      </c>
      <c r="P1556">
        <f t="shared" si="121"/>
        <v>0</v>
      </c>
      <c r="Q1556" s="13" t="s">
        <v>8336</v>
      </c>
      <c r="R1556" t="s">
        <v>8341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120"/>
        <v>0</v>
      </c>
      <c r="P1557">
        <f t="shared" si="121"/>
        <v>0</v>
      </c>
      <c r="Q1557" s="13" t="s">
        <v>8336</v>
      </c>
      <c r="R1557" t="s">
        <v>8341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120"/>
        <v>45</v>
      </c>
      <c r="P1558">
        <f t="shared" si="121"/>
        <v>56.42</v>
      </c>
      <c r="Q1558" s="13" t="s">
        <v>8336</v>
      </c>
      <c r="R1558" t="s">
        <v>8341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120"/>
        <v>4</v>
      </c>
      <c r="P1559">
        <f t="shared" si="121"/>
        <v>100</v>
      </c>
      <c r="Q1559" s="13" t="s">
        <v>8336</v>
      </c>
      <c r="R1559" t="s">
        <v>8341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120"/>
        <v>5</v>
      </c>
      <c r="P1560">
        <f t="shared" si="121"/>
        <v>11.67</v>
      </c>
      <c r="Q1560" s="13" t="s">
        <v>8336</v>
      </c>
      <c r="R1560" t="s">
        <v>8341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120"/>
        <v>0</v>
      </c>
      <c r="P1561">
        <f t="shared" si="121"/>
        <v>50</v>
      </c>
      <c r="Q1561" s="13" t="s">
        <v>8336</v>
      </c>
      <c r="R1561" t="s">
        <v>8341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120"/>
        <v>4</v>
      </c>
      <c r="P1562">
        <f t="shared" si="121"/>
        <v>23.5</v>
      </c>
      <c r="Q1562" s="13" t="s">
        <v>8336</v>
      </c>
      <c r="R1562" t="s">
        <v>8341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120"/>
        <v>1</v>
      </c>
      <c r="P1563">
        <f t="shared" si="121"/>
        <v>67</v>
      </c>
      <c r="Q1563" s="13" t="s">
        <v>8320</v>
      </c>
      <c r="R1563" t="s">
        <v>8342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120"/>
        <v>0</v>
      </c>
      <c r="P1564">
        <f t="shared" si="121"/>
        <v>0</v>
      </c>
      <c r="Q1564" s="13" t="s">
        <v>8320</v>
      </c>
      <c r="R1564" t="s">
        <v>8342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120"/>
        <v>1</v>
      </c>
      <c r="P1565">
        <f t="shared" si="121"/>
        <v>42.5</v>
      </c>
      <c r="Q1565" s="13" t="s">
        <v>8320</v>
      </c>
      <c r="R1565" t="s">
        <v>8342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120"/>
        <v>0</v>
      </c>
      <c r="P1566">
        <f t="shared" si="121"/>
        <v>10</v>
      </c>
      <c r="Q1566" s="13" t="s">
        <v>8320</v>
      </c>
      <c r="R1566" t="s">
        <v>8342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120"/>
        <v>3</v>
      </c>
      <c r="P1567">
        <f t="shared" si="121"/>
        <v>100</v>
      </c>
      <c r="Q1567" s="13" t="s">
        <v>8320</v>
      </c>
      <c r="R1567" t="s">
        <v>8342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120"/>
        <v>21</v>
      </c>
      <c r="P1568">
        <f t="shared" si="121"/>
        <v>108.05</v>
      </c>
      <c r="Q1568" s="13" t="s">
        <v>8320</v>
      </c>
      <c r="R1568" t="s">
        <v>8342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120"/>
        <v>4</v>
      </c>
      <c r="P1569">
        <f t="shared" si="121"/>
        <v>26.92</v>
      </c>
      <c r="Q1569" s="13" t="s">
        <v>8320</v>
      </c>
      <c r="R1569" t="s">
        <v>8342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120"/>
        <v>14</v>
      </c>
      <c r="P1570">
        <f t="shared" si="121"/>
        <v>155</v>
      </c>
      <c r="Q1570" s="13" t="s">
        <v>8320</v>
      </c>
      <c r="R1570" t="s">
        <v>8342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120"/>
        <v>0</v>
      </c>
      <c r="P1571">
        <f t="shared" si="121"/>
        <v>0</v>
      </c>
      <c r="Q1571" s="13" t="s">
        <v>8320</v>
      </c>
      <c r="R1571" t="s">
        <v>8342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120"/>
        <v>41</v>
      </c>
      <c r="P1572">
        <f t="shared" si="121"/>
        <v>47.77</v>
      </c>
      <c r="Q1572" s="13" t="s">
        <v>8320</v>
      </c>
      <c r="R1572" t="s">
        <v>8342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120"/>
        <v>1</v>
      </c>
      <c r="P1573">
        <f t="shared" si="121"/>
        <v>20</v>
      </c>
      <c r="Q1573" s="13" t="s">
        <v>8320</v>
      </c>
      <c r="R1573" t="s">
        <v>8342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120"/>
        <v>5</v>
      </c>
      <c r="P1574">
        <f t="shared" si="121"/>
        <v>41.67</v>
      </c>
      <c r="Q1574" s="13" t="s">
        <v>8320</v>
      </c>
      <c r="R1574" t="s">
        <v>8342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120"/>
        <v>2</v>
      </c>
      <c r="P1575">
        <f t="shared" si="121"/>
        <v>74.33</v>
      </c>
      <c r="Q1575" s="13" t="s">
        <v>8320</v>
      </c>
      <c r="R1575" t="s">
        <v>8342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120"/>
        <v>5</v>
      </c>
      <c r="P1576">
        <f t="shared" si="121"/>
        <v>84.33</v>
      </c>
      <c r="Q1576" s="13" t="s">
        <v>8320</v>
      </c>
      <c r="R1576" t="s">
        <v>8342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120"/>
        <v>23</v>
      </c>
      <c r="P1577">
        <f t="shared" si="121"/>
        <v>65.459999999999994</v>
      </c>
      <c r="Q1577" s="13" t="s">
        <v>8320</v>
      </c>
      <c r="R1577" t="s">
        <v>8342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120"/>
        <v>13</v>
      </c>
      <c r="P1578">
        <f t="shared" si="121"/>
        <v>65</v>
      </c>
      <c r="Q1578" s="13" t="s">
        <v>8320</v>
      </c>
      <c r="R1578" t="s">
        <v>8342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120"/>
        <v>1</v>
      </c>
      <c r="P1579">
        <f t="shared" si="121"/>
        <v>27.5</v>
      </c>
      <c r="Q1579" s="13" t="s">
        <v>8320</v>
      </c>
      <c r="R1579" t="s">
        <v>8342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120"/>
        <v>11</v>
      </c>
      <c r="P1580">
        <f t="shared" si="121"/>
        <v>51.25</v>
      </c>
      <c r="Q1580" s="13" t="s">
        <v>8320</v>
      </c>
      <c r="R1580" t="s">
        <v>8342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120"/>
        <v>1</v>
      </c>
      <c r="P1581">
        <f t="shared" si="121"/>
        <v>14</v>
      </c>
      <c r="Q1581" s="13" t="s">
        <v>8320</v>
      </c>
      <c r="R1581" t="s">
        <v>8342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120"/>
        <v>0</v>
      </c>
      <c r="P1582">
        <f t="shared" si="121"/>
        <v>0</v>
      </c>
      <c r="Q1582" s="13" t="s">
        <v>8320</v>
      </c>
      <c r="R1582" t="s">
        <v>8342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120"/>
        <v>1</v>
      </c>
      <c r="P1583">
        <f t="shared" si="121"/>
        <v>5</v>
      </c>
      <c r="Q1583" s="13" t="s">
        <v>8336</v>
      </c>
      <c r="R1583" t="s">
        <v>8343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120"/>
        <v>9</v>
      </c>
      <c r="P1584">
        <f t="shared" si="121"/>
        <v>31</v>
      </c>
      <c r="Q1584" s="13" t="s">
        <v>8336</v>
      </c>
      <c r="R1584" t="s">
        <v>8343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120"/>
        <v>0</v>
      </c>
      <c r="P1585">
        <f t="shared" si="121"/>
        <v>15</v>
      </c>
      <c r="Q1585" s="13" t="s">
        <v>8336</v>
      </c>
      <c r="R1585" t="s">
        <v>8343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120"/>
        <v>0</v>
      </c>
      <c r="P1586">
        <f t="shared" si="121"/>
        <v>0</v>
      </c>
      <c r="Q1586" s="13" t="s">
        <v>8336</v>
      </c>
      <c r="R1586" t="s">
        <v>8343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120"/>
        <v>79</v>
      </c>
      <c r="P1587">
        <f t="shared" si="121"/>
        <v>131.66999999999999</v>
      </c>
      <c r="Q1587" s="13" t="s">
        <v>8336</v>
      </c>
      <c r="R1587" t="s">
        <v>8343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120"/>
        <v>0</v>
      </c>
      <c r="P1588">
        <f t="shared" si="121"/>
        <v>0</v>
      </c>
      <c r="Q1588" s="13" t="s">
        <v>8336</v>
      </c>
      <c r="R1588" t="s">
        <v>8343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120"/>
        <v>0</v>
      </c>
      <c r="P1589">
        <f t="shared" si="121"/>
        <v>1</v>
      </c>
      <c r="Q1589" s="13" t="s">
        <v>8336</v>
      </c>
      <c r="R1589" t="s">
        <v>8343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120"/>
        <v>0</v>
      </c>
      <c r="P1590">
        <f t="shared" si="121"/>
        <v>0</v>
      </c>
      <c r="Q1590" s="13" t="s">
        <v>8336</v>
      </c>
      <c r="R1590" t="s">
        <v>8343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120"/>
        <v>0</v>
      </c>
      <c r="P1591">
        <f t="shared" si="121"/>
        <v>0</v>
      </c>
      <c r="Q1591" s="13" t="s">
        <v>8336</v>
      </c>
      <c r="R1591" t="s">
        <v>8343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120"/>
        <v>2</v>
      </c>
      <c r="P1592">
        <f t="shared" si="121"/>
        <v>510</v>
      </c>
      <c r="Q1592" s="13" t="s">
        <v>8336</v>
      </c>
      <c r="R1592" t="s">
        <v>8343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120"/>
        <v>29</v>
      </c>
      <c r="P1593">
        <f t="shared" si="121"/>
        <v>44.48</v>
      </c>
      <c r="Q1593" s="13" t="s">
        <v>8336</v>
      </c>
      <c r="R1593" t="s">
        <v>8343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120"/>
        <v>0</v>
      </c>
      <c r="P1594">
        <f t="shared" si="121"/>
        <v>0</v>
      </c>
      <c r="Q1594" s="13" t="s">
        <v>8336</v>
      </c>
      <c r="R1594" t="s">
        <v>8343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120"/>
        <v>0</v>
      </c>
      <c r="P1595">
        <f t="shared" si="121"/>
        <v>1</v>
      </c>
      <c r="Q1595" s="13" t="s">
        <v>8336</v>
      </c>
      <c r="R1595" t="s">
        <v>8343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120"/>
        <v>21</v>
      </c>
      <c r="P1596">
        <f t="shared" si="121"/>
        <v>20.5</v>
      </c>
      <c r="Q1596" s="13" t="s">
        <v>8336</v>
      </c>
      <c r="R1596" t="s">
        <v>8343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120"/>
        <v>0</v>
      </c>
      <c r="P1597">
        <f t="shared" si="121"/>
        <v>40</v>
      </c>
      <c r="Q1597" s="13" t="s">
        <v>8336</v>
      </c>
      <c r="R1597" t="s">
        <v>8343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120"/>
        <v>2</v>
      </c>
      <c r="P1598">
        <f t="shared" si="121"/>
        <v>25</v>
      </c>
      <c r="Q1598" s="13" t="s">
        <v>8336</v>
      </c>
      <c r="R1598" t="s">
        <v>8343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120"/>
        <v>0</v>
      </c>
      <c r="P1599">
        <f t="shared" si="121"/>
        <v>0</v>
      </c>
      <c r="Q1599" s="13" t="s">
        <v>8336</v>
      </c>
      <c r="R1599" t="s">
        <v>8343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120"/>
        <v>0</v>
      </c>
      <c r="P1600">
        <f t="shared" si="121"/>
        <v>1</v>
      </c>
      <c r="Q1600" s="13" t="s">
        <v>8336</v>
      </c>
      <c r="R1600" t="s">
        <v>8343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120"/>
        <v>0</v>
      </c>
      <c r="P1601">
        <f t="shared" si="121"/>
        <v>0</v>
      </c>
      <c r="Q1601" s="13" t="s">
        <v>8336</v>
      </c>
      <c r="R1601" t="s">
        <v>8343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25">ROUND(E1602/D1602*100, 0)</f>
        <v>7</v>
      </c>
      <c r="P1602">
        <f t="shared" si="121"/>
        <v>40.78</v>
      </c>
      <c r="Q1602" s="13" t="s">
        <v>8336</v>
      </c>
      <c r="R1602" t="s">
        <v>8343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25"/>
        <v>108</v>
      </c>
      <c r="P1603">
        <f t="shared" ref="P1603:P1666" si="126">IFERROR(ROUND(E1603/L1603,2), 0)</f>
        <v>48.33</v>
      </c>
      <c r="Q1603" s="13" t="s">
        <v>8323</v>
      </c>
      <c r="R1603" t="s">
        <v>8324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25"/>
        <v>100</v>
      </c>
      <c r="P1604">
        <f t="shared" si="126"/>
        <v>46.95</v>
      </c>
      <c r="Q1604" s="13" t="s">
        <v>8323</v>
      </c>
      <c r="R1604" t="s">
        <v>8324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25"/>
        <v>100</v>
      </c>
      <c r="P1605">
        <f t="shared" si="126"/>
        <v>66.69</v>
      </c>
      <c r="Q1605" s="13" t="s">
        <v>8323</v>
      </c>
      <c r="R1605" t="s">
        <v>8324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25"/>
        <v>122</v>
      </c>
      <c r="P1606">
        <f t="shared" si="126"/>
        <v>48.84</v>
      </c>
      <c r="Q1606" s="13" t="s">
        <v>8323</v>
      </c>
      <c r="R1606" t="s">
        <v>8324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25"/>
        <v>101</v>
      </c>
      <c r="P1607">
        <f t="shared" si="126"/>
        <v>137.31</v>
      </c>
      <c r="Q1607" s="13" t="s">
        <v>8323</v>
      </c>
      <c r="R1607" t="s">
        <v>8324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25"/>
        <v>101</v>
      </c>
      <c r="P1608">
        <f t="shared" si="126"/>
        <v>87.83</v>
      </c>
      <c r="Q1608" s="13" t="s">
        <v>8323</v>
      </c>
      <c r="R1608" t="s">
        <v>8324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25"/>
        <v>145</v>
      </c>
      <c r="P1609">
        <f t="shared" si="126"/>
        <v>70.790000000000006</v>
      </c>
      <c r="Q1609" s="13" t="s">
        <v>8323</v>
      </c>
      <c r="R1609" t="s">
        <v>8324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25"/>
        <v>101</v>
      </c>
      <c r="P1610">
        <f t="shared" si="126"/>
        <v>52.83</v>
      </c>
      <c r="Q1610" s="13" t="s">
        <v>8323</v>
      </c>
      <c r="R1610" t="s">
        <v>8324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25"/>
        <v>118</v>
      </c>
      <c r="P1611">
        <f t="shared" si="126"/>
        <v>443.75</v>
      </c>
      <c r="Q1611" s="13" t="s">
        <v>8323</v>
      </c>
      <c r="R1611" t="s">
        <v>8324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25"/>
        <v>272</v>
      </c>
      <c r="P1612">
        <f t="shared" si="126"/>
        <v>48.54</v>
      </c>
      <c r="Q1612" s="13" t="s">
        <v>8323</v>
      </c>
      <c r="R1612" t="s">
        <v>8324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25"/>
        <v>125</v>
      </c>
      <c r="P1613">
        <f t="shared" si="126"/>
        <v>37.07</v>
      </c>
      <c r="Q1613" s="13" t="s">
        <v>8323</v>
      </c>
      <c r="R1613" t="s">
        <v>8324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25"/>
        <v>110</v>
      </c>
      <c r="P1614">
        <f t="shared" si="126"/>
        <v>50</v>
      </c>
      <c r="Q1614" s="13" t="s">
        <v>8323</v>
      </c>
      <c r="R1614" t="s">
        <v>8324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25"/>
        <v>102</v>
      </c>
      <c r="P1615">
        <f t="shared" si="126"/>
        <v>39.04</v>
      </c>
      <c r="Q1615" s="13" t="s">
        <v>8323</v>
      </c>
      <c r="R1615" t="s">
        <v>8324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25"/>
        <v>103</v>
      </c>
      <c r="P1616">
        <f t="shared" si="126"/>
        <v>66.69</v>
      </c>
      <c r="Q1616" s="13" t="s">
        <v>8323</v>
      </c>
      <c r="R1616" t="s">
        <v>8324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25"/>
        <v>114</v>
      </c>
      <c r="P1617">
        <f t="shared" si="126"/>
        <v>67.13</v>
      </c>
      <c r="Q1617" s="13" t="s">
        <v>8323</v>
      </c>
      <c r="R1617" t="s">
        <v>8324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25"/>
        <v>104</v>
      </c>
      <c r="P1618">
        <f t="shared" si="126"/>
        <v>66.37</v>
      </c>
      <c r="Q1618" s="13" t="s">
        <v>8323</v>
      </c>
      <c r="R1618" t="s">
        <v>8324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25"/>
        <v>146</v>
      </c>
      <c r="P1619">
        <f t="shared" si="126"/>
        <v>64.62</v>
      </c>
      <c r="Q1619" s="13" t="s">
        <v>8323</v>
      </c>
      <c r="R1619" t="s">
        <v>8324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25"/>
        <v>105</v>
      </c>
      <c r="P1620">
        <f t="shared" si="126"/>
        <v>58.37</v>
      </c>
      <c r="Q1620" s="13" t="s">
        <v>8323</v>
      </c>
      <c r="R1620" t="s">
        <v>8324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25"/>
        <v>133</v>
      </c>
      <c r="P1621">
        <f t="shared" si="126"/>
        <v>86.96</v>
      </c>
      <c r="Q1621" s="13" t="s">
        <v>8323</v>
      </c>
      <c r="R1621" t="s">
        <v>8324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25"/>
        <v>113</v>
      </c>
      <c r="P1622">
        <f t="shared" si="126"/>
        <v>66.47</v>
      </c>
      <c r="Q1622" s="13" t="s">
        <v>8323</v>
      </c>
      <c r="R1622" t="s">
        <v>8324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25"/>
        <v>121</v>
      </c>
      <c r="P1623">
        <f t="shared" si="126"/>
        <v>163.78</v>
      </c>
      <c r="Q1623" s="13" t="s">
        <v>8323</v>
      </c>
      <c r="R1623" t="s">
        <v>8324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25"/>
        <v>102</v>
      </c>
      <c r="P1624">
        <f t="shared" si="126"/>
        <v>107.98</v>
      </c>
      <c r="Q1624" s="13" t="s">
        <v>8323</v>
      </c>
      <c r="R1624" t="s">
        <v>8324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25"/>
        <v>101</v>
      </c>
      <c r="P1625">
        <f t="shared" si="126"/>
        <v>42.11</v>
      </c>
      <c r="Q1625" s="13" t="s">
        <v>8323</v>
      </c>
      <c r="R1625" t="s">
        <v>8324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25"/>
        <v>118</v>
      </c>
      <c r="P1626">
        <f t="shared" si="126"/>
        <v>47.2</v>
      </c>
      <c r="Q1626" s="13" t="s">
        <v>8323</v>
      </c>
      <c r="R1626" t="s">
        <v>8324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25"/>
        <v>155</v>
      </c>
      <c r="P1627">
        <f t="shared" si="126"/>
        <v>112.02</v>
      </c>
      <c r="Q1627" s="13" t="s">
        <v>8323</v>
      </c>
      <c r="R1627" t="s">
        <v>8324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25"/>
        <v>101</v>
      </c>
      <c r="P1628">
        <f t="shared" si="126"/>
        <v>74.95</v>
      </c>
      <c r="Q1628" s="13" t="s">
        <v>8323</v>
      </c>
      <c r="R1628" t="s">
        <v>8324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25"/>
        <v>117</v>
      </c>
      <c r="P1629">
        <f t="shared" si="126"/>
        <v>61.58</v>
      </c>
      <c r="Q1629" s="13" t="s">
        <v>8323</v>
      </c>
      <c r="R1629" t="s">
        <v>8324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25"/>
        <v>101</v>
      </c>
      <c r="P1630">
        <f t="shared" si="126"/>
        <v>45.88</v>
      </c>
      <c r="Q1630" s="13" t="s">
        <v>8323</v>
      </c>
      <c r="R1630" t="s">
        <v>8324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25"/>
        <v>104</v>
      </c>
      <c r="P1631">
        <f t="shared" si="126"/>
        <v>75.849999999999994</v>
      </c>
      <c r="Q1631" s="13" t="s">
        <v>8323</v>
      </c>
      <c r="R1631" t="s">
        <v>8324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25"/>
        <v>265</v>
      </c>
      <c r="P1632">
        <f t="shared" si="126"/>
        <v>84.21</v>
      </c>
      <c r="Q1632" s="13" t="s">
        <v>8323</v>
      </c>
      <c r="R1632" t="s">
        <v>8324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25"/>
        <v>156</v>
      </c>
      <c r="P1633">
        <f t="shared" si="126"/>
        <v>117.23</v>
      </c>
      <c r="Q1633" s="13" t="s">
        <v>8323</v>
      </c>
      <c r="R1633" t="s">
        <v>8324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25"/>
        <v>102</v>
      </c>
      <c r="P1634">
        <f t="shared" si="126"/>
        <v>86.49</v>
      </c>
      <c r="Q1634" s="13" t="s">
        <v>8323</v>
      </c>
      <c r="R1634" t="s">
        <v>8324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25"/>
        <v>100</v>
      </c>
      <c r="P1635">
        <f t="shared" si="126"/>
        <v>172.41</v>
      </c>
      <c r="Q1635" s="13" t="s">
        <v>8323</v>
      </c>
      <c r="R1635" t="s">
        <v>8324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25"/>
        <v>101</v>
      </c>
      <c r="P1636">
        <f t="shared" si="126"/>
        <v>62.81</v>
      </c>
      <c r="Q1636" s="13" t="s">
        <v>8323</v>
      </c>
      <c r="R1636" t="s">
        <v>8324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25"/>
        <v>125</v>
      </c>
      <c r="P1637">
        <f t="shared" si="126"/>
        <v>67.73</v>
      </c>
      <c r="Q1637" s="13" t="s">
        <v>8323</v>
      </c>
      <c r="R1637" t="s">
        <v>8324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25"/>
        <v>104</v>
      </c>
      <c r="P1638">
        <f t="shared" si="126"/>
        <v>53.56</v>
      </c>
      <c r="Q1638" s="13" t="s">
        <v>8323</v>
      </c>
      <c r="R1638" t="s">
        <v>8324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25"/>
        <v>104</v>
      </c>
      <c r="P1639">
        <f t="shared" si="126"/>
        <v>34.6</v>
      </c>
      <c r="Q1639" s="13" t="s">
        <v>8323</v>
      </c>
      <c r="R1639" t="s">
        <v>8324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25"/>
        <v>105</v>
      </c>
      <c r="P1640">
        <f t="shared" si="126"/>
        <v>38.89</v>
      </c>
      <c r="Q1640" s="13" t="s">
        <v>8323</v>
      </c>
      <c r="R1640" t="s">
        <v>8324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25"/>
        <v>100</v>
      </c>
      <c r="P1641">
        <f t="shared" si="126"/>
        <v>94.74</v>
      </c>
      <c r="Q1641" s="13" t="s">
        <v>8323</v>
      </c>
      <c r="R1641" t="s">
        <v>8324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25"/>
        <v>170</v>
      </c>
      <c r="P1642">
        <f t="shared" si="126"/>
        <v>39.97</v>
      </c>
      <c r="Q1642" s="13" t="s">
        <v>8323</v>
      </c>
      <c r="R1642" t="s">
        <v>8324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25"/>
        <v>101</v>
      </c>
      <c r="P1643">
        <f t="shared" si="126"/>
        <v>97.5</v>
      </c>
      <c r="Q1643" s="13" t="s">
        <v>8323</v>
      </c>
      <c r="R1643" t="s">
        <v>8344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25"/>
        <v>100</v>
      </c>
      <c r="P1644">
        <f t="shared" si="126"/>
        <v>42.86</v>
      </c>
      <c r="Q1644" s="13" t="s">
        <v>8323</v>
      </c>
      <c r="R1644" t="s">
        <v>8344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25"/>
        <v>125</v>
      </c>
      <c r="P1645">
        <f t="shared" si="126"/>
        <v>168.51</v>
      </c>
      <c r="Q1645" s="13" t="s">
        <v>8323</v>
      </c>
      <c r="R1645" t="s">
        <v>8344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25"/>
        <v>110</v>
      </c>
      <c r="P1646">
        <f t="shared" si="126"/>
        <v>85.55</v>
      </c>
      <c r="Q1646" s="13" t="s">
        <v>8323</v>
      </c>
      <c r="R1646" t="s">
        <v>8344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25"/>
        <v>111</v>
      </c>
      <c r="P1647">
        <f t="shared" si="126"/>
        <v>554</v>
      </c>
      <c r="Q1647" s="13" t="s">
        <v>8323</v>
      </c>
      <c r="R1647" t="s">
        <v>8344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25"/>
        <v>110</v>
      </c>
      <c r="P1648">
        <f t="shared" si="126"/>
        <v>26.55</v>
      </c>
      <c r="Q1648" s="13" t="s">
        <v>8323</v>
      </c>
      <c r="R1648" t="s">
        <v>8344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25"/>
        <v>105</v>
      </c>
      <c r="P1649">
        <f t="shared" si="126"/>
        <v>113.83</v>
      </c>
      <c r="Q1649" s="13" t="s">
        <v>8323</v>
      </c>
      <c r="R1649" t="s">
        <v>8344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25"/>
        <v>125</v>
      </c>
      <c r="P1650">
        <f t="shared" si="126"/>
        <v>32.01</v>
      </c>
      <c r="Q1650" s="13" t="s">
        <v>8323</v>
      </c>
      <c r="R1650" t="s">
        <v>8344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25"/>
        <v>101</v>
      </c>
      <c r="P1651">
        <f t="shared" si="126"/>
        <v>47.19</v>
      </c>
      <c r="Q1651" s="13" t="s">
        <v>8323</v>
      </c>
      <c r="R1651" t="s">
        <v>8344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25"/>
        <v>142</v>
      </c>
      <c r="P1652">
        <f t="shared" si="126"/>
        <v>88.47</v>
      </c>
      <c r="Q1652" s="13" t="s">
        <v>8323</v>
      </c>
      <c r="R1652" t="s">
        <v>8344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25"/>
        <v>101</v>
      </c>
      <c r="P1653">
        <f t="shared" si="126"/>
        <v>100.75</v>
      </c>
      <c r="Q1653" s="13" t="s">
        <v>8323</v>
      </c>
      <c r="R1653" t="s">
        <v>8344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25"/>
        <v>101</v>
      </c>
      <c r="P1654">
        <f t="shared" si="126"/>
        <v>64.709999999999994</v>
      </c>
      <c r="Q1654" s="13" t="s">
        <v>8323</v>
      </c>
      <c r="R1654" t="s">
        <v>8344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25"/>
        <v>174</v>
      </c>
      <c r="P1655">
        <f t="shared" si="126"/>
        <v>51.85</v>
      </c>
      <c r="Q1655" s="13" t="s">
        <v>8323</v>
      </c>
      <c r="R1655" t="s">
        <v>8344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25"/>
        <v>120</v>
      </c>
      <c r="P1656">
        <f t="shared" si="126"/>
        <v>38.79</v>
      </c>
      <c r="Q1656" s="13" t="s">
        <v>8323</v>
      </c>
      <c r="R1656" t="s">
        <v>8344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25"/>
        <v>143</v>
      </c>
      <c r="P1657">
        <f t="shared" si="126"/>
        <v>44.65</v>
      </c>
      <c r="Q1657" s="13" t="s">
        <v>8323</v>
      </c>
      <c r="R1657" t="s">
        <v>8344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25"/>
        <v>100</v>
      </c>
      <c r="P1658">
        <f t="shared" si="126"/>
        <v>156.77000000000001</v>
      </c>
      <c r="Q1658" s="13" t="s">
        <v>8323</v>
      </c>
      <c r="R1658" t="s">
        <v>8344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25"/>
        <v>105</v>
      </c>
      <c r="P1659">
        <f t="shared" si="126"/>
        <v>118.7</v>
      </c>
      <c r="Q1659" s="13" t="s">
        <v>8323</v>
      </c>
      <c r="R1659" t="s">
        <v>8344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25"/>
        <v>132</v>
      </c>
      <c r="P1660">
        <f t="shared" si="126"/>
        <v>74.150000000000006</v>
      </c>
      <c r="Q1660" s="13" t="s">
        <v>8323</v>
      </c>
      <c r="R1660" t="s">
        <v>8344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25"/>
        <v>113</v>
      </c>
      <c r="P1661">
        <f t="shared" si="126"/>
        <v>12.53</v>
      </c>
      <c r="Q1661" s="13" t="s">
        <v>8323</v>
      </c>
      <c r="R1661" t="s">
        <v>8344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25"/>
        <v>1254</v>
      </c>
      <c r="P1662">
        <f t="shared" si="126"/>
        <v>27.86</v>
      </c>
      <c r="Q1662" s="13" t="s">
        <v>8323</v>
      </c>
      <c r="R1662" t="s">
        <v>8344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25"/>
        <v>103</v>
      </c>
      <c r="P1663">
        <f t="shared" si="126"/>
        <v>80.180000000000007</v>
      </c>
      <c r="Q1663" s="13" t="s">
        <v>8323</v>
      </c>
      <c r="R1663" t="s">
        <v>8344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25"/>
        <v>103</v>
      </c>
      <c r="P1664">
        <f t="shared" si="126"/>
        <v>132.44</v>
      </c>
      <c r="Q1664" s="13" t="s">
        <v>8323</v>
      </c>
      <c r="R1664" t="s">
        <v>8344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25"/>
        <v>108</v>
      </c>
      <c r="P1665">
        <f t="shared" si="126"/>
        <v>33.75</v>
      </c>
      <c r="Q1665" s="13" t="s">
        <v>8323</v>
      </c>
      <c r="R1665" t="s">
        <v>8344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30">ROUND(E1666/D1666*100, 0)</f>
        <v>122</v>
      </c>
      <c r="P1666">
        <f t="shared" si="126"/>
        <v>34.380000000000003</v>
      </c>
      <c r="Q1666" s="13" t="s">
        <v>8323</v>
      </c>
      <c r="R1666" t="s">
        <v>8344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30"/>
        <v>119</v>
      </c>
      <c r="P1667">
        <f t="shared" ref="P1667:P1730" si="131">IFERROR(ROUND(E1667/L1667,2), 0)</f>
        <v>44.96</v>
      </c>
      <c r="Q1667" s="13" t="s">
        <v>8323</v>
      </c>
      <c r="R1667" t="s">
        <v>8344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30"/>
        <v>161</v>
      </c>
      <c r="P1668">
        <f t="shared" si="131"/>
        <v>41.04</v>
      </c>
      <c r="Q1668" s="13" t="s">
        <v>8323</v>
      </c>
      <c r="R1668" t="s">
        <v>8344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30"/>
        <v>127</v>
      </c>
      <c r="P1669">
        <f t="shared" si="131"/>
        <v>52.6</v>
      </c>
      <c r="Q1669" s="13" t="s">
        <v>8323</v>
      </c>
      <c r="R1669" t="s">
        <v>8344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30"/>
        <v>103</v>
      </c>
      <c r="P1670">
        <f t="shared" si="131"/>
        <v>70.78</v>
      </c>
      <c r="Q1670" s="13" t="s">
        <v>8323</v>
      </c>
      <c r="R1670" t="s">
        <v>8344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30"/>
        <v>140</v>
      </c>
      <c r="P1671">
        <f t="shared" si="131"/>
        <v>53.75</v>
      </c>
      <c r="Q1671" s="13" t="s">
        <v>8323</v>
      </c>
      <c r="R1671" t="s">
        <v>8344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30"/>
        <v>103</v>
      </c>
      <c r="P1672">
        <f t="shared" si="131"/>
        <v>44.61</v>
      </c>
      <c r="Q1672" s="13" t="s">
        <v>8323</v>
      </c>
      <c r="R1672" t="s">
        <v>8344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30"/>
        <v>101</v>
      </c>
      <c r="P1673">
        <f t="shared" si="131"/>
        <v>26.15</v>
      </c>
      <c r="Q1673" s="13" t="s">
        <v>8323</v>
      </c>
      <c r="R1673" t="s">
        <v>8344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30"/>
        <v>113</v>
      </c>
      <c r="P1674">
        <f t="shared" si="131"/>
        <v>39.18</v>
      </c>
      <c r="Q1674" s="13" t="s">
        <v>8323</v>
      </c>
      <c r="R1674" t="s">
        <v>8344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30"/>
        <v>128</v>
      </c>
      <c r="P1675">
        <f t="shared" si="131"/>
        <v>45.59</v>
      </c>
      <c r="Q1675" s="13" t="s">
        <v>8323</v>
      </c>
      <c r="R1675" t="s">
        <v>8344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30"/>
        <v>202</v>
      </c>
      <c r="P1676">
        <f t="shared" si="131"/>
        <v>89.25</v>
      </c>
      <c r="Q1676" s="13" t="s">
        <v>8323</v>
      </c>
      <c r="R1676" t="s">
        <v>8344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30"/>
        <v>137</v>
      </c>
      <c r="P1677">
        <f t="shared" si="131"/>
        <v>40.42</v>
      </c>
      <c r="Q1677" s="13" t="s">
        <v>8323</v>
      </c>
      <c r="R1677" t="s">
        <v>8344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30"/>
        <v>115</v>
      </c>
      <c r="P1678">
        <f t="shared" si="131"/>
        <v>82.38</v>
      </c>
      <c r="Q1678" s="13" t="s">
        <v>8323</v>
      </c>
      <c r="R1678" t="s">
        <v>8344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30"/>
        <v>112</v>
      </c>
      <c r="P1679">
        <f t="shared" si="131"/>
        <v>159.52000000000001</v>
      </c>
      <c r="Q1679" s="13" t="s">
        <v>8323</v>
      </c>
      <c r="R1679" t="s">
        <v>8344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30"/>
        <v>118</v>
      </c>
      <c r="P1680">
        <f t="shared" si="131"/>
        <v>36.24</v>
      </c>
      <c r="Q1680" s="13" t="s">
        <v>8323</v>
      </c>
      <c r="R1680" t="s">
        <v>8344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30"/>
        <v>175</v>
      </c>
      <c r="P1681">
        <f t="shared" si="131"/>
        <v>62.5</v>
      </c>
      <c r="Q1681" s="13" t="s">
        <v>8323</v>
      </c>
      <c r="R1681" t="s">
        <v>8344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30"/>
        <v>118</v>
      </c>
      <c r="P1682">
        <f t="shared" si="131"/>
        <v>47</v>
      </c>
      <c r="Q1682" s="13" t="s">
        <v>8323</v>
      </c>
      <c r="R1682" t="s">
        <v>8344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30"/>
        <v>101</v>
      </c>
      <c r="P1683">
        <f t="shared" si="131"/>
        <v>74.58</v>
      </c>
      <c r="Q1683" s="13" t="s">
        <v>8323</v>
      </c>
      <c r="R1683" t="s">
        <v>8345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30"/>
        <v>0</v>
      </c>
      <c r="P1684">
        <f t="shared" si="131"/>
        <v>0</v>
      </c>
      <c r="Q1684" s="13" t="s">
        <v>8323</v>
      </c>
      <c r="R1684" t="s">
        <v>8345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30"/>
        <v>22</v>
      </c>
      <c r="P1685">
        <f t="shared" si="131"/>
        <v>76</v>
      </c>
      <c r="Q1685" s="13" t="s">
        <v>8323</v>
      </c>
      <c r="R1685" t="s">
        <v>8345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30"/>
        <v>109</v>
      </c>
      <c r="P1686">
        <f t="shared" si="131"/>
        <v>86.44</v>
      </c>
      <c r="Q1686" s="13" t="s">
        <v>8323</v>
      </c>
      <c r="R1686" t="s">
        <v>8345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30"/>
        <v>103</v>
      </c>
      <c r="P1687">
        <f t="shared" si="131"/>
        <v>24</v>
      </c>
      <c r="Q1687" s="13" t="s">
        <v>8323</v>
      </c>
      <c r="R1687" t="s">
        <v>8345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30"/>
        <v>0</v>
      </c>
      <c r="P1688">
        <f t="shared" si="131"/>
        <v>18</v>
      </c>
      <c r="Q1688" s="13" t="s">
        <v>8323</v>
      </c>
      <c r="R1688" t="s">
        <v>8345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30"/>
        <v>31</v>
      </c>
      <c r="P1689">
        <f t="shared" si="131"/>
        <v>80.13</v>
      </c>
      <c r="Q1689" s="13" t="s">
        <v>8323</v>
      </c>
      <c r="R1689" t="s">
        <v>8345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30"/>
        <v>44</v>
      </c>
      <c r="P1690">
        <f t="shared" si="131"/>
        <v>253.14</v>
      </c>
      <c r="Q1690" s="13" t="s">
        <v>8323</v>
      </c>
      <c r="R1690" t="s">
        <v>8345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30"/>
        <v>100</v>
      </c>
      <c r="P1691">
        <f t="shared" si="131"/>
        <v>171.43</v>
      </c>
      <c r="Q1691" s="13" t="s">
        <v>8323</v>
      </c>
      <c r="R1691" t="s">
        <v>8345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30"/>
        <v>25</v>
      </c>
      <c r="P1692">
        <f t="shared" si="131"/>
        <v>57.73</v>
      </c>
      <c r="Q1692" s="13" t="s">
        <v>8323</v>
      </c>
      <c r="R1692" t="s">
        <v>8345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30"/>
        <v>33</v>
      </c>
      <c r="P1693">
        <f t="shared" si="131"/>
        <v>264.26</v>
      </c>
      <c r="Q1693" s="13" t="s">
        <v>8323</v>
      </c>
      <c r="R1693" t="s">
        <v>8345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30"/>
        <v>48</v>
      </c>
      <c r="P1694">
        <f t="shared" si="131"/>
        <v>159.33000000000001</v>
      </c>
      <c r="Q1694" s="13" t="s">
        <v>8323</v>
      </c>
      <c r="R1694" t="s">
        <v>8345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30"/>
        <v>9</v>
      </c>
      <c r="P1695">
        <f t="shared" si="131"/>
        <v>35</v>
      </c>
      <c r="Q1695" s="13" t="s">
        <v>8323</v>
      </c>
      <c r="R1695" t="s">
        <v>8345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30"/>
        <v>0</v>
      </c>
      <c r="P1696">
        <f t="shared" si="131"/>
        <v>5</v>
      </c>
      <c r="Q1696" s="13" t="s">
        <v>8323</v>
      </c>
      <c r="R1696" t="s">
        <v>8345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30"/>
        <v>12</v>
      </c>
      <c r="P1697">
        <f t="shared" si="131"/>
        <v>61.09</v>
      </c>
      <c r="Q1697" s="13" t="s">
        <v>8323</v>
      </c>
      <c r="R1697" t="s">
        <v>8345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30"/>
        <v>0</v>
      </c>
      <c r="P1698">
        <f t="shared" si="131"/>
        <v>0</v>
      </c>
      <c r="Q1698" s="13" t="s">
        <v>8323</v>
      </c>
      <c r="R1698" t="s">
        <v>8345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30"/>
        <v>20</v>
      </c>
      <c r="P1699">
        <f t="shared" si="131"/>
        <v>114.82</v>
      </c>
      <c r="Q1699" s="13" t="s">
        <v>8323</v>
      </c>
      <c r="R1699" t="s">
        <v>8345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30"/>
        <v>0</v>
      </c>
      <c r="P1700">
        <f t="shared" si="131"/>
        <v>0</v>
      </c>
      <c r="Q1700" s="13" t="s">
        <v>8323</v>
      </c>
      <c r="R1700" t="s">
        <v>8345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30"/>
        <v>4</v>
      </c>
      <c r="P1701">
        <f t="shared" si="131"/>
        <v>54</v>
      </c>
      <c r="Q1701" s="13" t="s">
        <v>8323</v>
      </c>
      <c r="R1701" t="s">
        <v>8345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30"/>
        <v>26</v>
      </c>
      <c r="P1702">
        <f t="shared" si="131"/>
        <v>65.97</v>
      </c>
      <c r="Q1702" s="13" t="s">
        <v>8323</v>
      </c>
      <c r="R1702" t="s">
        <v>8345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30"/>
        <v>0</v>
      </c>
      <c r="P1703">
        <f t="shared" si="131"/>
        <v>5</v>
      </c>
      <c r="Q1703" s="13" t="s">
        <v>8323</v>
      </c>
      <c r="R1703" t="s">
        <v>8345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30"/>
        <v>0</v>
      </c>
      <c r="P1704">
        <f t="shared" si="131"/>
        <v>1</v>
      </c>
      <c r="Q1704" s="13" t="s">
        <v>8323</v>
      </c>
      <c r="R1704" t="s">
        <v>8345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30"/>
        <v>1</v>
      </c>
      <c r="P1705">
        <f t="shared" si="131"/>
        <v>25.5</v>
      </c>
      <c r="Q1705" s="13" t="s">
        <v>8323</v>
      </c>
      <c r="R1705" t="s">
        <v>8345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30"/>
        <v>65</v>
      </c>
      <c r="P1706">
        <f t="shared" si="131"/>
        <v>118.36</v>
      </c>
      <c r="Q1706" s="13" t="s">
        <v>8323</v>
      </c>
      <c r="R1706" t="s">
        <v>8345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30"/>
        <v>0</v>
      </c>
      <c r="P1707">
        <f t="shared" si="131"/>
        <v>0</v>
      </c>
      <c r="Q1707" s="13" t="s">
        <v>8323</v>
      </c>
      <c r="R1707" t="s">
        <v>8345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30"/>
        <v>0</v>
      </c>
      <c r="P1708">
        <f t="shared" si="131"/>
        <v>0</v>
      </c>
      <c r="Q1708" s="13" t="s">
        <v>8323</v>
      </c>
      <c r="R1708" t="s">
        <v>8345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30"/>
        <v>10</v>
      </c>
      <c r="P1709">
        <f t="shared" si="131"/>
        <v>54.11</v>
      </c>
      <c r="Q1709" s="13" t="s">
        <v>8323</v>
      </c>
      <c r="R1709" t="s">
        <v>8345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30"/>
        <v>0</v>
      </c>
      <c r="P1710">
        <f t="shared" si="131"/>
        <v>0</v>
      </c>
      <c r="Q1710" s="13" t="s">
        <v>8323</v>
      </c>
      <c r="R1710" t="s">
        <v>8345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30"/>
        <v>5</v>
      </c>
      <c r="P1711">
        <f t="shared" si="131"/>
        <v>21.25</v>
      </c>
      <c r="Q1711" s="13" t="s">
        <v>8323</v>
      </c>
      <c r="R1711" t="s">
        <v>8345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30"/>
        <v>1</v>
      </c>
      <c r="P1712">
        <f t="shared" si="131"/>
        <v>34</v>
      </c>
      <c r="Q1712" s="13" t="s">
        <v>8323</v>
      </c>
      <c r="R1712" t="s">
        <v>8345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30"/>
        <v>11</v>
      </c>
      <c r="P1713">
        <f t="shared" si="131"/>
        <v>525</v>
      </c>
      <c r="Q1713" s="13" t="s">
        <v>8323</v>
      </c>
      <c r="R1713" t="s">
        <v>8345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30"/>
        <v>0</v>
      </c>
      <c r="P1714">
        <f t="shared" si="131"/>
        <v>0</v>
      </c>
      <c r="Q1714" s="13" t="s">
        <v>8323</v>
      </c>
      <c r="R1714" t="s">
        <v>8345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30"/>
        <v>2</v>
      </c>
      <c r="P1715">
        <f t="shared" si="131"/>
        <v>50</v>
      </c>
      <c r="Q1715" s="13" t="s">
        <v>8323</v>
      </c>
      <c r="R1715" t="s">
        <v>8345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30"/>
        <v>8</v>
      </c>
      <c r="P1716">
        <f t="shared" si="131"/>
        <v>115.71</v>
      </c>
      <c r="Q1716" s="13" t="s">
        <v>8323</v>
      </c>
      <c r="R1716" t="s">
        <v>8345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30"/>
        <v>0</v>
      </c>
      <c r="P1717">
        <f t="shared" si="131"/>
        <v>5.5</v>
      </c>
      <c r="Q1717" s="13" t="s">
        <v>8323</v>
      </c>
      <c r="R1717" t="s">
        <v>8345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30"/>
        <v>8</v>
      </c>
      <c r="P1718">
        <f t="shared" si="131"/>
        <v>50</v>
      </c>
      <c r="Q1718" s="13" t="s">
        <v>8323</v>
      </c>
      <c r="R1718" t="s">
        <v>8345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30"/>
        <v>43</v>
      </c>
      <c r="P1719">
        <f t="shared" si="131"/>
        <v>34.020000000000003</v>
      </c>
      <c r="Q1719" s="13" t="s">
        <v>8323</v>
      </c>
      <c r="R1719" t="s">
        <v>8345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30"/>
        <v>0</v>
      </c>
      <c r="P1720">
        <f t="shared" si="131"/>
        <v>37.5</v>
      </c>
      <c r="Q1720" s="13" t="s">
        <v>8323</v>
      </c>
      <c r="R1720" t="s">
        <v>8345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30"/>
        <v>1</v>
      </c>
      <c r="P1721">
        <f t="shared" si="131"/>
        <v>11.67</v>
      </c>
      <c r="Q1721" s="13" t="s">
        <v>8323</v>
      </c>
      <c r="R1721" t="s">
        <v>8345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30"/>
        <v>6</v>
      </c>
      <c r="P1722">
        <f t="shared" si="131"/>
        <v>28.13</v>
      </c>
      <c r="Q1722" s="13" t="s">
        <v>8323</v>
      </c>
      <c r="R1722" t="s">
        <v>8345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30"/>
        <v>0</v>
      </c>
      <c r="P1723">
        <f t="shared" si="131"/>
        <v>0</v>
      </c>
      <c r="Q1723" s="13" t="s">
        <v>8323</v>
      </c>
      <c r="R1723" t="s">
        <v>8345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30"/>
        <v>0</v>
      </c>
      <c r="P1724">
        <f t="shared" si="131"/>
        <v>1</v>
      </c>
      <c r="Q1724" s="13" t="s">
        <v>8323</v>
      </c>
      <c r="R1724" t="s">
        <v>8345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30"/>
        <v>7</v>
      </c>
      <c r="P1725">
        <f t="shared" si="131"/>
        <v>216.67</v>
      </c>
      <c r="Q1725" s="13" t="s">
        <v>8323</v>
      </c>
      <c r="R1725" t="s">
        <v>8345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30"/>
        <v>1</v>
      </c>
      <c r="P1726">
        <f t="shared" si="131"/>
        <v>8.75</v>
      </c>
      <c r="Q1726" s="13" t="s">
        <v>8323</v>
      </c>
      <c r="R1726" t="s">
        <v>8345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30"/>
        <v>10</v>
      </c>
      <c r="P1727">
        <f t="shared" si="131"/>
        <v>62.22</v>
      </c>
      <c r="Q1727" s="13" t="s">
        <v>8323</v>
      </c>
      <c r="R1727" t="s">
        <v>8345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30"/>
        <v>34</v>
      </c>
      <c r="P1728">
        <f t="shared" si="131"/>
        <v>137.25</v>
      </c>
      <c r="Q1728" s="13" t="s">
        <v>8323</v>
      </c>
      <c r="R1728" t="s">
        <v>8345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30"/>
        <v>0</v>
      </c>
      <c r="P1729">
        <f t="shared" si="131"/>
        <v>1</v>
      </c>
      <c r="Q1729" s="13" t="s">
        <v>8323</v>
      </c>
      <c r="R1729" t="s">
        <v>8345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35">ROUND(E1730/D1730*100, 0)</f>
        <v>68</v>
      </c>
      <c r="P1730">
        <f t="shared" si="131"/>
        <v>122.14</v>
      </c>
      <c r="Q1730" s="13" t="s">
        <v>8323</v>
      </c>
      <c r="R1730" t="s">
        <v>8345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35"/>
        <v>0</v>
      </c>
      <c r="P1731">
        <f t="shared" ref="P1731:P1794" si="136">IFERROR(ROUND(E1731/L1731,2), 0)</f>
        <v>0</v>
      </c>
      <c r="Q1731" s="13" t="s">
        <v>8323</v>
      </c>
      <c r="R1731" t="s">
        <v>8345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35"/>
        <v>0</v>
      </c>
      <c r="P1732">
        <f t="shared" si="136"/>
        <v>0</v>
      </c>
      <c r="Q1732" s="13" t="s">
        <v>8323</v>
      </c>
      <c r="R1732" t="s">
        <v>8345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35"/>
        <v>0</v>
      </c>
      <c r="P1733">
        <f t="shared" si="136"/>
        <v>0</v>
      </c>
      <c r="Q1733" s="13" t="s">
        <v>8323</v>
      </c>
      <c r="R1733" t="s">
        <v>8345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35"/>
        <v>0</v>
      </c>
      <c r="P1734">
        <f t="shared" si="136"/>
        <v>0</v>
      </c>
      <c r="Q1734" s="13" t="s">
        <v>8323</v>
      </c>
      <c r="R1734" t="s">
        <v>8345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35"/>
        <v>0</v>
      </c>
      <c r="P1735">
        <f t="shared" si="136"/>
        <v>0</v>
      </c>
      <c r="Q1735" s="13" t="s">
        <v>8323</v>
      </c>
      <c r="R1735" t="s">
        <v>8345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35"/>
        <v>0</v>
      </c>
      <c r="P1736">
        <f t="shared" si="136"/>
        <v>1</v>
      </c>
      <c r="Q1736" s="13" t="s">
        <v>8323</v>
      </c>
      <c r="R1736" t="s">
        <v>8345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35"/>
        <v>11</v>
      </c>
      <c r="P1737">
        <f t="shared" si="136"/>
        <v>55</v>
      </c>
      <c r="Q1737" s="13" t="s">
        <v>8323</v>
      </c>
      <c r="R1737" t="s">
        <v>8345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35"/>
        <v>1</v>
      </c>
      <c r="P1738">
        <f t="shared" si="136"/>
        <v>22</v>
      </c>
      <c r="Q1738" s="13" t="s">
        <v>8323</v>
      </c>
      <c r="R1738" t="s">
        <v>8345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35"/>
        <v>21</v>
      </c>
      <c r="P1739">
        <f t="shared" si="136"/>
        <v>56.67</v>
      </c>
      <c r="Q1739" s="13" t="s">
        <v>8323</v>
      </c>
      <c r="R1739" t="s">
        <v>8345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35"/>
        <v>0</v>
      </c>
      <c r="P1740">
        <f t="shared" si="136"/>
        <v>20</v>
      </c>
      <c r="Q1740" s="13" t="s">
        <v>8323</v>
      </c>
      <c r="R1740" t="s">
        <v>8345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35"/>
        <v>0</v>
      </c>
      <c r="P1741">
        <f t="shared" si="136"/>
        <v>1</v>
      </c>
      <c r="Q1741" s="13" t="s">
        <v>8323</v>
      </c>
      <c r="R1741" t="s">
        <v>8345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35"/>
        <v>0</v>
      </c>
      <c r="P1742">
        <f t="shared" si="136"/>
        <v>0</v>
      </c>
      <c r="Q1742" s="13" t="s">
        <v>8323</v>
      </c>
      <c r="R1742" t="s">
        <v>8345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35"/>
        <v>111</v>
      </c>
      <c r="P1743">
        <f t="shared" si="136"/>
        <v>25.58</v>
      </c>
      <c r="Q1743" s="13" t="s">
        <v>8336</v>
      </c>
      <c r="R1743" t="s">
        <v>8337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35"/>
        <v>109</v>
      </c>
      <c r="P1744">
        <f t="shared" si="136"/>
        <v>63.97</v>
      </c>
      <c r="Q1744" s="13" t="s">
        <v>8336</v>
      </c>
      <c r="R1744" t="s">
        <v>8337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35"/>
        <v>100</v>
      </c>
      <c r="P1745">
        <f t="shared" si="136"/>
        <v>89.93</v>
      </c>
      <c r="Q1745" s="13" t="s">
        <v>8336</v>
      </c>
      <c r="R1745" t="s">
        <v>8337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35"/>
        <v>118</v>
      </c>
      <c r="P1746">
        <f t="shared" si="136"/>
        <v>93.07</v>
      </c>
      <c r="Q1746" s="13" t="s">
        <v>8336</v>
      </c>
      <c r="R1746" t="s">
        <v>8337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35"/>
        <v>114</v>
      </c>
      <c r="P1747">
        <f t="shared" si="136"/>
        <v>89.67</v>
      </c>
      <c r="Q1747" s="13" t="s">
        <v>8336</v>
      </c>
      <c r="R1747" t="s">
        <v>8337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35"/>
        <v>148</v>
      </c>
      <c r="P1748">
        <f t="shared" si="136"/>
        <v>207.62</v>
      </c>
      <c r="Q1748" s="13" t="s">
        <v>8336</v>
      </c>
      <c r="R1748" t="s">
        <v>8337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35"/>
        <v>105</v>
      </c>
      <c r="P1749">
        <f t="shared" si="136"/>
        <v>59.41</v>
      </c>
      <c r="Q1749" s="13" t="s">
        <v>8336</v>
      </c>
      <c r="R1749" t="s">
        <v>8337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35"/>
        <v>130</v>
      </c>
      <c r="P1750">
        <f t="shared" si="136"/>
        <v>358.97</v>
      </c>
      <c r="Q1750" s="13" t="s">
        <v>8336</v>
      </c>
      <c r="R1750" t="s">
        <v>8337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35"/>
        <v>123</v>
      </c>
      <c r="P1751">
        <f t="shared" si="136"/>
        <v>94.74</v>
      </c>
      <c r="Q1751" s="13" t="s">
        <v>8336</v>
      </c>
      <c r="R1751" t="s">
        <v>8337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35"/>
        <v>202</v>
      </c>
      <c r="P1752">
        <f t="shared" si="136"/>
        <v>80.650000000000006</v>
      </c>
      <c r="Q1752" s="13" t="s">
        <v>8336</v>
      </c>
      <c r="R1752" t="s">
        <v>8337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35"/>
        <v>103</v>
      </c>
      <c r="P1753">
        <f t="shared" si="136"/>
        <v>168.69</v>
      </c>
      <c r="Q1753" s="13" t="s">
        <v>8336</v>
      </c>
      <c r="R1753" t="s">
        <v>8337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35"/>
        <v>260</v>
      </c>
      <c r="P1754">
        <f t="shared" si="136"/>
        <v>34.69</v>
      </c>
      <c r="Q1754" s="13" t="s">
        <v>8336</v>
      </c>
      <c r="R1754" t="s">
        <v>8337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35"/>
        <v>108</v>
      </c>
      <c r="P1755">
        <f t="shared" si="136"/>
        <v>462.86</v>
      </c>
      <c r="Q1755" s="13" t="s">
        <v>8336</v>
      </c>
      <c r="R1755" t="s">
        <v>8337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35"/>
        <v>111</v>
      </c>
      <c r="P1756">
        <f t="shared" si="136"/>
        <v>104.39</v>
      </c>
      <c r="Q1756" s="13" t="s">
        <v>8336</v>
      </c>
      <c r="R1756" t="s">
        <v>8337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35"/>
        <v>120</v>
      </c>
      <c r="P1757">
        <f t="shared" si="136"/>
        <v>7.5</v>
      </c>
      <c r="Q1757" s="13" t="s">
        <v>8336</v>
      </c>
      <c r="R1757" t="s">
        <v>8337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35"/>
        <v>103</v>
      </c>
      <c r="P1758">
        <f t="shared" si="136"/>
        <v>47.13</v>
      </c>
      <c r="Q1758" s="13" t="s">
        <v>8336</v>
      </c>
      <c r="R1758" t="s">
        <v>8337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35"/>
        <v>116</v>
      </c>
      <c r="P1759">
        <f t="shared" si="136"/>
        <v>414.29</v>
      </c>
      <c r="Q1759" s="13" t="s">
        <v>8336</v>
      </c>
      <c r="R1759" t="s">
        <v>8337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35"/>
        <v>115</v>
      </c>
      <c r="P1760">
        <f t="shared" si="136"/>
        <v>42.48</v>
      </c>
      <c r="Q1760" s="13" t="s">
        <v>8336</v>
      </c>
      <c r="R1760" t="s">
        <v>8337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35"/>
        <v>107</v>
      </c>
      <c r="P1761">
        <f t="shared" si="136"/>
        <v>108.78</v>
      </c>
      <c r="Q1761" s="13" t="s">
        <v>8336</v>
      </c>
      <c r="R1761" t="s">
        <v>8337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35"/>
        <v>165</v>
      </c>
      <c r="P1762">
        <f t="shared" si="136"/>
        <v>81.099999999999994</v>
      </c>
      <c r="Q1762" s="13" t="s">
        <v>8336</v>
      </c>
      <c r="R1762" t="s">
        <v>8337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35"/>
        <v>155</v>
      </c>
      <c r="P1763">
        <f t="shared" si="136"/>
        <v>51.67</v>
      </c>
      <c r="Q1763" s="13" t="s">
        <v>8336</v>
      </c>
      <c r="R1763" t="s">
        <v>8337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35"/>
        <v>885</v>
      </c>
      <c r="P1764">
        <f t="shared" si="136"/>
        <v>35.4</v>
      </c>
      <c r="Q1764" s="13" t="s">
        <v>8336</v>
      </c>
      <c r="R1764" t="s">
        <v>8337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35"/>
        <v>102</v>
      </c>
      <c r="P1765">
        <f t="shared" si="136"/>
        <v>103.64</v>
      </c>
      <c r="Q1765" s="13" t="s">
        <v>8336</v>
      </c>
      <c r="R1765" t="s">
        <v>8337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35"/>
        <v>20</v>
      </c>
      <c r="P1766">
        <f t="shared" si="136"/>
        <v>55.28</v>
      </c>
      <c r="Q1766" s="13" t="s">
        <v>8336</v>
      </c>
      <c r="R1766" t="s">
        <v>8337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35"/>
        <v>59</v>
      </c>
      <c r="P1767">
        <f t="shared" si="136"/>
        <v>72.17</v>
      </c>
      <c r="Q1767" s="13" t="s">
        <v>8336</v>
      </c>
      <c r="R1767" t="s">
        <v>8337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35"/>
        <v>0</v>
      </c>
      <c r="P1768">
        <f t="shared" si="136"/>
        <v>0</v>
      </c>
      <c r="Q1768" s="13" t="s">
        <v>8336</v>
      </c>
      <c r="R1768" t="s">
        <v>8337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35"/>
        <v>46</v>
      </c>
      <c r="P1769">
        <f t="shared" si="136"/>
        <v>58.62</v>
      </c>
      <c r="Q1769" s="13" t="s">
        <v>8336</v>
      </c>
      <c r="R1769" t="s">
        <v>8337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35"/>
        <v>4</v>
      </c>
      <c r="P1770">
        <f t="shared" si="136"/>
        <v>12.47</v>
      </c>
      <c r="Q1770" s="13" t="s">
        <v>8336</v>
      </c>
      <c r="R1770" t="s">
        <v>8337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35"/>
        <v>3</v>
      </c>
      <c r="P1771">
        <f t="shared" si="136"/>
        <v>49.14</v>
      </c>
      <c r="Q1771" s="13" t="s">
        <v>8336</v>
      </c>
      <c r="R1771" t="s">
        <v>8337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35"/>
        <v>57</v>
      </c>
      <c r="P1772">
        <f t="shared" si="136"/>
        <v>150.5</v>
      </c>
      <c r="Q1772" s="13" t="s">
        <v>8336</v>
      </c>
      <c r="R1772" t="s">
        <v>8337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35"/>
        <v>21</v>
      </c>
      <c r="P1773">
        <f t="shared" si="136"/>
        <v>35.799999999999997</v>
      </c>
      <c r="Q1773" s="13" t="s">
        <v>8336</v>
      </c>
      <c r="R1773" t="s">
        <v>8337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35"/>
        <v>16</v>
      </c>
      <c r="P1774">
        <f t="shared" si="136"/>
        <v>45.16</v>
      </c>
      <c r="Q1774" s="13" t="s">
        <v>8336</v>
      </c>
      <c r="R1774" t="s">
        <v>8337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35"/>
        <v>6</v>
      </c>
      <c r="P1775">
        <f t="shared" si="136"/>
        <v>98.79</v>
      </c>
      <c r="Q1775" s="13" t="s">
        <v>8336</v>
      </c>
      <c r="R1775" t="s">
        <v>8337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35"/>
        <v>46</v>
      </c>
      <c r="P1776">
        <f t="shared" si="136"/>
        <v>88.31</v>
      </c>
      <c r="Q1776" s="13" t="s">
        <v>8336</v>
      </c>
      <c r="R1776" t="s">
        <v>8337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35"/>
        <v>65</v>
      </c>
      <c r="P1777">
        <f t="shared" si="136"/>
        <v>170.63</v>
      </c>
      <c r="Q1777" s="13" t="s">
        <v>8336</v>
      </c>
      <c r="R1777" t="s">
        <v>8337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35"/>
        <v>7</v>
      </c>
      <c r="P1778">
        <f t="shared" si="136"/>
        <v>83.75</v>
      </c>
      <c r="Q1778" s="13" t="s">
        <v>8336</v>
      </c>
      <c r="R1778" t="s">
        <v>8337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35"/>
        <v>14</v>
      </c>
      <c r="P1779">
        <f t="shared" si="136"/>
        <v>65.099999999999994</v>
      </c>
      <c r="Q1779" s="13" t="s">
        <v>8336</v>
      </c>
      <c r="R1779" t="s">
        <v>8337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35"/>
        <v>2</v>
      </c>
      <c r="P1780">
        <f t="shared" si="136"/>
        <v>66.33</v>
      </c>
      <c r="Q1780" s="13" t="s">
        <v>8336</v>
      </c>
      <c r="R1780" t="s">
        <v>8337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35"/>
        <v>36</v>
      </c>
      <c r="P1781">
        <f t="shared" si="136"/>
        <v>104.89</v>
      </c>
      <c r="Q1781" s="13" t="s">
        <v>8336</v>
      </c>
      <c r="R1781" t="s">
        <v>8337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35"/>
        <v>40</v>
      </c>
      <c r="P1782">
        <f t="shared" si="136"/>
        <v>78.44</v>
      </c>
      <c r="Q1782" s="13" t="s">
        <v>8336</v>
      </c>
      <c r="R1782" t="s">
        <v>8337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35"/>
        <v>26</v>
      </c>
      <c r="P1783">
        <f t="shared" si="136"/>
        <v>59.04</v>
      </c>
      <c r="Q1783" s="13" t="s">
        <v>8336</v>
      </c>
      <c r="R1783" t="s">
        <v>8337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35"/>
        <v>15</v>
      </c>
      <c r="P1784">
        <f t="shared" si="136"/>
        <v>71.34</v>
      </c>
      <c r="Q1784" s="13" t="s">
        <v>8336</v>
      </c>
      <c r="R1784" t="s">
        <v>8337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35"/>
        <v>24</v>
      </c>
      <c r="P1785">
        <f t="shared" si="136"/>
        <v>51.23</v>
      </c>
      <c r="Q1785" s="13" t="s">
        <v>8336</v>
      </c>
      <c r="R1785" t="s">
        <v>8337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35"/>
        <v>40</v>
      </c>
      <c r="P1786">
        <f t="shared" si="136"/>
        <v>60.24</v>
      </c>
      <c r="Q1786" s="13" t="s">
        <v>8336</v>
      </c>
      <c r="R1786" t="s">
        <v>8337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35"/>
        <v>20</v>
      </c>
      <c r="P1787">
        <f t="shared" si="136"/>
        <v>44.94</v>
      </c>
      <c r="Q1787" s="13" t="s">
        <v>8336</v>
      </c>
      <c r="R1787" t="s">
        <v>8337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35"/>
        <v>48</v>
      </c>
      <c r="P1788">
        <f t="shared" si="136"/>
        <v>31.21</v>
      </c>
      <c r="Q1788" s="13" t="s">
        <v>8336</v>
      </c>
      <c r="R1788" t="s">
        <v>8337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35"/>
        <v>15</v>
      </c>
      <c r="P1789">
        <f t="shared" si="136"/>
        <v>63.88</v>
      </c>
      <c r="Q1789" s="13" t="s">
        <v>8336</v>
      </c>
      <c r="R1789" t="s">
        <v>8337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35"/>
        <v>1</v>
      </c>
      <c r="P1790">
        <f t="shared" si="136"/>
        <v>19</v>
      </c>
      <c r="Q1790" s="13" t="s">
        <v>8336</v>
      </c>
      <c r="R1790" t="s">
        <v>8337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35"/>
        <v>1</v>
      </c>
      <c r="P1791">
        <f t="shared" si="136"/>
        <v>10</v>
      </c>
      <c r="Q1791" s="13" t="s">
        <v>8336</v>
      </c>
      <c r="R1791" t="s">
        <v>8337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35"/>
        <v>5</v>
      </c>
      <c r="P1792">
        <f t="shared" si="136"/>
        <v>109.07</v>
      </c>
      <c r="Q1792" s="13" t="s">
        <v>8336</v>
      </c>
      <c r="R1792" t="s">
        <v>8337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35"/>
        <v>4</v>
      </c>
      <c r="P1793">
        <f t="shared" si="136"/>
        <v>26.75</v>
      </c>
      <c r="Q1793" s="13" t="s">
        <v>8336</v>
      </c>
      <c r="R1793" t="s">
        <v>8337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40">ROUND(E1794/D1794*100, 0)</f>
        <v>61</v>
      </c>
      <c r="P1794">
        <f t="shared" si="136"/>
        <v>109.94</v>
      </c>
      <c r="Q1794" s="13" t="s">
        <v>8336</v>
      </c>
      <c r="R1794" t="s">
        <v>8337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40"/>
        <v>1</v>
      </c>
      <c r="P1795">
        <f t="shared" ref="P1795:P1858" si="141">IFERROR(ROUND(E1795/L1795,2), 0)</f>
        <v>20</v>
      </c>
      <c r="Q1795" s="13" t="s">
        <v>8336</v>
      </c>
      <c r="R1795" t="s">
        <v>8337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40"/>
        <v>11</v>
      </c>
      <c r="P1796">
        <f t="shared" si="141"/>
        <v>55.39</v>
      </c>
      <c r="Q1796" s="13" t="s">
        <v>8336</v>
      </c>
      <c r="R1796" t="s">
        <v>8337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40"/>
        <v>39</v>
      </c>
      <c r="P1797">
        <f t="shared" si="141"/>
        <v>133.9</v>
      </c>
      <c r="Q1797" s="13" t="s">
        <v>8336</v>
      </c>
      <c r="R1797" t="s">
        <v>8337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40"/>
        <v>22</v>
      </c>
      <c r="P1798">
        <f t="shared" si="141"/>
        <v>48.72</v>
      </c>
      <c r="Q1798" s="13" t="s">
        <v>8336</v>
      </c>
      <c r="R1798" t="s">
        <v>8337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40"/>
        <v>68</v>
      </c>
      <c r="P1799">
        <f t="shared" si="141"/>
        <v>48.25</v>
      </c>
      <c r="Q1799" s="13" t="s">
        <v>8336</v>
      </c>
      <c r="R1799" t="s">
        <v>8337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40"/>
        <v>14</v>
      </c>
      <c r="P1800">
        <f t="shared" si="141"/>
        <v>58.97</v>
      </c>
      <c r="Q1800" s="13" t="s">
        <v>8336</v>
      </c>
      <c r="R1800" t="s">
        <v>8337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40"/>
        <v>2</v>
      </c>
      <c r="P1801">
        <f t="shared" si="141"/>
        <v>11.64</v>
      </c>
      <c r="Q1801" s="13" t="s">
        <v>8336</v>
      </c>
      <c r="R1801" t="s">
        <v>8337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40"/>
        <v>20</v>
      </c>
      <c r="P1802">
        <f t="shared" si="141"/>
        <v>83.72</v>
      </c>
      <c r="Q1802" s="13" t="s">
        <v>8336</v>
      </c>
      <c r="R1802" t="s">
        <v>8337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40"/>
        <v>14</v>
      </c>
      <c r="P1803">
        <f t="shared" si="141"/>
        <v>63.65</v>
      </c>
      <c r="Q1803" s="13" t="s">
        <v>8336</v>
      </c>
      <c r="R1803" t="s">
        <v>8337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40"/>
        <v>48</v>
      </c>
      <c r="P1804">
        <f t="shared" si="141"/>
        <v>94.28</v>
      </c>
      <c r="Q1804" s="13" t="s">
        <v>8336</v>
      </c>
      <c r="R1804" t="s">
        <v>8337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40"/>
        <v>31</v>
      </c>
      <c r="P1805">
        <f t="shared" si="141"/>
        <v>71.87</v>
      </c>
      <c r="Q1805" s="13" t="s">
        <v>8336</v>
      </c>
      <c r="R1805" t="s">
        <v>8337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40"/>
        <v>35</v>
      </c>
      <c r="P1806">
        <f t="shared" si="141"/>
        <v>104.85</v>
      </c>
      <c r="Q1806" s="13" t="s">
        <v>8336</v>
      </c>
      <c r="R1806" t="s">
        <v>8337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40"/>
        <v>36</v>
      </c>
      <c r="P1807">
        <f t="shared" si="141"/>
        <v>67.14</v>
      </c>
      <c r="Q1807" s="13" t="s">
        <v>8336</v>
      </c>
      <c r="R1807" t="s">
        <v>8337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40"/>
        <v>3</v>
      </c>
      <c r="P1808">
        <f t="shared" si="141"/>
        <v>73.88</v>
      </c>
      <c r="Q1808" s="13" t="s">
        <v>8336</v>
      </c>
      <c r="R1808" t="s">
        <v>8337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40"/>
        <v>11</v>
      </c>
      <c r="P1809">
        <f t="shared" si="141"/>
        <v>69.13</v>
      </c>
      <c r="Q1809" s="13" t="s">
        <v>8336</v>
      </c>
      <c r="R1809" t="s">
        <v>8337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40"/>
        <v>41</v>
      </c>
      <c r="P1810">
        <f t="shared" si="141"/>
        <v>120.77</v>
      </c>
      <c r="Q1810" s="13" t="s">
        <v>8336</v>
      </c>
      <c r="R1810" t="s">
        <v>8337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40"/>
        <v>11</v>
      </c>
      <c r="P1811">
        <f t="shared" si="141"/>
        <v>42.22</v>
      </c>
      <c r="Q1811" s="13" t="s">
        <v>8336</v>
      </c>
      <c r="R1811" t="s">
        <v>8337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40"/>
        <v>3</v>
      </c>
      <c r="P1812">
        <f t="shared" si="141"/>
        <v>7.5</v>
      </c>
      <c r="Q1812" s="13" t="s">
        <v>8336</v>
      </c>
      <c r="R1812" t="s">
        <v>8337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40"/>
        <v>0</v>
      </c>
      <c r="P1813">
        <f t="shared" si="141"/>
        <v>1.54</v>
      </c>
      <c r="Q1813" s="13" t="s">
        <v>8336</v>
      </c>
      <c r="R1813" t="s">
        <v>8337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40"/>
        <v>13</v>
      </c>
      <c r="P1814">
        <f t="shared" si="141"/>
        <v>37.61</v>
      </c>
      <c r="Q1814" s="13" t="s">
        <v>8336</v>
      </c>
      <c r="R1814" t="s">
        <v>8337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40"/>
        <v>0</v>
      </c>
      <c r="P1815">
        <f t="shared" si="141"/>
        <v>0</v>
      </c>
      <c r="Q1815" s="13" t="s">
        <v>8336</v>
      </c>
      <c r="R1815" t="s">
        <v>8337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40"/>
        <v>49</v>
      </c>
      <c r="P1816">
        <f t="shared" si="141"/>
        <v>42.16</v>
      </c>
      <c r="Q1816" s="13" t="s">
        <v>8336</v>
      </c>
      <c r="R1816" t="s">
        <v>8337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40"/>
        <v>0</v>
      </c>
      <c r="P1817">
        <f t="shared" si="141"/>
        <v>0</v>
      </c>
      <c r="Q1817" s="13" t="s">
        <v>8336</v>
      </c>
      <c r="R1817" t="s">
        <v>8337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40"/>
        <v>2</v>
      </c>
      <c r="P1818">
        <f t="shared" si="141"/>
        <v>84.83</v>
      </c>
      <c r="Q1818" s="13" t="s">
        <v>8336</v>
      </c>
      <c r="R1818" t="s">
        <v>8337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40"/>
        <v>52</v>
      </c>
      <c r="P1819">
        <f t="shared" si="141"/>
        <v>94.19</v>
      </c>
      <c r="Q1819" s="13" t="s">
        <v>8336</v>
      </c>
      <c r="R1819" t="s">
        <v>8337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40"/>
        <v>0</v>
      </c>
      <c r="P1820">
        <f t="shared" si="141"/>
        <v>0</v>
      </c>
      <c r="Q1820" s="13" t="s">
        <v>8336</v>
      </c>
      <c r="R1820" t="s">
        <v>8337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40"/>
        <v>2</v>
      </c>
      <c r="P1821">
        <f t="shared" si="141"/>
        <v>6.25</v>
      </c>
      <c r="Q1821" s="13" t="s">
        <v>8336</v>
      </c>
      <c r="R1821" t="s">
        <v>8337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40"/>
        <v>7</v>
      </c>
      <c r="P1822">
        <f t="shared" si="141"/>
        <v>213.38</v>
      </c>
      <c r="Q1822" s="13" t="s">
        <v>8336</v>
      </c>
      <c r="R1822" t="s">
        <v>8337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40"/>
        <v>135</v>
      </c>
      <c r="P1823">
        <f t="shared" si="141"/>
        <v>59.16</v>
      </c>
      <c r="Q1823" s="13" t="s">
        <v>8323</v>
      </c>
      <c r="R1823" t="s">
        <v>8324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40"/>
        <v>100</v>
      </c>
      <c r="P1824">
        <f t="shared" si="141"/>
        <v>27.27</v>
      </c>
      <c r="Q1824" s="13" t="s">
        <v>8323</v>
      </c>
      <c r="R1824" t="s">
        <v>8324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40"/>
        <v>116</v>
      </c>
      <c r="P1825">
        <f t="shared" si="141"/>
        <v>24.58</v>
      </c>
      <c r="Q1825" s="13" t="s">
        <v>8323</v>
      </c>
      <c r="R1825" t="s">
        <v>8324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40"/>
        <v>100</v>
      </c>
      <c r="P1826">
        <f t="shared" si="141"/>
        <v>75.05</v>
      </c>
      <c r="Q1826" s="13" t="s">
        <v>8323</v>
      </c>
      <c r="R1826" t="s">
        <v>8324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40"/>
        <v>105</v>
      </c>
      <c r="P1827">
        <f t="shared" si="141"/>
        <v>42.02</v>
      </c>
      <c r="Q1827" s="13" t="s">
        <v>8323</v>
      </c>
      <c r="R1827" t="s">
        <v>8324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40"/>
        <v>101</v>
      </c>
      <c r="P1828">
        <f t="shared" si="141"/>
        <v>53.16</v>
      </c>
      <c r="Q1828" s="13" t="s">
        <v>8323</v>
      </c>
      <c r="R1828" t="s">
        <v>8324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40"/>
        <v>101</v>
      </c>
      <c r="P1829">
        <f t="shared" si="141"/>
        <v>83.89</v>
      </c>
      <c r="Q1829" s="13" t="s">
        <v>8323</v>
      </c>
      <c r="R1829" t="s">
        <v>8324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40"/>
        <v>100</v>
      </c>
      <c r="P1830">
        <f t="shared" si="141"/>
        <v>417.33</v>
      </c>
      <c r="Q1830" s="13" t="s">
        <v>8323</v>
      </c>
      <c r="R1830" t="s">
        <v>8324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40"/>
        <v>167</v>
      </c>
      <c r="P1831">
        <f t="shared" si="141"/>
        <v>75.77</v>
      </c>
      <c r="Q1831" s="13" t="s">
        <v>8323</v>
      </c>
      <c r="R1831" t="s">
        <v>8324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40"/>
        <v>102</v>
      </c>
      <c r="P1832">
        <f t="shared" si="141"/>
        <v>67.39</v>
      </c>
      <c r="Q1832" s="13" t="s">
        <v>8323</v>
      </c>
      <c r="R1832" t="s">
        <v>8324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40"/>
        <v>103</v>
      </c>
      <c r="P1833">
        <f t="shared" si="141"/>
        <v>73.569999999999993</v>
      </c>
      <c r="Q1833" s="13" t="s">
        <v>8323</v>
      </c>
      <c r="R1833" t="s">
        <v>8324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40"/>
        <v>143</v>
      </c>
      <c r="P1834">
        <f t="shared" si="141"/>
        <v>25</v>
      </c>
      <c r="Q1834" s="13" t="s">
        <v>8323</v>
      </c>
      <c r="R1834" t="s">
        <v>8324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40"/>
        <v>263</v>
      </c>
      <c r="P1835">
        <f t="shared" si="141"/>
        <v>42</v>
      </c>
      <c r="Q1835" s="13" t="s">
        <v>8323</v>
      </c>
      <c r="R1835" t="s">
        <v>8324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40"/>
        <v>118</v>
      </c>
      <c r="P1836">
        <f t="shared" si="141"/>
        <v>131.16999999999999</v>
      </c>
      <c r="Q1836" s="13" t="s">
        <v>8323</v>
      </c>
      <c r="R1836" t="s">
        <v>8324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40"/>
        <v>104</v>
      </c>
      <c r="P1837">
        <f t="shared" si="141"/>
        <v>47.27</v>
      </c>
      <c r="Q1837" s="13" t="s">
        <v>8323</v>
      </c>
      <c r="R1837" t="s">
        <v>8324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40"/>
        <v>200</v>
      </c>
      <c r="P1838">
        <f t="shared" si="141"/>
        <v>182.13</v>
      </c>
      <c r="Q1838" s="13" t="s">
        <v>8323</v>
      </c>
      <c r="R1838" t="s">
        <v>8324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40"/>
        <v>307</v>
      </c>
      <c r="P1839">
        <f t="shared" si="141"/>
        <v>61.37</v>
      </c>
      <c r="Q1839" s="13" t="s">
        <v>8323</v>
      </c>
      <c r="R1839" t="s">
        <v>8324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40"/>
        <v>100</v>
      </c>
      <c r="P1840">
        <f t="shared" si="141"/>
        <v>35.770000000000003</v>
      </c>
      <c r="Q1840" s="13" t="s">
        <v>8323</v>
      </c>
      <c r="R1840" t="s">
        <v>8324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40"/>
        <v>205</v>
      </c>
      <c r="P1841">
        <f t="shared" si="141"/>
        <v>45.62</v>
      </c>
      <c r="Q1841" s="13" t="s">
        <v>8323</v>
      </c>
      <c r="R1841" t="s">
        <v>8324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40"/>
        <v>109</v>
      </c>
      <c r="P1842">
        <f t="shared" si="141"/>
        <v>75.38</v>
      </c>
      <c r="Q1842" s="13" t="s">
        <v>8323</v>
      </c>
      <c r="R1842" t="s">
        <v>8324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40"/>
        <v>102</v>
      </c>
      <c r="P1843">
        <f t="shared" si="141"/>
        <v>50.88</v>
      </c>
      <c r="Q1843" s="13" t="s">
        <v>8323</v>
      </c>
      <c r="R1843" t="s">
        <v>8324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40"/>
        <v>125</v>
      </c>
      <c r="P1844">
        <f t="shared" si="141"/>
        <v>119.29</v>
      </c>
      <c r="Q1844" s="13" t="s">
        <v>8323</v>
      </c>
      <c r="R1844" t="s">
        <v>8324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40"/>
        <v>124</v>
      </c>
      <c r="P1845">
        <f t="shared" si="141"/>
        <v>92.54</v>
      </c>
      <c r="Q1845" s="13" t="s">
        <v>8323</v>
      </c>
      <c r="R1845" t="s">
        <v>8324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40"/>
        <v>101</v>
      </c>
      <c r="P1846">
        <f t="shared" si="141"/>
        <v>76.05</v>
      </c>
      <c r="Q1846" s="13" t="s">
        <v>8323</v>
      </c>
      <c r="R1846" t="s">
        <v>8324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40"/>
        <v>100</v>
      </c>
      <c r="P1847">
        <f t="shared" si="141"/>
        <v>52.63</v>
      </c>
      <c r="Q1847" s="13" t="s">
        <v>8323</v>
      </c>
      <c r="R1847" t="s">
        <v>8324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40"/>
        <v>138</v>
      </c>
      <c r="P1848">
        <f t="shared" si="141"/>
        <v>98.99</v>
      </c>
      <c r="Q1848" s="13" t="s">
        <v>8323</v>
      </c>
      <c r="R1848" t="s">
        <v>8324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40"/>
        <v>121</v>
      </c>
      <c r="P1849">
        <f t="shared" si="141"/>
        <v>79.53</v>
      </c>
      <c r="Q1849" s="13" t="s">
        <v>8323</v>
      </c>
      <c r="R1849" t="s">
        <v>8324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40"/>
        <v>107</v>
      </c>
      <c r="P1850">
        <f t="shared" si="141"/>
        <v>134.21</v>
      </c>
      <c r="Q1850" s="13" t="s">
        <v>8323</v>
      </c>
      <c r="R1850" t="s">
        <v>8324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40"/>
        <v>100</v>
      </c>
      <c r="P1851">
        <f t="shared" si="141"/>
        <v>37.630000000000003</v>
      </c>
      <c r="Q1851" s="13" t="s">
        <v>8323</v>
      </c>
      <c r="R1851" t="s">
        <v>8324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40"/>
        <v>102</v>
      </c>
      <c r="P1852">
        <f t="shared" si="141"/>
        <v>51.04</v>
      </c>
      <c r="Q1852" s="13" t="s">
        <v>8323</v>
      </c>
      <c r="R1852" t="s">
        <v>8324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40"/>
        <v>100</v>
      </c>
      <c r="P1853">
        <f t="shared" si="141"/>
        <v>50.04</v>
      </c>
      <c r="Q1853" s="13" t="s">
        <v>8323</v>
      </c>
      <c r="R1853" t="s">
        <v>8324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40"/>
        <v>117</v>
      </c>
      <c r="P1854">
        <f t="shared" si="141"/>
        <v>133.93</v>
      </c>
      <c r="Q1854" s="13" t="s">
        <v>8323</v>
      </c>
      <c r="R1854" t="s">
        <v>8324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40"/>
        <v>102</v>
      </c>
      <c r="P1855">
        <f t="shared" si="141"/>
        <v>58.21</v>
      </c>
      <c r="Q1855" s="13" t="s">
        <v>8323</v>
      </c>
      <c r="R1855" t="s">
        <v>8324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40"/>
        <v>102</v>
      </c>
      <c r="P1856">
        <f t="shared" si="141"/>
        <v>88.04</v>
      </c>
      <c r="Q1856" s="13" t="s">
        <v>8323</v>
      </c>
      <c r="R1856" t="s">
        <v>8324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40"/>
        <v>154</v>
      </c>
      <c r="P1857">
        <f t="shared" si="141"/>
        <v>70.58</v>
      </c>
      <c r="Q1857" s="13" t="s">
        <v>8323</v>
      </c>
      <c r="R1857" t="s">
        <v>8324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45">ROUND(E1858/D1858*100, 0)</f>
        <v>101</v>
      </c>
      <c r="P1858">
        <f t="shared" si="141"/>
        <v>53.29</v>
      </c>
      <c r="Q1858" s="13" t="s">
        <v>8323</v>
      </c>
      <c r="R1858" t="s">
        <v>8324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45"/>
        <v>100</v>
      </c>
      <c r="P1859">
        <f t="shared" ref="P1859:P1922" si="146">IFERROR(ROUND(E1859/L1859,2), 0)</f>
        <v>136.36000000000001</v>
      </c>
      <c r="Q1859" s="13" t="s">
        <v>8323</v>
      </c>
      <c r="R1859" t="s">
        <v>8324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45"/>
        <v>109</v>
      </c>
      <c r="P1860">
        <f t="shared" si="146"/>
        <v>40.549999999999997</v>
      </c>
      <c r="Q1860" s="13" t="s">
        <v>8323</v>
      </c>
      <c r="R1860" t="s">
        <v>8324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45"/>
        <v>132</v>
      </c>
      <c r="P1861">
        <f t="shared" si="146"/>
        <v>70.63</v>
      </c>
      <c r="Q1861" s="13" t="s">
        <v>8323</v>
      </c>
      <c r="R1861" t="s">
        <v>8324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45"/>
        <v>133</v>
      </c>
      <c r="P1862">
        <f t="shared" si="146"/>
        <v>52.68</v>
      </c>
      <c r="Q1862" s="13" t="s">
        <v>8323</v>
      </c>
      <c r="R1862" t="s">
        <v>8324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45"/>
        <v>0</v>
      </c>
      <c r="P1863">
        <f t="shared" si="146"/>
        <v>0</v>
      </c>
      <c r="Q1863" s="13" t="s">
        <v>8331</v>
      </c>
      <c r="R1863" t="s">
        <v>8333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45"/>
        <v>8</v>
      </c>
      <c r="P1864">
        <f t="shared" si="146"/>
        <v>90.94</v>
      </c>
      <c r="Q1864" s="13" t="s">
        <v>8331</v>
      </c>
      <c r="R1864" t="s">
        <v>8333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45"/>
        <v>0</v>
      </c>
      <c r="P1865">
        <f t="shared" si="146"/>
        <v>5</v>
      </c>
      <c r="Q1865" s="13" t="s">
        <v>8331</v>
      </c>
      <c r="R1865" t="s">
        <v>8333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45"/>
        <v>43</v>
      </c>
      <c r="P1866">
        <f t="shared" si="146"/>
        <v>58.08</v>
      </c>
      <c r="Q1866" s="13" t="s">
        <v>8331</v>
      </c>
      <c r="R1866" t="s">
        <v>8333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45"/>
        <v>0</v>
      </c>
      <c r="P1867">
        <f t="shared" si="146"/>
        <v>2</v>
      </c>
      <c r="Q1867" s="13" t="s">
        <v>8331</v>
      </c>
      <c r="R1867" t="s">
        <v>8333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45"/>
        <v>1</v>
      </c>
      <c r="P1868">
        <f t="shared" si="146"/>
        <v>62.5</v>
      </c>
      <c r="Q1868" s="13" t="s">
        <v>8331</v>
      </c>
      <c r="R1868" t="s">
        <v>8333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45"/>
        <v>0</v>
      </c>
      <c r="P1869">
        <f t="shared" si="146"/>
        <v>10</v>
      </c>
      <c r="Q1869" s="13" t="s">
        <v>8331</v>
      </c>
      <c r="R1869" t="s">
        <v>8333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45"/>
        <v>5</v>
      </c>
      <c r="P1870">
        <f t="shared" si="146"/>
        <v>71.59</v>
      </c>
      <c r="Q1870" s="13" t="s">
        <v>8331</v>
      </c>
      <c r="R1870" t="s">
        <v>8333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45"/>
        <v>0</v>
      </c>
      <c r="P1871">
        <f t="shared" si="146"/>
        <v>0</v>
      </c>
      <c r="Q1871" s="13" t="s">
        <v>8331</v>
      </c>
      <c r="R1871" t="s">
        <v>8333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45"/>
        <v>10</v>
      </c>
      <c r="P1872">
        <f t="shared" si="146"/>
        <v>32.82</v>
      </c>
      <c r="Q1872" s="13" t="s">
        <v>8331</v>
      </c>
      <c r="R1872" t="s">
        <v>8333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45"/>
        <v>72</v>
      </c>
      <c r="P1873">
        <f t="shared" si="146"/>
        <v>49.12</v>
      </c>
      <c r="Q1873" s="13" t="s">
        <v>8331</v>
      </c>
      <c r="R1873" t="s">
        <v>8333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45"/>
        <v>1</v>
      </c>
      <c r="P1874">
        <f t="shared" si="146"/>
        <v>16.309999999999999</v>
      </c>
      <c r="Q1874" s="13" t="s">
        <v>8331</v>
      </c>
      <c r="R1874" t="s">
        <v>8333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45"/>
        <v>0</v>
      </c>
      <c r="P1875">
        <f t="shared" si="146"/>
        <v>18</v>
      </c>
      <c r="Q1875" s="13" t="s">
        <v>8331</v>
      </c>
      <c r="R1875" t="s">
        <v>8333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45"/>
        <v>0</v>
      </c>
      <c r="P1876">
        <f t="shared" si="146"/>
        <v>13</v>
      </c>
      <c r="Q1876" s="13" t="s">
        <v>8331</v>
      </c>
      <c r="R1876" t="s">
        <v>8333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45"/>
        <v>1</v>
      </c>
      <c r="P1877">
        <f t="shared" si="146"/>
        <v>17</v>
      </c>
      <c r="Q1877" s="13" t="s">
        <v>8331</v>
      </c>
      <c r="R1877" t="s">
        <v>8333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45"/>
        <v>0</v>
      </c>
      <c r="P1878">
        <f t="shared" si="146"/>
        <v>0</v>
      </c>
      <c r="Q1878" s="13" t="s">
        <v>8331</v>
      </c>
      <c r="R1878" t="s">
        <v>8333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45"/>
        <v>0</v>
      </c>
      <c r="P1879">
        <f t="shared" si="146"/>
        <v>0</v>
      </c>
      <c r="Q1879" s="13" t="s">
        <v>8331</v>
      </c>
      <c r="R1879" t="s">
        <v>8333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45"/>
        <v>0</v>
      </c>
      <c r="P1880">
        <f t="shared" si="146"/>
        <v>0</v>
      </c>
      <c r="Q1880" s="13" t="s">
        <v>8331</v>
      </c>
      <c r="R1880" t="s">
        <v>8333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45"/>
        <v>0</v>
      </c>
      <c r="P1881">
        <f t="shared" si="146"/>
        <v>3</v>
      </c>
      <c r="Q1881" s="13" t="s">
        <v>8331</v>
      </c>
      <c r="R1881" t="s">
        <v>8333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45"/>
        <v>20</v>
      </c>
      <c r="P1882">
        <f t="shared" si="146"/>
        <v>41.83</v>
      </c>
      <c r="Q1882" s="13" t="s">
        <v>8331</v>
      </c>
      <c r="R1882" t="s">
        <v>8333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45"/>
        <v>173</v>
      </c>
      <c r="P1883">
        <f t="shared" si="146"/>
        <v>49.34</v>
      </c>
      <c r="Q1883" s="13" t="s">
        <v>8323</v>
      </c>
      <c r="R1883" t="s">
        <v>8327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45"/>
        <v>101</v>
      </c>
      <c r="P1884">
        <f t="shared" si="146"/>
        <v>41.73</v>
      </c>
      <c r="Q1884" s="13" t="s">
        <v>8323</v>
      </c>
      <c r="R1884" t="s">
        <v>8327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45"/>
        <v>105</v>
      </c>
      <c r="P1885">
        <f t="shared" si="146"/>
        <v>32.72</v>
      </c>
      <c r="Q1885" s="13" t="s">
        <v>8323</v>
      </c>
      <c r="R1885" t="s">
        <v>8327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45"/>
        <v>135</v>
      </c>
      <c r="P1886">
        <f t="shared" si="146"/>
        <v>51.96</v>
      </c>
      <c r="Q1886" s="13" t="s">
        <v>8323</v>
      </c>
      <c r="R1886" t="s">
        <v>8327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45"/>
        <v>116</v>
      </c>
      <c r="P1887">
        <f t="shared" si="146"/>
        <v>50.69</v>
      </c>
      <c r="Q1887" s="13" t="s">
        <v>8323</v>
      </c>
      <c r="R1887" t="s">
        <v>8327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45"/>
        <v>102</v>
      </c>
      <c r="P1888">
        <f t="shared" si="146"/>
        <v>42.24</v>
      </c>
      <c r="Q1888" s="13" t="s">
        <v>8323</v>
      </c>
      <c r="R1888" t="s">
        <v>8327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45"/>
        <v>111</v>
      </c>
      <c r="P1889">
        <f t="shared" si="146"/>
        <v>416.88</v>
      </c>
      <c r="Q1889" s="13" t="s">
        <v>8323</v>
      </c>
      <c r="R1889" t="s">
        <v>8327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45"/>
        <v>166</v>
      </c>
      <c r="P1890">
        <f t="shared" si="146"/>
        <v>46.65</v>
      </c>
      <c r="Q1890" s="13" t="s">
        <v>8323</v>
      </c>
      <c r="R1890" t="s">
        <v>8327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45"/>
        <v>107</v>
      </c>
      <c r="P1891">
        <f t="shared" si="146"/>
        <v>48.45</v>
      </c>
      <c r="Q1891" s="13" t="s">
        <v>8323</v>
      </c>
      <c r="R1891" t="s">
        <v>8327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45"/>
        <v>145</v>
      </c>
      <c r="P1892">
        <f t="shared" si="146"/>
        <v>70.53</v>
      </c>
      <c r="Q1892" s="13" t="s">
        <v>8323</v>
      </c>
      <c r="R1892" t="s">
        <v>8327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45"/>
        <v>106</v>
      </c>
      <c r="P1893">
        <f t="shared" si="146"/>
        <v>87.96</v>
      </c>
      <c r="Q1893" s="13" t="s">
        <v>8323</v>
      </c>
      <c r="R1893" t="s">
        <v>8327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45"/>
        <v>137</v>
      </c>
      <c r="P1894">
        <f t="shared" si="146"/>
        <v>26.27</v>
      </c>
      <c r="Q1894" s="13" t="s">
        <v>8323</v>
      </c>
      <c r="R1894" t="s">
        <v>8327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45"/>
        <v>104</v>
      </c>
      <c r="P1895">
        <f t="shared" si="146"/>
        <v>57.78</v>
      </c>
      <c r="Q1895" s="13" t="s">
        <v>8323</v>
      </c>
      <c r="R1895" t="s">
        <v>8327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45"/>
        <v>115</v>
      </c>
      <c r="P1896">
        <f t="shared" si="146"/>
        <v>57.25</v>
      </c>
      <c r="Q1896" s="13" t="s">
        <v>8323</v>
      </c>
      <c r="R1896" t="s">
        <v>8327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45"/>
        <v>102</v>
      </c>
      <c r="P1897">
        <f t="shared" si="146"/>
        <v>196.34</v>
      </c>
      <c r="Q1897" s="13" t="s">
        <v>8323</v>
      </c>
      <c r="R1897" t="s">
        <v>8327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45"/>
        <v>124</v>
      </c>
      <c r="P1898">
        <f t="shared" si="146"/>
        <v>43</v>
      </c>
      <c r="Q1898" s="13" t="s">
        <v>8323</v>
      </c>
      <c r="R1898" t="s">
        <v>8327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45"/>
        <v>102</v>
      </c>
      <c r="P1899">
        <f t="shared" si="146"/>
        <v>35.549999999999997</v>
      </c>
      <c r="Q1899" s="13" t="s">
        <v>8323</v>
      </c>
      <c r="R1899" t="s">
        <v>8327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45"/>
        <v>145</v>
      </c>
      <c r="P1900">
        <f t="shared" si="146"/>
        <v>68.81</v>
      </c>
      <c r="Q1900" s="13" t="s">
        <v>8323</v>
      </c>
      <c r="R1900" t="s">
        <v>8327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45"/>
        <v>133</v>
      </c>
      <c r="P1901">
        <f t="shared" si="146"/>
        <v>28.57</v>
      </c>
      <c r="Q1901" s="13" t="s">
        <v>8323</v>
      </c>
      <c r="R1901" t="s">
        <v>8327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45"/>
        <v>109</v>
      </c>
      <c r="P1902">
        <f t="shared" si="146"/>
        <v>50.63</v>
      </c>
      <c r="Q1902" s="13" t="s">
        <v>8323</v>
      </c>
      <c r="R1902" t="s">
        <v>8327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45"/>
        <v>3</v>
      </c>
      <c r="P1903">
        <f t="shared" si="146"/>
        <v>106.8</v>
      </c>
      <c r="Q1903" s="13" t="s">
        <v>8317</v>
      </c>
      <c r="R1903" t="s">
        <v>8346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45"/>
        <v>1</v>
      </c>
      <c r="P1904">
        <f t="shared" si="146"/>
        <v>4</v>
      </c>
      <c r="Q1904" s="13" t="s">
        <v>8317</v>
      </c>
      <c r="R1904" t="s">
        <v>8346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45"/>
        <v>47</v>
      </c>
      <c r="P1905">
        <f t="shared" si="146"/>
        <v>34.1</v>
      </c>
      <c r="Q1905" s="13" t="s">
        <v>8317</v>
      </c>
      <c r="R1905" t="s">
        <v>8346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45"/>
        <v>0</v>
      </c>
      <c r="P1906">
        <f t="shared" si="146"/>
        <v>25</v>
      </c>
      <c r="Q1906" s="13" t="s">
        <v>8317</v>
      </c>
      <c r="R1906" t="s">
        <v>8346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45"/>
        <v>0</v>
      </c>
      <c r="P1907">
        <f t="shared" si="146"/>
        <v>10.5</v>
      </c>
      <c r="Q1907" s="13" t="s">
        <v>8317</v>
      </c>
      <c r="R1907" t="s">
        <v>8346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45"/>
        <v>43</v>
      </c>
      <c r="P1908">
        <f t="shared" si="146"/>
        <v>215.96</v>
      </c>
      <c r="Q1908" s="13" t="s">
        <v>8317</v>
      </c>
      <c r="R1908" t="s">
        <v>8346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45"/>
        <v>0</v>
      </c>
      <c r="P1909">
        <f t="shared" si="146"/>
        <v>21.25</v>
      </c>
      <c r="Q1909" s="13" t="s">
        <v>8317</v>
      </c>
      <c r="R1909" t="s">
        <v>8346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45"/>
        <v>2</v>
      </c>
      <c r="P1910">
        <f t="shared" si="146"/>
        <v>108.25</v>
      </c>
      <c r="Q1910" s="13" t="s">
        <v>8317</v>
      </c>
      <c r="R1910" t="s">
        <v>8346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45"/>
        <v>14</v>
      </c>
      <c r="P1911">
        <f t="shared" si="146"/>
        <v>129.97</v>
      </c>
      <c r="Q1911" s="13" t="s">
        <v>8317</v>
      </c>
      <c r="R1911" t="s">
        <v>8346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45"/>
        <v>39</v>
      </c>
      <c r="P1912">
        <f t="shared" si="146"/>
        <v>117.49</v>
      </c>
      <c r="Q1912" s="13" t="s">
        <v>8317</v>
      </c>
      <c r="R1912" t="s">
        <v>8346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45"/>
        <v>0</v>
      </c>
      <c r="P1913">
        <f t="shared" si="146"/>
        <v>10</v>
      </c>
      <c r="Q1913" s="13" t="s">
        <v>8317</v>
      </c>
      <c r="R1913" t="s">
        <v>8346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45"/>
        <v>59</v>
      </c>
      <c r="P1914">
        <f t="shared" si="146"/>
        <v>70.599999999999994</v>
      </c>
      <c r="Q1914" s="13" t="s">
        <v>8317</v>
      </c>
      <c r="R1914" t="s">
        <v>8346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45"/>
        <v>1</v>
      </c>
      <c r="P1915">
        <f t="shared" si="146"/>
        <v>24.5</v>
      </c>
      <c r="Q1915" s="13" t="s">
        <v>8317</v>
      </c>
      <c r="R1915" t="s">
        <v>8346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45"/>
        <v>9</v>
      </c>
      <c r="P1916">
        <f t="shared" si="146"/>
        <v>30</v>
      </c>
      <c r="Q1916" s="13" t="s">
        <v>8317</v>
      </c>
      <c r="R1916" t="s">
        <v>8346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45"/>
        <v>2</v>
      </c>
      <c r="P1917">
        <f t="shared" si="146"/>
        <v>2</v>
      </c>
      <c r="Q1917" s="13" t="s">
        <v>8317</v>
      </c>
      <c r="R1917" t="s">
        <v>8346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45"/>
        <v>1</v>
      </c>
      <c r="P1918">
        <f t="shared" si="146"/>
        <v>17</v>
      </c>
      <c r="Q1918" s="13" t="s">
        <v>8317</v>
      </c>
      <c r="R1918" t="s">
        <v>8346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45"/>
        <v>53</v>
      </c>
      <c r="P1919">
        <f t="shared" si="146"/>
        <v>2928.93</v>
      </c>
      <c r="Q1919" s="13" t="s">
        <v>8317</v>
      </c>
      <c r="R1919" t="s">
        <v>8346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45"/>
        <v>1</v>
      </c>
      <c r="P1920">
        <f t="shared" si="146"/>
        <v>28.89</v>
      </c>
      <c r="Q1920" s="13" t="s">
        <v>8317</v>
      </c>
      <c r="R1920" t="s">
        <v>8346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45"/>
        <v>47</v>
      </c>
      <c r="P1921">
        <f t="shared" si="146"/>
        <v>29.63</v>
      </c>
      <c r="Q1921" s="13" t="s">
        <v>8317</v>
      </c>
      <c r="R1921" t="s">
        <v>8346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50">ROUND(E1922/D1922*100, 0)</f>
        <v>43</v>
      </c>
      <c r="P1922">
        <f t="shared" si="146"/>
        <v>40.98</v>
      </c>
      <c r="Q1922" s="13" t="s">
        <v>8317</v>
      </c>
      <c r="R1922" t="s">
        <v>8346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50"/>
        <v>137</v>
      </c>
      <c r="P1923">
        <f t="shared" ref="P1923:P1986" si="151">IFERROR(ROUND(E1923/L1923,2), 0)</f>
        <v>54</v>
      </c>
      <c r="Q1923" s="13" t="s">
        <v>8323</v>
      </c>
      <c r="R1923" t="s">
        <v>8327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50"/>
        <v>116</v>
      </c>
      <c r="P1924">
        <f t="shared" si="151"/>
        <v>36.11</v>
      </c>
      <c r="Q1924" s="13" t="s">
        <v>8323</v>
      </c>
      <c r="R1924" t="s">
        <v>8327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50"/>
        <v>241</v>
      </c>
      <c r="P1925">
        <f t="shared" si="151"/>
        <v>23.15</v>
      </c>
      <c r="Q1925" s="13" t="s">
        <v>8323</v>
      </c>
      <c r="R1925" t="s">
        <v>8327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50"/>
        <v>114</v>
      </c>
      <c r="P1926">
        <f t="shared" si="151"/>
        <v>104</v>
      </c>
      <c r="Q1926" s="13" t="s">
        <v>8323</v>
      </c>
      <c r="R1926" t="s">
        <v>8327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50"/>
        <v>110</v>
      </c>
      <c r="P1927">
        <f t="shared" si="151"/>
        <v>31.83</v>
      </c>
      <c r="Q1927" s="13" t="s">
        <v>8323</v>
      </c>
      <c r="R1927" t="s">
        <v>8327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50"/>
        <v>195</v>
      </c>
      <c r="P1928">
        <f t="shared" si="151"/>
        <v>27.39</v>
      </c>
      <c r="Q1928" s="13" t="s">
        <v>8323</v>
      </c>
      <c r="R1928" t="s">
        <v>8327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50"/>
        <v>103</v>
      </c>
      <c r="P1929">
        <f t="shared" si="151"/>
        <v>56.36</v>
      </c>
      <c r="Q1929" s="13" t="s">
        <v>8323</v>
      </c>
      <c r="R1929" t="s">
        <v>8327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50"/>
        <v>103</v>
      </c>
      <c r="P1930">
        <f t="shared" si="151"/>
        <v>77.349999999999994</v>
      </c>
      <c r="Q1930" s="13" t="s">
        <v>8323</v>
      </c>
      <c r="R1930" t="s">
        <v>8327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50"/>
        <v>100</v>
      </c>
      <c r="P1931">
        <f t="shared" si="151"/>
        <v>42.8</v>
      </c>
      <c r="Q1931" s="13" t="s">
        <v>8323</v>
      </c>
      <c r="R1931" t="s">
        <v>8327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50"/>
        <v>127</v>
      </c>
      <c r="P1932">
        <f t="shared" si="151"/>
        <v>48.85</v>
      </c>
      <c r="Q1932" s="13" t="s">
        <v>8323</v>
      </c>
      <c r="R1932" t="s">
        <v>8327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50"/>
        <v>121</v>
      </c>
      <c r="P1933">
        <f t="shared" si="151"/>
        <v>48.24</v>
      </c>
      <c r="Q1933" s="13" t="s">
        <v>8323</v>
      </c>
      <c r="R1933" t="s">
        <v>8327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50"/>
        <v>107</v>
      </c>
      <c r="P1934">
        <f t="shared" si="151"/>
        <v>70.209999999999994</v>
      </c>
      <c r="Q1934" s="13" t="s">
        <v>8323</v>
      </c>
      <c r="R1934" t="s">
        <v>8327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50"/>
        <v>172</v>
      </c>
      <c r="P1935">
        <f t="shared" si="151"/>
        <v>94.05</v>
      </c>
      <c r="Q1935" s="13" t="s">
        <v>8323</v>
      </c>
      <c r="R1935" t="s">
        <v>8327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50"/>
        <v>124</v>
      </c>
      <c r="P1936">
        <f t="shared" si="151"/>
        <v>80.27</v>
      </c>
      <c r="Q1936" s="13" t="s">
        <v>8323</v>
      </c>
      <c r="R1936" t="s">
        <v>8327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50"/>
        <v>108</v>
      </c>
      <c r="P1937">
        <f t="shared" si="151"/>
        <v>54.2</v>
      </c>
      <c r="Q1937" s="13" t="s">
        <v>8323</v>
      </c>
      <c r="R1937" t="s">
        <v>8327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50"/>
        <v>117</v>
      </c>
      <c r="P1938">
        <f t="shared" si="151"/>
        <v>60.27</v>
      </c>
      <c r="Q1938" s="13" t="s">
        <v>8323</v>
      </c>
      <c r="R1938" t="s">
        <v>8327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50"/>
        <v>187</v>
      </c>
      <c r="P1939">
        <f t="shared" si="151"/>
        <v>38.74</v>
      </c>
      <c r="Q1939" s="13" t="s">
        <v>8323</v>
      </c>
      <c r="R1939" t="s">
        <v>8327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50"/>
        <v>116</v>
      </c>
      <c r="P1940">
        <f t="shared" si="151"/>
        <v>152.54</v>
      </c>
      <c r="Q1940" s="13" t="s">
        <v>8323</v>
      </c>
      <c r="R1940" t="s">
        <v>8327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50"/>
        <v>111</v>
      </c>
      <c r="P1941">
        <f t="shared" si="151"/>
        <v>115.31</v>
      </c>
      <c r="Q1941" s="13" t="s">
        <v>8323</v>
      </c>
      <c r="R1941" t="s">
        <v>8327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50"/>
        <v>171</v>
      </c>
      <c r="P1942">
        <f t="shared" si="151"/>
        <v>35.840000000000003</v>
      </c>
      <c r="Q1942" s="13" t="s">
        <v>8323</v>
      </c>
      <c r="R1942" t="s">
        <v>8327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50"/>
        <v>126</v>
      </c>
      <c r="P1943">
        <f t="shared" si="151"/>
        <v>64.569999999999993</v>
      </c>
      <c r="Q1943" s="13" t="s">
        <v>8317</v>
      </c>
      <c r="R1943" t="s">
        <v>8347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50"/>
        <v>138</v>
      </c>
      <c r="P1944">
        <f t="shared" si="151"/>
        <v>87.44</v>
      </c>
      <c r="Q1944" s="13" t="s">
        <v>8317</v>
      </c>
      <c r="R1944" t="s">
        <v>8347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50"/>
        <v>1705</v>
      </c>
      <c r="P1945">
        <f t="shared" si="151"/>
        <v>68.819999999999993</v>
      </c>
      <c r="Q1945" s="13" t="s">
        <v>8317</v>
      </c>
      <c r="R1945" t="s">
        <v>8347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50"/>
        <v>788</v>
      </c>
      <c r="P1946">
        <f t="shared" si="151"/>
        <v>176.2</v>
      </c>
      <c r="Q1946" s="13" t="s">
        <v>8317</v>
      </c>
      <c r="R1946" t="s">
        <v>8347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50"/>
        <v>348</v>
      </c>
      <c r="P1947">
        <f t="shared" si="151"/>
        <v>511.79</v>
      </c>
      <c r="Q1947" s="13" t="s">
        <v>8317</v>
      </c>
      <c r="R1947" t="s">
        <v>8347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50"/>
        <v>150</v>
      </c>
      <c r="P1948">
        <f t="shared" si="151"/>
        <v>160.44</v>
      </c>
      <c r="Q1948" s="13" t="s">
        <v>8317</v>
      </c>
      <c r="R1948" t="s">
        <v>8347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50"/>
        <v>101</v>
      </c>
      <c r="P1949">
        <f t="shared" si="151"/>
        <v>35</v>
      </c>
      <c r="Q1949" s="13" t="s">
        <v>8317</v>
      </c>
      <c r="R1949" t="s">
        <v>8347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50"/>
        <v>800</v>
      </c>
      <c r="P1950">
        <f t="shared" si="151"/>
        <v>188.51</v>
      </c>
      <c r="Q1950" s="13" t="s">
        <v>8317</v>
      </c>
      <c r="R1950" t="s">
        <v>8347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50"/>
        <v>106</v>
      </c>
      <c r="P1951">
        <f t="shared" si="151"/>
        <v>56.2</v>
      </c>
      <c r="Q1951" s="13" t="s">
        <v>8317</v>
      </c>
      <c r="R1951" t="s">
        <v>8347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50"/>
        <v>201</v>
      </c>
      <c r="P1952">
        <f t="shared" si="151"/>
        <v>51.31</v>
      </c>
      <c r="Q1952" s="13" t="s">
        <v>8317</v>
      </c>
      <c r="R1952" t="s">
        <v>8347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50"/>
        <v>212</v>
      </c>
      <c r="P1953">
        <f t="shared" si="151"/>
        <v>127.36</v>
      </c>
      <c r="Q1953" s="13" t="s">
        <v>8317</v>
      </c>
      <c r="R1953" t="s">
        <v>8347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50"/>
        <v>198</v>
      </c>
      <c r="P1954">
        <f t="shared" si="151"/>
        <v>101.86</v>
      </c>
      <c r="Q1954" s="13" t="s">
        <v>8317</v>
      </c>
      <c r="R1954" t="s">
        <v>8347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50"/>
        <v>226</v>
      </c>
      <c r="P1955">
        <f t="shared" si="151"/>
        <v>230.56</v>
      </c>
      <c r="Q1955" s="13" t="s">
        <v>8317</v>
      </c>
      <c r="R1955" t="s">
        <v>8347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50"/>
        <v>699</v>
      </c>
      <c r="P1956">
        <f t="shared" si="151"/>
        <v>842.11</v>
      </c>
      <c r="Q1956" s="13" t="s">
        <v>8317</v>
      </c>
      <c r="R1956" t="s">
        <v>8347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50"/>
        <v>399</v>
      </c>
      <c r="P1957">
        <f t="shared" si="151"/>
        <v>577.28</v>
      </c>
      <c r="Q1957" s="13" t="s">
        <v>8317</v>
      </c>
      <c r="R1957" t="s">
        <v>8347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50"/>
        <v>294</v>
      </c>
      <c r="P1958">
        <f t="shared" si="151"/>
        <v>483.34</v>
      </c>
      <c r="Q1958" s="13" t="s">
        <v>8317</v>
      </c>
      <c r="R1958" t="s">
        <v>8347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50"/>
        <v>168</v>
      </c>
      <c r="P1959">
        <f t="shared" si="151"/>
        <v>76.14</v>
      </c>
      <c r="Q1959" s="13" t="s">
        <v>8317</v>
      </c>
      <c r="R1959" t="s">
        <v>8347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50"/>
        <v>1436</v>
      </c>
      <c r="P1960">
        <f t="shared" si="151"/>
        <v>74.11</v>
      </c>
      <c r="Q1960" s="13" t="s">
        <v>8317</v>
      </c>
      <c r="R1960" t="s">
        <v>8347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50"/>
        <v>157</v>
      </c>
      <c r="P1961">
        <f t="shared" si="151"/>
        <v>36.97</v>
      </c>
      <c r="Q1961" s="13" t="s">
        <v>8317</v>
      </c>
      <c r="R1961" t="s">
        <v>8347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50"/>
        <v>118</v>
      </c>
      <c r="P1962">
        <f t="shared" si="151"/>
        <v>2500.9699999999998</v>
      </c>
      <c r="Q1962" s="13" t="s">
        <v>8317</v>
      </c>
      <c r="R1962" t="s">
        <v>8347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50"/>
        <v>1105</v>
      </c>
      <c r="P1963">
        <f t="shared" si="151"/>
        <v>67.69</v>
      </c>
      <c r="Q1963" s="13" t="s">
        <v>8317</v>
      </c>
      <c r="R1963" t="s">
        <v>8347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50"/>
        <v>193</v>
      </c>
      <c r="P1964">
        <f t="shared" si="151"/>
        <v>63.05</v>
      </c>
      <c r="Q1964" s="13" t="s">
        <v>8317</v>
      </c>
      <c r="R1964" t="s">
        <v>8347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50"/>
        <v>127</v>
      </c>
      <c r="P1965">
        <f t="shared" si="151"/>
        <v>117.6</v>
      </c>
      <c r="Q1965" s="13" t="s">
        <v>8317</v>
      </c>
      <c r="R1965" t="s">
        <v>8347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50"/>
        <v>260</v>
      </c>
      <c r="P1966">
        <f t="shared" si="151"/>
        <v>180.75</v>
      </c>
      <c r="Q1966" s="13" t="s">
        <v>8317</v>
      </c>
      <c r="R1966" t="s">
        <v>8347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50"/>
        <v>262</v>
      </c>
      <c r="P1967">
        <f t="shared" si="151"/>
        <v>127.32</v>
      </c>
      <c r="Q1967" s="13" t="s">
        <v>8317</v>
      </c>
      <c r="R1967" t="s">
        <v>8347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50"/>
        <v>207</v>
      </c>
      <c r="P1968">
        <f t="shared" si="151"/>
        <v>136.63999999999999</v>
      </c>
      <c r="Q1968" s="13" t="s">
        <v>8317</v>
      </c>
      <c r="R1968" t="s">
        <v>8347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50"/>
        <v>370</v>
      </c>
      <c r="P1969">
        <f t="shared" si="151"/>
        <v>182.78</v>
      </c>
      <c r="Q1969" s="13" t="s">
        <v>8317</v>
      </c>
      <c r="R1969" t="s">
        <v>8347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50"/>
        <v>285</v>
      </c>
      <c r="P1970">
        <f t="shared" si="151"/>
        <v>279.38</v>
      </c>
      <c r="Q1970" s="13" t="s">
        <v>8317</v>
      </c>
      <c r="R1970" t="s">
        <v>8347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50"/>
        <v>579</v>
      </c>
      <c r="P1971">
        <f t="shared" si="151"/>
        <v>61.38</v>
      </c>
      <c r="Q1971" s="13" t="s">
        <v>8317</v>
      </c>
      <c r="R1971" t="s">
        <v>8347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50"/>
        <v>1132</v>
      </c>
      <c r="P1972">
        <f t="shared" si="151"/>
        <v>80.73</v>
      </c>
      <c r="Q1972" s="13" t="s">
        <v>8317</v>
      </c>
      <c r="R1972" t="s">
        <v>8347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50"/>
        <v>263</v>
      </c>
      <c r="P1973">
        <f t="shared" si="151"/>
        <v>272.36</v>
      </c>
      <c r="Q1973" s="13" t="s">
        <v>8317</v>
      </c>
      <c r="R1973" t="s">
        <v>8347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50"/>
        <v>674</v>
      </c>
      <c r="P1974">
        <f t="shared" si="151"/>
        <v>70.849999999999994</v>
      </c>
      <c r="Q1974" s="13" t="s">
        <v>8317</v>
      </c>
      <c r="R1974" t="s">
        <v>8347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50"/>
        <v>257</v>
      </c>
      <c r="P1975">
        <f t="shared" si="151"/>
        <v>247.94</v>
      </c>
      <c r="Q1975" s="13" t="s">
        <v>8317</v>
      </c>
      <c r="R1975" t="s">
        <v>8347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50"/>
        <v>375</v>
      </c>
      <c r="P1976">
        <f t="shared" si="151"/>
        <v>186.81</v>
      </c>
      <c r="Q1976" s="13" t="s">
        <v>8317</v>
      </c>
      <c r="R1976" t="s">
        <v>8347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50"/>
        <v>209</v>
      </c>
      <c r="P1977">
        <f t="shared" si="151"/>
        <v>131.99</v>
      </c>
      <c r="Q1977" s="13" t="s">
        <v>8317</v>
      </c>
      <c r="R1977" t="s">
        <v>8347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50"/>
        <v>347</v>
      </c>
      <c r="P1978">
        <f t="shared" si="151"/>
        <v>29.31</v>
      </c>
      <c r="Q1978" s="13" t="s">
        <v>8317</v>
      </c>
      <c r="R1978" t="s">
        <v>8347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50"/>
        <v>402</v>
      </c>
      <c r="P1979">
        <f t="shared" si="151"/>
        <v>245.02</v>
      </c>
      <c r="Q1979" s="13" t="s">
        <v>8317</v>
      </c>
      <c r="R1979" t="s">
        <v>8347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50"/>
        <v>1027</v>
      </c>
      <c r="P1980">
        <f t="shared" si="151"/>
        <v>1323.25</v>
      </c>
      <c r="Q1980" s="13" t="s">
        <v>8317</v>
      </c>
      <c r="R1980" t="s">
        <v>8347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50"/>
        <v>115</v>
      </c>
      <c r="P1981">
        <f t="shared" si="151"/>
        <v>282.66000000000003</v>
      </c>
      <c r="Q1981" s="13" t="s">
        <v>8317</v>
      </c>
      <c r="R1981" t="s">
        <v>8347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50"/>
        <v>355</v>
      </c>
      <c r="P1982">
        <f t="shared" si="151"/>
        <v>91.21</v>
      </c>
      <c r="Q1982" s="13" t="s">
        <v>8317</v>
      </c>
      <c r="R1982" t="s">
        <v>8347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50"/>
        <v>5</v>
      </c>
      <c r="P1983">
        <f t="shared" si="151"/>
        <v>31.75</v>
      </c>
      <c r="Q1983" s="13" t="s">
        <v>8336</v>
      </c>
      <c r="R1983" t="s">
        <v>8348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50"/>
        <v>0</v>
      </c>
      <c r="P1984">
        <f t="shared" si="151"/>
        <v>0</v>
      </c>
      <c r="Q1984" s="13" t="s">
        <v>8336</v>
      </c>
      <c r="R1984" t="s">
        <v>8348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50"/>
        <v>4</v>
      </c>
      <c r="P1985">
        <f t="shared" si="151"/>
        <v>88.69</v>
      </c>
      <c r="Q1985" s="13" t="s">
        <v>8336</v>
      </c>
      <c r="R1985" t="s">
        <v>8348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55">ROUND(E1986/D1986*100, 0)</f>
        <v>21</v>
      </c>
      <c r="P1986">
        <f t="shared" si="151"/>
        <v>453.14</v>
      </c>
      <c r="Q1986" s="13" t="s">
        <v>8336</v>
      </c>
      <c r="R1986" t="s">
        <v>8348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55"/>
        <v>3</v>
      </c>
      <c r="P1987">
        <f t="shared" ref="P1987:P2050" si="156">IFERROR(ROUND(E1987/L1987,2), 0)</f>
        <v>12.75</v>
      </c>
      <c r="Q1987" s="13" t="s">
        <v>8336</v>
      </c>
      <c r="R1987" t="s">
        <v>8348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55"/>
        <v>0</v>
      </c>
      <c r="P1988">
        <f t="shared" si="156"/>
        <v>1</v>
      </c>
      <c r="Q1988" s="13" t="s">
        <v>8336</v>
      </c>
      <c r="R1988" t="s">
        <v>8348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55"/>
        <v>42</v>
      </c>
      <c r="P1989">
        <f t="shared" si="156"/>
        <v>83.43</v>
      </c>
      <c r="Q1989" s="13" t="s">
        <v>8336</v>
      </c>
      <c r="R1989" t="s">
        <v>8348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55"/>
        <v>0</v>
      </c>
      <c r="P1990">
        <f t="shared" si="156"/>
        <v>25</v>
      </c>
      <c r="Q1990" s="13" t="s">
        <v>8336</v>
      </c>
      <c r="R1990" t="s">
        <v>8348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55"/>
        <v>1</v>
      </c>
      <c r="P1991">
        <f t="shared" si="156"/>
        <v>50</v>
      </c>
      <c r="Q1991" s="13" t="s">
        <v>8336</v>
      </c>
      <c r="R1991" t="s">
        <v>8348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55"/>
        <v>17</v>
      </c>
      <c r="P1992">
        <f t="shared" si="156"/>
        <v>101.8</v>
      </c>
      <c r="Q1992" s="13" t="s">
        <v>8336</v>
      </c>
      <c r="R1992" t="s">
        <v>8348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55"/>
        <v>7</v>
      </c>
      <c r="P1993">
        <f t="shared" si="156"/>
        <v>46.67</v>
      </c>
      <c r="Q1993" s="13" t="s">
        <v>8336</v>
      </c>
      <c r="R1993" t="s">
        <v>8348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55"/>
        <v>0</v>
      </c>
      <c r="P1994">
        <f t="shared" si="156"/>
        <v>1</v>
      </c>
      <c r="Q1994" s="13" t="s">
        <v>8336</v>
      </c>
      <c r="R1994" t="s">
        <v>8348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55"/>
        <v>0</v>
      </c>
      <c r="P1995">
        <f t="shared" si="156"/>
        <v>0</v>
      </c>
      <c r="Q1995" s="13" t="s">
        <v>8336</v>
      </c>
      <c r="R1995" t="s">
        <v>8348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55"/>
        <v>0</v>
      </c>
      <c r="P1996">
        <f t="shared" si="156"/>
        <v>0</v>
      </c>
      <c r="Q1996" s="13" t="s">
        <v>8336</v>
      </c>
      <c r="R1996" t="s">
        <v>8348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55"/>
        <v>8</v>
      </c>
      <c r="P1997">
        <f t="shared" si="156"/>
        <v>26</v>
      </c>
      <c r="Q1997" s="13" t="s">
        <v>8336</v>
      </c>
      <c r="R1997" t="s">
        <v>8348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55"/>
        <v>0</v>
      </c>
      <c r="P1998">
        <f t="shared" si="156"/>
        <v>0</v>
      </c>
      <c r="Q1998" s="13" t="s">
        <v>8336</v>
      </c>
      <c r="R1998" t="s">
        <v>8348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55"/>
        <v>0</v>
      </c>
      <c r="P1999">
        <f t="shared" si="156"/>
        <v>0</v>
      </c>
      <c r="Q1999" s="13" t="s">
        <v>8336</v>
      </c>
      <c r="R1999" t="s">
        <v>8348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55"/>
        <v>26</v>
      </c>
      <c r="P2000">
        <f t="shared" si="156"/>
        <v>218.33</v>
      </c>
      <c r="Q2000" s="13" t="s">
        <v>8336</v>
      </c>
      <c r="R2000" t="s">
        <v>8348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55"/>
        <v>1</v>
      </c>
      <c r="P2001">
        <f t="shared" si="156"/>
        <v>33.71</v>
      </c>
      <c r="Q2001" s="13" t="s">
        <v>8336</v>
      </c>
      <c r="R2001" t="s">
        <v>8348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55"/>
        <v>13</v>
      </c>
      <c r="P2002">
        <f t="shared" si="156"/>
        <v>25</v>
      </c>
      <c r="Q2002" s="13" t="s">
        <v>8336</v>
      </c>
      <c r="R2002" t="s">
        <v>8348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55"/>
        <v>382</v>
      </c>
      <c r="P2003">
        <f t="shared" si="156"/>
        <v>128.38999999999999</v>
      </c>
      <c r="Q2003" s="13" t="s">
        <v>8317</v>
      </c>
      <c r="R2003" t="s">
        <v>8347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55"/>
        <v>217</v>
      </c>
      <c r="P2004">
        <f t="shared" si="156"/>
        <v>78.83</v>
      </c>
      <c r="Q2004" s="13" t="s">
        <v>8317</v>
      </c>
      <c r="R2004" t="s">
        <v>8347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55"/>
        <v>312</v>
      </c>
      <c r="P2005">
        <f t="shared" si="156"/>
        <v>91.76</v>
      </c>
      <c r="Q2005" s="13" t="s">
        <v>8317</v>
      </c>
      <c r="R2005" t="s">
        <v>8347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55"/>
        <v>234</v>
      </c>
      <c r="P2006">
        <f t="shared" si="156"/>
        <v>331.1</v>
      </c>
      <c r="Q2006" s="13" t="s">
        <v>8317</v>
      </c>
      <c r="R2006" t="s">
        <v>8347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55"/>
        <v>124</v>
      </c>
      <c r="P2007">
        <f t="shared" si="156"/>
        <v>194.26</v>
      </c>
      <c r="Q2007" s="13" t="s">
        <v>8317</v>
      </c>
      <c r="R2007" t="s">
        <v>8347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55"/>
        <v>248</v>
      </c>
      <c r="P2008">
        <f t="shared" si="156"/>
        <v>408.98</v>
      </c>
      <c r="Q2008" s="13" t="s">
        <v>8317</v>
      </c>
      <c r="R2008" t="s">
        <v>8347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55"/>
        <v>116</v>
      </c>
      <c r="P2009">
        <f t="shared" si="156"/>
        <v>84.46</v>
      </c>
      <c r="Q2009" s="13" t="s">
        <v>8317</v>
      </c>
      <c r="R2009" t="s">
        <v>8347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55"/>
        <v>117</v>
      </c>
      <c r="P2010">
        <f t="shared" si="156"/>
        <v>44.85</v>
      </c>
      <c r="Q2010" s="13" t="s">
        <v>8317</v>
      </c>
      <c r="R2010" t="s">
        <v>8347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55"/>
        <v>305</v>
      </c>
      <c r="P2011">
        <f t="shared" si="156"/>
        <v>383.36</v>
      </c>
      <c r="Q2011" s="13" t="s">
        <v>8317</v>
      </c>
      <c r="R2011" t="s">
        <v>8347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55"/>
        <v>320</v>
      </c>
      <c r="P2012">
        <f t="shared" si="156"/>
        <v>55.28</v>
      </c>
      <c r="Q2012" s="13" t="s">
        <v>8317</v>
      </c>
      <c r="R2012" t="s">
        <v>8347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55"/>
        <v>820</v>
      </c>
      <c r="P2013">
        <f t="shared" si="156"/>
        <v>422.02</v>
      </c>
      <c r="Q2013" s="13" t="s">
        <v>8317</v>
      </c>
      <c r="R2013" t="s">
        <v>8347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55"/>
        <v>235</v>
      </c>
      <c r="P2014">
        <f t="shared" si="156"/>
        <v>64.180000000000007</v>
      </c>
      <c r="Q2014" s="13" t="s">
        <v>8317</v>
      </c>
      <c r="R2014" t="s">
        <v>8347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55"/>
        <v>495</v>
      </c>
      <c r="P2015">
        <f t="shared" si="156"/>
        <v>173.58</v>
      </c>
      <c r="Q2015" s="13" t="s">
        <v>8317</v>
      </c>
      <c r="R2015" t="s">
        <v>8347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55"/>
        <v>7814</v>
      </c>
      <c r="P2016">
        <f t="shared" si="156"/>
        <v>88.6</v>
      </c>
      <c r="Q2016" s="13" t="s">
        <v>8317</v>
      </c>
      <c r="R2016" t="s">
        <v>8347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55"/>
        <v>113</v>
      </c>
      <c r="P2017">
        <f t="shared" si="156"/>
        <v>50.22</v>
      </c>
      <c r="Q2017" s="13" t="s">
        <v>8317</v>
      </c>
      <c r="R2017" t="s">
        <v>8347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55"/>
        <v>922</v>
      </c>
      <c r="P2018">
        <f t="shared" si="156"/>
        <v>192.39</v>
      </c>
      <c r="Q2018" s="13" t="s">
        <v>8317</v>
      </c>
      <c r="R2018" t="s">
        <v>8347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55"/>
        <v>125</v>
      </c>
      <c r="P2019">
        <f t="shared" si="156"/>
        <v>73.42</v>
      </c>
      <c r="Q2019" s="13" t="s">
        <v>8317</v>
      </c>
      <c r="R2019" t="s">
        <v>8347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55"/>
        <v>102</v>
      </c>
      <c r="P2020">
        <f t="shared" si="156"/>
        <v>147.68</v>
      </c>
      <c r="Q2020" s="13" t="s">
        <v>8317</v>
      </c>
      <c r="R2020" t="s">
        <v>8347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55"/>
        <v>485</v>
      </c>
      <c r="P2021">
        <f t="shared" si="156"/>
        <v>108.97</v>
      </c>
      <c r="Q2021" s="13" t="s">
        <v>8317</v>
      </c>
      <c r="R2021" t="s">
        <v>8347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55"/>
        <v>192</v>
      </c>
      <c r="P2022">
        <f t="shared" si="156"/>
        <v>23.65</v>
      </c>
      <c r="Q2022" s="13" t="s">
        <v>8317</v>
      </c>
      <c r="R2022" t="s">
        <v>8347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55"/>
        <v>281</v>
      </c>
      <c r="P2023">
        <f t="shared" si="156"/>
        <v>147.94999999999999</v>
      </c>
      <c r="Q2023" s="13" t="s">
        <v>8317</v>
      </c>
      <c r="R2023" t="s">
        <v>8347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55"/>
        <v>125</v>
      </c>
      <c r="P2024">
        <f t="shared" si="156"/>
        <v>385.04</v>
      </c>
      <c r="Q2024" s="13" t="s">
        <v>8317</v>
      </c>
      <c r="R2024" t="s">
        <v>8347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55"/>
        <v>161</v>
      </c>
      <c r="P2025">
        <f t="shared" si="156"/>
        <v>457.39</v>
      </c>
      <c r="Q2025" s="13" t="s">
        <v>8317</v>
      </c>
      <c r="R2025" t="s">
        <v>8347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55"/>
        <v>585</v>
      </c>
      <c r="P2026">
        <f t="shared" si="156"/>
        <v>222.99</v>
      </c>
      <c r="Q2026" s="13" t="s">
        <v>8317</v>
      </c>
      <c r="R2026" t="s">
        <v>8347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55"/>
        <v>201</v>
      </c>
      <c r="P2027">
        <f t="shared" si="156"/>
        <v>220.74</v>
      </c>
      <c r="Q2027" s="13" t="s">
        <v>8317</v>
      </c>
      <c r="R2027" t="s">
        <v>8347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55"/>
        <v>133</v>
      </c>
      <c r="P2028">
        <f t="shared" si="156"/>
        <v>73.5</v>
      </c>
      <c r="Q2028" s="13" t="s">
        <v>8317</v>
      </c>
      <c r="R2028" t="s">
        <v>8347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55"/>
        <v>120</v>
      </c>
      <c r="P2029">
        <f t="shared" si="156"/>
        <v>223.1</v>
      </c>
      <c r="Q2029" s="13" t="s">
        <v>8317</v>
      </c>
      <c r="R2029" t="s">
        <v>8347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55"/>
        <v>126</v>
      </c>
      <c r="P2030">
        <f t="shared" si="156"/>
        <v>47.91</v>
      </c>
      <c r="Q2030" s="13" t="s">
        <v>8317</v>
      </c>
      <c r="R2030" t="s">
        <v>8347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55"/>
        <v>361</v>
      </c>
      <c r="P2031">
        <f t="shared" si="156"/>
        <v>96.06</v>
      </c>
      <c r="Q2031" s="13" t="s">
        <v>8317</v>
      </c>
      <c r="R2031" t="s">
        <v>8347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55"/>
        <v>226</v>
      </c>
      <c r="P2032">
        <f t="shared" si="156"/>
        <v>118.61</v>
      </c>
      <c r="Q2032" s="13" t="s">
        <v>8317</v>
      </c>
      <c r="R2032" t="s">
        <v>8347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55"/>
        <v>120</v>
      </c>
      <c r="P2033">
        <f t="shared" si="156"/>
        <v>118.45</v>
      </c>
      <c r="Q2033" s="13" t="s">
        <v>8317</v>
      </c>
      <c r="R2033" t="s">
        <v>8347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55"/>
        <v>304</v>
      </c>
      <c r="P2034">
        <f t="shared" si="156"/>
        <v>143.21</v>
      </c>
      <c r="Q2034" s="13" t="s">
        <v>8317</v>
      </c>
      <c r="R2034" t="s">
        <v>8347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55"/>
        <v>179</v>
      </c>
      <c r="P2035">
        <f t="shared" si="156"/>
        <v>282.72000000000003</v>
      </c>
      <c r="Q2035" s="13" t="s">
        <v>8317</v>
      </c>
      <c r="R2035" t="s">
        <v>8347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55"/>
        <v>387</v>
      </c>
      <c r="P2036">
        <f t="shared" si="156"/>
        <v>593.94000000000005</v>
      </c>
      <c r="Q2036" s="13" t="s">
        <v>8317</v>
      </c>
      <c r="R2036" t="s">
        <v>8347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55"/>
        <v>211</v>
      </c>
      <c r="P2037">
        <f t="shared" si="156"/>
        <v>262.16000000000003</v>
      </c>
      <c r="Q2037" s="13" t="s">
        <v>8317</v>
      </c>
      <c r="R2037" t="s">
        <v>8347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55"/>
        <v>132</v>
      </c>
      <c r="P2038">
        <f t="shared" si="156"/>
        <v>46.58</v>
      </c>
      <c r="Q2038" s="13" t="s">
        <v>8317</v>
      </c>
      <c r="R2038" t="s">
        <v>8347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55"/>
        <v>300</v>
      </c>
      <c r="P2039">
        <f t="shared" si="156"/>
        <v>70.040000000000006</v>
      </c>
      <c r="Q2039" s="13" t="s">
        <v>8317</v>
      </c>
      <c r="R2039" t="s">
        <v>8347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55"/>
        <v>421</v>
      </c>
      <c r="P2040">
        <f t="shared" si="156"/>
        <v>164.91</v>
      </c>
      <c r="Q2040" s="13" t="s">
        <v>8317</v>
      </c>
      <c r="R2040" t="s">
        <v>8347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55"/>
        <v>136</v>
      </c>
      <c r="P2041">
        <f t="shared" si="156"/>
        <v>449.26</v>
      </c>
      <c r="Q2041" s="13" t="s">
        <v>8317</v>
      </c>
      <c r="R2041" t="s">
        <v>8347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55"/>
        <v>248</v>
      </c>
      <c r="P2042">
        <f t="shared" si="156"/>
        <v>27.47</v>
      </c>
      <c r="Q2042" s="13" t="s">
        <v>8317</v>
      </c>
      <c r="R2042" t="s">
        <v>8347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55"/>
        <v>182</v>
      </c>
      <c r="P2043">
        <f t="shared" si="156"/>
        <v>143.97999999999999</v>
      </c>
      <c r="Q2043" s="13" t="s">
        <v>8317</v>
      </c>
      <c r="R2043" t="s">
        <v>8347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55"/>
        <v>124</v>
      </c>
      <c r="P2044">
        <f t="shared" si="156"/>
        <v>88.24</v>
      </c>
      <c r="Q2044" s="13" t="s">
        <v>8317</v>
      </c>
      <c r="R2044" t="s">
        <v>8347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55"/>
        <v>506</v>
      </c>
      <c r="P2045">
        <f t="shared" si="156"/>
        <v>36.33</v>
      </c>
      <c r="Q2045" s="13" t="s">
        <v>8317</v>
      </c>
      <c r="R2045" t="s">
        <v>8347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55"/>
        <v>108</v>
      </c>
      <c r="P2046">
        <f t="shared" si="156"/>
        <v>90.18</v>
      </c>
      <c r="Q2046" s="13" t="s">
        <v>8317</v>
      </c>
      <c r="R2046" t="s">
        <v>8347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55"/>
        <v>819</v>
      </c>
      <c r="P2047">
        <f t="shared" si="156"/>
        <v>152.62</v>
      </c>
      <c r="Q2047" s="13" t="s">
        <v>8317</v>
      </c>
      <c r="R2047" t="s">
        <v>8347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55"/>
        <v>121</v>
      </c>
      <c r="P2048">
        <f t="shared" si="156"/>
        <v>55.81</v>
      </c>
      <c r="Q2048" s="13" t="s">
        <v>8317</v>
      </c>
      <c r="R2048" t="s">
        <v>8347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55"/>
        <v>103</v>
      </c>
      <c r="P2049">
        <f t="shared" si="156"/>
        <v>227.85</v>
      </c>
      <c r="Q2049" s="13" t="s">
        <v>8317</v>
      </c>
      <c r="R2049" t="s">
        <v>8347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60">ROUND(E2050/D2050*100, 0)</f>
        <v>148</v>
      </c>
      <c r="P2050">
        <f t="shared" si="156"/>
        <v>91.83</v>
      </c>
      <c r="Q2050" s="13" t="s">
        <v>8317</v>
      </c>
      <c r="R2050" t="s">
        <v>8347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60"/>
        <v>120</v>
      </c>
      <c r="P2051">
        <f t="shared" ref="P2051:P2114" si="161">IFERROR(ROUND(E2051/L2051,2), 0)</f>
        <v>80.989999999999995</v>
      </c>
      <c r="Q2051" s="13" t="s">
        <v>8317</v>
      </c>
      <c r="R2051" t="s">
        <v>8347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60"/>
        <v>473</v>
      </c>
      <c r="P2052">
        <f t="shared" si="161"/>
        <v>278.39</v>
      </c>
      <c r="Q2052" s="13" t="s">
        <v>8317</v>
      </c>
      <c r="R2052" t="s">
        <v>8347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60"/>
        <v>130</v>
      </c>
      <c r="P2053">
        <f t="shared" si="161"/>
        <v>43.1</v>
      </c>
      <c r="Q2053" s="13" t="s">
        <v>8317</v>
      </c>
      <c r="R2053" t="s">
        <v>8347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60"/>
        <v>353</v>
      </c>
      <c r="P2054">
        <f t="shared" si="161"/>
        <v>326.29000000000002</v>
      </c>
      <c r="Q2054" s="13" t="s">
        <v>8317</v>
      </c>
      <c r="R2054" t="s">
        <v>8347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60"/>
        <v>101</v>
      </c>
      <c r="P2055">
        <f t="shared" si="161"/>
        <v>41.74</v>
      </c>
      <c r="Q2055" s="13" t="s">
        <v>8317</v>
      </c>
      <c r="R2055" t="s">
        <v>8347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60"/>
        <v>114</v>
      </c>
      <c r="P2056">
        <f t="shared" si="161"/>
        <v>64.02</v>
      </c>
      <c r="Q2056" s="13" t="s">
        <v>8317</v>
      </c>
      <c r="R2056" t="s">
        <v>8347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60"/>
        <v>167</v>
      </c>
      <c r="P2057">
        <f t="shared" si="161"/>
        <v>99.46</v>
      </c>
      <c r="Q2057" s="13" t="s">
        <v>8317</v>
      </c>
      <c r="R2057" t="s">
        <v>8347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60"/>
        <v>153</v>
      </c>
      <c r="P2058">
        <f t="shared" si="161"/>
        <v>138.49</v>
      </c>
      <c r="Q2058" s="13" t="s">
        <v>8317</v>
      </c>
      <c r="R2058" t="s">
        <v>8347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60"/>
        <v>202</v>
      </c>
      <c r="P2059">
        <f t="shared" si="161"/>
        <v>45.55</v>
      </c>
      <c r="Q2059" s="13" t="s">
        <v>8317</v>
      </c>
      <c r="R2059" t="s">
        <v>8347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60"/>
        <v>168</v>
      </c>
      <c r="P2060">
        <f t="shared" si="161"/>
        <v>10.51</v>
      </c>
      <c r="Q2060" s="13" t="s">
        <v>8317</v>
      </c>
      <c r="R2060" t="s">
        <v>8347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60"/>
        <v>143</v>
      </c>
      <c r="P2061">
        <f t="shared" si="161"/>
        <v>114.77</v>
      </c>
      <c r="Q2061" s="13" t="s">
        <v>8317</v>
      </c>
      <c r="R2061" t="s">
        <v>8347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60"/>
        <v>196</v>
      </c>
      <c r="P2062">
        <f t="shared" si="161"/>
        <v>36</v>
      </c>
      <c r="Q2062" s="13" t="s">
        <v>8317</v>
      </c>
      <c r="R2062" t="s">
        <v>8347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60"/>
        <v>108</v>
      </c>
      <c r="P2063">
        <f t="shared" si="161"/>
        <v>154.16999999999999</v>
      </c>
      <c r="Q2063" s="13" t="s">
        <v>8317</v>
      </c>
      <c r="R2063" t="s">
        <v>8347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60"/>
        <v>115</v>
      </c>
      <c r="P2064">
        <f t="shared" si="161"/>
        <v>566.39</v>
      </c>
      <c r="Q2064" s="13" t="s">
        <v>8317</v>
      </c>
      <c r="R2064" t="s">
        <v>8347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60"/>
        <v>148</v>
      </c>
      <c r="P2065">
        <f t="shared" si="161"/>
        <v>120.86</v>
      </c>
      <c r="Q2065" s="13" t="s">
        <v>8317</v>
      </c>
      <c r="R2065" t="s">
        <v>8347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60"/>
        <v>191</v>
      </c>
      <c r="P2066">
        <f t="shared" si="161"/>
        <v>86.16</v>
      </c>
      <c r="Q2066" s="13" t="s">
        <v>8317</v>
      </c>
      <c r="R2066" t="s">
        <v>8347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60"/>
        <v>199</v>
      </c>
      <c r="P2067">
        <f t="shared" si="161"/>
        <v>51.21</v>
      </c>
      <c r="Q2067" s="13" t="s">
        <v>8317</v>
      </c>
      <c r="R2067" t="s">
        <v>8347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60"/>
        <v>219</v>
      </c>
      <c r="P2068">
        <f t="shared" si="161"/>
        <v>67.260000000000005</v>
      </c>
      <c r="Q2068" s="13" t="s">
        <v>8317</v>
      </c>
      <c r="R2068" t="s">
        <v>8347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60"/>
        <v>127</v>
      </c>
      <c r="P2069">
        <f t="shared" si="161"/>
        <v>62.8</v>
      </c>
      <c r="Q2069" s="13" t="s">
        <v>8317</v>
      </c>
      <c r="R2069" t="s">
        <v>8347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60"/>
        <v>105</v>
      </c>
      <c r="P2070">
        <f t="shared" si="161"/>
        <v>346.13</v>
      </c>
      <c r="Q2070" s="13" t="s">
        <v>8317</v>
      </c>
      <c r="R2070" t="s">
        <v>8347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60"/>
        <v>128</v>
      </c>
      <c r="P2071">
        <f t="shared" si="161"/>
        <v>244.12</v>
      </c>
      <c r="Q2071" s="13" t="s">
        <v>8317</v>
      </c>
      <c r="R2071" t="s">
        <v>8347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60"/>
        <v>317</v>
      </c>
      <c r="P2072">
        <f t="shared" si="161"/>
        <v>259.25</v>
      </c>
      <c r="Q2072" s="13" t="s">
        <v>8317</v>
      </c>
      <c r="R2072" t="s">
        <v>8347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60"/>
        <v>281</v>
      </c>
      <c r="P2073">
        <f t="shared" si="161"/>
        <v>201.96</v>
      </c>
      <c r="Q2073" s="13" t="s">
        <v>8317</v>
      </c>
      <c r="R2073" t="s">
        <v>8347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60"/>
        <v>111</v>
      </c>
      <c r="P2074">
        <f t="shared" si="161"/>
        <v>226.21</v>
      </c>
      <c r="Q2074" s="13" t="s">
        <v>8317</v>
      </c>
      <c r="R2074" t="s">
        <v>8347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60"/>
        <v>153</v>
      </c>
      <c r="P2075">
        <f t="shared" si="161"/>
        <v>324.69</v>
      </c>
      <c r="Q2075" s="13" t="s">
        <v>8317</v>
      </c>
      <c r="R2075" t="s">
        <v>8347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60"/>
        <v>103</v>
      </c>
      <c r="P2076">
        <f t="shared" si="161"/>
        <v>205</v>
      </c>
      <c r="Q2076" s="13" t="s">
        <v>8317</v>
      </c>
      <c r="R2076" t="s">
        <v>8347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60"/>
        <v>1678</v>
      </c>
      <c r="P2077">
        <f t="shared" si="161"/>
        <v>20.47</v>
      </c>
      <c r="Q2077" s="13" t="s">
        <v>8317</v>
      </c>
      <c r="R2077" t="s">
        <v>8347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60"/>
        <v>543</v>
      </c>
      <c r="P2078">
        <f t="shared" si="161"/>
        <v>116.35</v>
      </c>
      <c r="Q2078" s="13" t="s">
        <v>8317</v>
      </c>
      <c r="R2078" t="s">
        <v>8347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60"/>
        <v>116</v>
      </c>
      <c r="P2079">
        <f t="shared" si="161"/>
        <v>307.2</v>
      </c>
      <c r="Q2079" s="13" t="s">
        <v>8317</v>
      </c>
      <c r="R2079" t="s">
        <v>8347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60"/>
        <v>131</v>
      </c>
      <c r="P2080">
        <f t="shared" si="161"/>
        <v>546.69000000000005</v>
      </c>
      <c r="Q2080" s="13" t="s">
        <v>8317</v>
      </c>
      <c r="R2080" t="s">
        <v>8347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60"/>
        <v>288</v>
      </c>
      <c r="P2081">
        <f t="shared" si="161"/>
        <v>47.47</v>
      </c>
      <c r="Q2081" s="13" t="s">
        <v>8317</v>
      </c>
      <c r="R2081" t="s">
        <v>8347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60"/>
        <v>508</v>
      </c>
      <c r="P2082">
        <f t="shared" si="161"/>
        <v>101.56</v>
      </c>
      <c r="Q2082" s="13" t="s">
        <v>8317</v>
      </c>
      <c r="R2082" t="s">
        <v>8347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60"/>
        <v>115</v>
      </c>
      <c r="P2083">
        <f t="shared" si="161"/>
        <v>72.91</v>
      </c>
      <c r="Q2083" s="13" t="s">
        <v>8323</v>
      </c>
      <c r="R2083" t="s">
        <v>8327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60"/>
        <v>111</v>
      </c>
      <c r="P2084">
        <f t="shared" si="161"/>
        <v>43.71</v>
      </c>
      <c r="Q2084" s="13" t="s">
        <v>8323</v>
      </c>
      <c r="R2084" t="s">
        <v>8327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60"/>
        <v>113</v>
      </c>
      <c r="P2085">
        <f t="shared" si="161"/>
        <v>34</v>
      </c>
      <c r="Q2085" s="13" t="s">
        <v>8323</v>
      </c>
      <c r="R2085" t="s">
        <v>8327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60"/>
        <v>108</v>
      </c>
      <c r="P2086">
        <f t="shared" si="161"/>
        <v>70.650000000000006</v>
      </c>
      <c r="Q2086" s="13" t="s">
        <v>8323</v>
      </c>
      <c r="R2086" t="s">
        <v>8327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60"/>
        <v>124</v>
      </c>
      <c r="P2087">
        <f t="shared" si="161"/>
        <v>89.3</v>
      </c>
      <c r="Q2087" s="13" t="s">
        <v>8323</v>
      </c>
      <c r="R2087" t="s">
        <v>8327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60"/>
        <v>101</v>
      </c>
      <c r="P2088">
        <f t="shared" si="161"/>
        <v>115.09</v>
      </c>
      <c r="Q2088" s="13" t="s">
        <v>8323</v>
      </c>
      <c r="R2088" t="s">
        <v>8327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60"/>
        <v>104</v>
      </c>
      <c r="P2089">
        <f t="shared" si="161"/>
        <v>62.12</v>
      </c>
      <c r="Q2089" s="13" t="s">
        <v>8323</v>
      </c>
      <c r="R2089" t="s">
        <v>8327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60"/>
        <v>116</v>
      </c>
      <c r="P2090">
        <f t="shared" si="161"/>
        <v>46.2</v>
      </c>
      <c r="Q2090" s="13" t="s">
        <v>8323</v>
      </c>
      <c r="R2090" t="s">
        <v>8327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60"/>
        <v>120</v>
      </c>
      <c r="P2091">
        <f t="shared" si="161"/>
        <v>48.55</v>
      </c>
      <c r="Q2091" s="13" t="s">
        <v>8323</v>
      </c>
      <c r="R2091" t="s">
        <v>8327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60"/>
        <v>115</v>
      </c>
      <c r="P2092">
        <f t="shared" si="161"/>
        <v>57.52</v>
      </c>
      <c r="Q2092" s="13" t="s">
        <v>8323</v>
      </c>
      <c r="R2092" t="s">
        <v>8327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60"/>
        <v>120</v>
      </c>
      <c r="P2093">
        <f t="shared" si="161"/>
        <v>88.15</v>
      </c>
      <c r="Q2093" s="13" t="s">
        <v>8323</v>
      </c>
      <c r="R2093" t="s">
        <v>8327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60"/>
        <v>101</v>
      </c>
      <c r="P2094">
        <f t="shared" si="161"/>
        <v>110.49</v>
      </c>
      <c r="Q2094" s="13" t="s">
        <v>8323</v>
      </c>
      <c r="R2094" t="s">
        <v>8327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60"/>
        <v>102</v>
      </c>
      <c r="P2095">
        <f t="shared" si="161"/>
        <v>66.83</v>
      </c>
      <c r="Q2095" s="13" t="s">
        <v>8323</v>
      </c>
      <c r="R2095" t="s">
        <v>8327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60"/>
        <v>121</v>
      </c>
      <c r="P2096">
        <f t="shared" si="161"/>
        <v>58.6</v>
      </c>
      <c r="Q2096" s="13" t="s">
        <v>8323</v>
      </c>
      <c r="R2096" t="s">
        <v>8327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60"/>
        <v>100</v>
      </c>
      <c r="P2097">
        <f t="shared" si="161"/>
        <v>113.64</v>
      </c>
      <c r="Q2097" s="13" t="s">
        <v>8323</v>
      </c>
      <c r="R2097" t="s">
        <v>8327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60"/>
        <v>102</v>
      </c>
      <c r="P2098">
        <f t="shared" si="161"/>
        <v>43.57</v>
      </c>
      <c r="Q2098" s="13" t="s">
        <v>8323</v>
      </c>
      <c r="R2098" t="s">
        <v>8327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60"/>
        <v>100</v>
      </c>
      <c r="P2099">
        <f t="shared" si="161"/>
        <v>78.95</v>
      </c>
      <c r="Q2099" s="13" t="s">
        <v>8323</v>
      </c>
      <c r="R2099" t="s">
        <v>8327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60"/>
        <v>100</v>
      </c>
      <c r="P2100">
        <f t="shared" si="161"/>
        <v>188.13</v>
      </c>
      <c r="Q2100" s="13" t="s">
        <v>8323</v>
      </c>
      <c r="R2100" t="s">
        <v>8327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60"/>
        <v>132</v>
      </c>
      <c r="P2101">
        <f t="shared" si="161"/>
        <v>63.03</v>
      </c>
      <c r="Q2101" s="13" t="s">
        <v>8323</v>
      </c>
      <c r="R2101" t="s">
        <v>8327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60"/>
        <v>137</v>
      </c>
      <c r="P2102">
        <f t="shared" si="161"/>
        <v>30.37</v>
      </c>
      <c r="Q2102" s="13" t="s">
        <v>8323</v>
      </c>
      <c r="R2102" t="s">
        <v>8327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60"/>
        <v>113</v>
      </c>
      <c r="P2103">
        <f t="shared" si="161"/>
        <v>51.48</v>
      </c>
      <c r="Q2103" s="13" t="s">
        <v>8323</v>
      </c>
      <c r="R2103" t="s">
        <v>8327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60"/>
        <v>136</v>
      </c>
      <c r="P2104">
        <f t="shared" si="161"/>
        <v>35.79</v>
      </c>
      <c r="Q2104" s="13" t="s">
        <v>8323</v>
      </c>
      <c r="R2104" t="s">
        <v>8327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60"/>
        <v>146</v>
      </c>
      <c r="P2105">
        <f t="shared" si="161"/>
        <v>98.82</v>
      </c>
      <c r="Q2105" s="13" t="s">
        <v>8323</v>
      </c>
      <c r="R2105" t="s">
        <v>8327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60"/>
        <v>130</v>
      </c>
      <c r="P2106">
        <f t="shared" si="161"/>
        <v>28</v>
      </c>
      <c r="Q2106" s="13" t="s">
        <v>8323</v>
      </c>
      <c r="R2106" t="s">
        <v>8327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60"/>
        <v>254</v>
      </c>
      <c r="P2107">
        <f t="shared" si="161"/>
        <v>51.31</v>
      </c>
      <c r="Q2107" s="13" t="s">
        <v>8323</v>
      </c>
      <c r="R2107" t="s">
        <v>8327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60"/>
        <v>107</v>
      </c>
      <c r="P2108">
        <f t="shared" si="161"/>
        <v>53.52</v>
      </c>
      <c r="Q2108" s="13" t="s">
        <v>8323</v>
      </c>
      <c r="R2108" t="s">
        <v>8327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60"/>
        <v>108</v>
      </c>
      <c r="P2109">
        <f t="shared" si="161"/>
        <v>37.15</v>
      </c>
      <c r="Q2109" s="13" t="s">
        <v>8323</v>
      </c>
      <c r="R2109" t="s">
        <v>8327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60"/>
        <v>107</v>
      </c>
      <c r="P2110">
        <f t="shared" si="161"/>
        <v>89.9</v>
      </c>
      <c r="Q2110" s="13" t="s">
        <v>8323</v>
      </c>
      <c r="R2110" t="s">
        <v>8327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60"/>
        <v>107</v>
      </c>
      <c r="P2111">
        <f t="shared" si="161"/>
        <v>106.53</v>
      </c>
      <c r="Q2111" s="13" t="s">
        <v>8323</v>
      </c>
      <c r="R2111" t="s">
        <v>8327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60"/>
        <v>100</v>
      </c>
      <c r="P2112">
        <f t="shared" si="161"/>
        <v>52.82</v>
      </c>
      <c r="Q2112" s="13" t="s">
        <v>8323</v>
      </c>
      <c r="R2112" t="s">
        <v>8327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60"/>
        <v>107</v>
      </c>
      <c r="P2113">
        <f t="shared" si="161"/>
        <v>54.62</v>
      </c>
      <c r="Q2113" s="13" t="s">
        <v>8323</v>
      </c>
      <c r="R2113" t="s">
        <v>8327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65">ROUND(E2114/D2114*100, 0)</f>
        <v>100</v>
      </c>
      <c r="P2114">
        <f t="shared" si="161"/>
        <v>27.27</v>
      </c>
      <c r="Q2114" s="13" t="s">
        <v>8323</v>
      </c>
      <c r="R2114" t="s">
        <v>8327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65"/>
        <v>105</v>
      </c>
      <c r="P2115">
        <f t="shared" ref="P2115:P2178" si="166">IFERROR(ROUND(E2115/L2115,2), 0)</f>
        <v>68.599999999999994</v>
      </c>
      <c r="Q2115" s="13" t="s">
        <v>8323</v>
      </c>
      <c r="R2115" t="s">
        <v>8327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65"/>
        <v>105</v>
      </c>
      <c r="P2116">
        <f t="shared" si="166"/>
        <v>35.61</v>
      </c>
      <c r="Q2116" s="13" t="s">
        <v>8323</v>
      </c>
      <c r="R2116" t="s">
        <v>8327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65"/>
        <v>226</v>
      </c>
      <c r="P2117">
        <f t="shared" si="166"/>
        <v>94.03</v>
      </c>
      <c r="Q2117" s="13" t="s">
        <v>8323</v>
      </c>
      <c r="R2117" t="s">
        <v>8327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65"/>
        <v>101</v>
      </c>
      <c r="P2118">
        <f t="shared" si="166"/>
        <v>526.46</v>
      </c>
      <c r="Q2118" s="13" t="s">
        <v>8323</v>
      </c>
      <c r="R2118" t="s">
        <v>8327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65"/>
        <v>148</v>
      </c>
      <c r="P2119">
        <f t="shared" si="166"/>
        <v>50.66</v>
      </c>
      <c r="Q2119" s="13" t="s">
        <v>8323</v>
      </c>
      <c r="R2119" t="s">
        <v>8327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65"/>
        <v>135</v>
      </c>
      <c r="P2120">
        <f t="shared" si="166"/>
        <v>79.180000000000007</v>
      </c>
      <c r="Q2120" s="13" t="s">
        <v>8323</v>
      </c>
      <c r="R2120" t="s">
        <v>8327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65"/>
        <v>101</v>
      </c>
      <c r="P2121">
        <f t="shared" si="166"/>
        <v>91.59</v>
      </c>
      <c r="Q2121" s="13" t="s">
        <v>8323</v>
      </c>
      <c r="R2121" t="s">
        <v>8327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65"/>
        <v>101</v>
      </c>
      <c r="P2122">
        <f t="shared" si="166"/>
        <v>116.96</v>
      </c>
      <c r="Q2122" s="13" t="s">
        <v>8323</v>
      </c>
      <c r="R2122" t="s">
        <v>8327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65"/>
        <v>1</v>
      </c>
      <c r="P2123">
        <f t="shared" si="166"/>
        <v>28.4</v>
      </c>
      <c r="Q2123" s="13" t="s">
        <v>8331</v>
      </c>
      <c r="R2123" t="s">
        <v>8332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65"/>
        <v>0</v>
      </c>
      <c r="P2124">
        <f t="shared" si="166"/>
        <v>103.33</v>
      </c>
      <c r="Q2124" s="13" t="s">
        <v>8331</v>
      </c>
      <c r="R2124" t="s">
        <v>8332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65"/>
        <v>10</v>
      </c>
      <c r="P2125">
        <f t="shared" si="166"/>
        <v>10</v>
      </c>
      <c r="Q2125" s="13" t="s">
        <v>8331</v>
      </c>
      <c r="R2125" t="s">
        <v>8332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65"/>
        <v>10</v>
      </c>
      <c r="P2126">
        <f t="shared" si="166"/>
        <v>23</v>
      </c>
      <c r="Q2126" s="13" t="s">
        <v>8331</v>
      </c>
      <c r="R2126" t="s">
        <v>8332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65"/>
        <v>1</v>
      </c>
      <c r="P2127">
        <f t="shared" si="166"/>
        <v>31.56</v>
      </c>
      <c r="Q2127" s="13" t="s">
        <v>8331</v>
      </c>
      <c r="R2127" t="s">
        <v>8332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65"/>
        <v>0</v>
      </c>
      <c r="P2128">
        <f t="shared" si="166"/>
        <v>5</v>
      </c>
      <c r="Q2128" s="13" t="s">
        <v>8331</v>
      </c>
      <c r="R2128" t="s">
        <v>8332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65"/>
        <v>29</v>
      </c>
      <c r="P2129">
        <f t="shared" si="166"/>
        <v>34.22</v>
      </c>
      <c r="Q2129" s="13" t="s">
        <v>8331</v>
      </c>
      <c r="R2129" t="s">
        <v>8332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65"/>
        <v>0</v>
      </c>
      <c r="P2130">
        <f t="shared" si="166"/>
        <v>25</v>
      </c>
      <c r="Q2130" s="13" t="s">
        <v>8331</v>
      </c>
      <c r="R2130" t="s">
        <v>8332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65"/>
        <v>12</v>
      </c>
      <c r="P2131">
        <f t="shared" si="166"/>
        <v>19.670000000000002</v>
      </c>
      <c r="Q2131" s="13" t="s">
        <v>8331</v>
      </c>
      <c r="R2131" t="s">
        <v>8332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65"/>
        <v>0</v>
      </c>
      <c r="P2132">
        <f t="shared" si="166"/>
        <v>21.25</v>
      </c>
      <c r="Q2132" s="13" t="s">
        <v>8331</v>
      </c>
      <c r="R2132" t="s">
        <v>8332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65"/>
        <v>5</v>
      </c>
      <c r="P2133">
        <f t="shared" si="166"/>
        <v>8.33</v>
      </c>
      <c r="Q2133" s="13" t="s">
        <v>8331</v>
      </c>
      <c r="R2133" t="s">
        <v>8332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65"/>
        <v>2</v>
      </c>
      <c r="P2134">
        <f t="shared" si="166"/>
        <v>21.34</v>
      </c>
      <c r="Q2134" s="13" t="s">
        <v>8331</v>
      </c>
      <c r="R2134" t="s">
        <v>8332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65"/>
        <v>2</v>
      </c>
      <c r="P2135">
        <f t="shared" si="166"/>
        <v>5.33</v>
      </c>
      <c r="Q2135" s="13" t="s">
        <v>8331</v>
      </c>
      <c r="R2135" t="s">
        <v>8332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65"/>
        <v>2</v>
      </c>
      <c r="P2136">
        <f t="shared" si="166"/>
        <v>34.67</v>
      </c>
      <c r="Q2136" s="13" t="s">
        <v>8331</v>
      </c>
      <c r="R2136" t="s">
        <v>8332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65"/>
        <v>10</v>
      </c>
      <c r="P2137">
        <f t="shared" si="166"/>
        <v>21.73</v>
      </c>
      <c r="Q2137" s="13" t="s">
        <v>8331</v>
      </c>
      <c r="R2137" t="s">
        <v>8332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65"/>
        <v>0</v>
      </c>
      <c r="P2138">
        <f t="shared" si="166"/>
        <v>11.92</v>
      </c>
      <c r="Q2138" s="13" t="s">
        <v>8331</v>
      </c>
      <c r="R2138" t="s">
        <v>8332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65"/>
        <v>28</v>
      </c>
      <c r="P2139">
        <f t="shared" si="166"/>
        <v>26.6</v>
      </c>
      <c r="Q2139" s="13" t="s">
        <v>8331</v>
      </c>
      <c r="R2139" t="s">
        <v>8332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65"/>
        <v>13</v>
      </c>
      <c r="P2140">
        <f t="shared" si="166"/>
        <v>10.67</v>
      </c>
      <c r="Q2140" s="13" t="s">
        <v>8331</v>
      </c>
      <c r="R2140" t="s">
        <v>8332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65"/>
        <v>5</v>
      </c>
      <c r="P2141">
        <f t="shared" si="166"/>
        <v>29.04</v>
      </c>
      <c r="Q2141" s="13" t="s">
        <v>8331</v>
      </c>
      <c r="R2141" t="s">
        <v>8332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65"/>
        <v>0</v>
      </c>
      <c r="P2142">
        <f t="shared" si="166"/>
        <v>50.91</v>
      </c>
      <c r="Q2142" s="13" t="s">
        <v>8331</v>
      </c>
      <c r="R2142" t="s">
        <v>8332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65"/>
        <v>0</v>
      </c>
      <c r="P2143">
        <f t="shared" si="166"/>
        <v>0</v>
      </c>
      <c r="Q2143" s="13" t="s">
        <v>8331</v>
      </c>
      <c r="R2143" t="s">
        <v>8332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65"/>
        <v>6</v>
      </c>
      <c r="P2144">
        <f t="shared" si="166"/>
        <v>50.08</v>
      </c>
      <c r="Q2144" s="13" t="s">
        <v>8331</v>
      </c>
      <c r="R2144" t="s">
        <v>8332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65"/>
        <v>11</v>
      </c>
      <c r="P2145">
        <f t="shared" si="166"/>
        <v>45</v>
      </c>
      <c r="Q2145" s="13" t="s">
        <v>8331</v>
      </c>
      <c r="R2145" t="s">
        <v>8332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65"/>
        <v>2</v>
      </c>
      <c r="P2146">
        <f t="shared" si="166"/>
        <v>25.29</v>
      </c>
      <c r="Q2146" s="13" t="s">
        <v>8331</v>
      </c>
      <c r="R2146" t="s">
        <v>8332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65"/>
        <v>30</v>
      </c>
      <c r="P2147">
        <f t="shared" si="166"/>
        <v>51.29</v>
      </c>
      <c r="Q2147" s="13" t="s">
        <v>8331</v>
      </c>
      <c r="R2147" t="s">
        <v>8332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65"/>
        <v>0</v>
      </c>
      <c r="P2148">
        <f t="shared" si="166"/>
        <v>1</v>
      </c>
      <c r="Q2148" s="13" t="s">
        <v>8331</v>
      </c>
      <c r="R2148" t="s">
        <v>8332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65"/>
        <v>1</v>
      </c>
      <c r="P2149">
        <f t="shared" si="166"/>
        <v>49.38</v>
      </c>
      <c r="Q2149" s="13" t="s">
        <v>8331</v>
      </c>
      <c r="R2149" t="s">
        <v>8332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65"/>
        <v>2</v>
      </c>
      <c r="P2150">
        <f t="shared" si="166"/>
        <v>1</v>
      </c>
      <c r="Q2150" s="13" t="s">
        <v>8331</v>
      </c>
      <c r="R2150" t="s">
        <v>8332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65"/>
        <v>0</v>
      </c>
      <c r="P2151">
        <f t="shared" si="166"/>
        <v>0</v>
      </c>
      <c r="Q2151" s="13" t="s">
        <v>8331</v>
      </c>
      <c r="R2151" t="s">
        <v>8332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65"/>
        <v>1</v>
      </c>
      <c r="P2152">
        <f t="shared" si="166"/>
        <v>101.25</v>
      </c>
      <c r="Q2152" s="13" t="s">
        <v>8331</v>
      </c>
      <c r="R2152" t="s">
        <v>8332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65"/>
        <v>0</v>
      </c>
      <c r="P2153">
        <f t="shared" si="166"/>
        <v>19.670000000000002</v>
      </c>
      <c r="Q2153" s="13" t="s">
        <v>8331</v>
      </c>
      <c r="R2153" t="s">
        <v>8332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65"/>
        <v>0</v>
      </c>
      <c r="P2154">
        <f t="shared" si="166"/>
        <v>12.5</v>
      </c>
      <c r="Q2154" s="13" t="s">
        <v>8331</v>
      </c>
      <c r="R2154" t="s">
        <v>8332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65"/>
        <v>0</v>
      </c>
      <c r="P2155">
        <f t="shared" si="166"/>
        <v>8.5</v>
      </c>
      <c r="Q2155" s="13" t="s">
        <v>8331</v>
      </c>
      <c r="R2155" t="s">
        <v>8332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65"/>
        <v>1</v>
      </c>
      <c r="P2156">
        <f t="shared" si="166"/>
        <v>1</v>
      </c>
      <c r="Q2156" s="13" t="s">
        <v>8331</v>
      </c>
      <c r="R2156" t="s">
        <v>8332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65"/>
        <v>2</v>
      </c>
      <c r="P2157">
        <f t="shared" si="166"/>
        <v>23</v>
      </c>
      <c r="Q2157" s="13" t="s">
        <v>8331</v>
      </c>
      <c r="R2157" t="s">
        <v>8332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65"/>
        <v>3</v>
      </c>
      <c r="P2158">
        <f t="shared" si="166"/>
        <v>17.989999999999998</v>
      </c>
      <c r="Q2158" s="13" t="s">
        <v>8331</v>
      </c>
      <c r="R2158" t="s">
        <v>8332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65"/>
        <v>28</v>
      </c>
      <c r="P2159">
        <f t="shared" si="166"/>
        <v>370.95</v>
      </c>
      <c r="Q2159" s="13" t="s">
        <v>8331</v>
      </c>
      <c r="R2159" t="s">
        <v>8332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65"/>
        <v>7</v>
      </c>
      <c r="P2160">
        <f t="shared" si="166"/>
        <v>63.57</v>
      </c>
      <c r="Q2160" s="13" t="s">
        <v>8331</v>
      </c>
      <c r="R2160" t="s">
        <v>8332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65"/>
        <v>1</v>
      </c>
      <c r="P2161">
        <f t="shared" si="166"/>
        <v>13</v>
      </c>
      <c r="Q2161" s="13" t="s">
        <v>8331</v>
      </c>
      <c r="R2161" t="s">
        <v>8332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65"/>
        <v>1</v>
      </c>
      <c r="P2162">
        <f t="shared" si="166"/>
        <v>5.31</v>
      </c>
      <c r="Q2162" s="13" t="s">
        <v>8331</v>
      </c>
      <c r="R2162" t="s">
        <v>8332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65"/>
        <v>116</v>
      </c>
      <c r="P2163">
        <f t="shared" si="166"/>
        <v>35.619999999999997</v>
      </c>
      <c r="Q2163" s="13" t="s">
        <v>8323</v>
      </c>
      <c r="R2163" t="s">
        <v>8324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65"/>
        <v>112</v>
      </c>
      <c r="P2164">
        <f t="shared" si="166"/>
        <v>87.1</v>
      </c>
      <c r="Q2164" s="13" t="s">
        <v>8323</v>
      </c>
      <c r="R2164" t="s">
        <v>8324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65"/>
        <v>132</v>
      </c>
      <c r="P2165">
        <f t="shared" si="166"/>
        <v>75.11</v>
      </c>
      <c r="Q2165" s="13" t="s">
        <v>8323</v>
      </c>
      <c r="R2165" t="s">
        <v>8324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65"/>
        <v>103</v>
      </c>
      <c r="P2166">
        <f t="shared" si="166"/>
        <v>68.010000000000005</v>
      </c>
      <c r="Q2166" s="13" t="s">
        <v>8323</v>
      </c>
      <c r="R2166" t="s">
        <v>8324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65"/>
        <v>139</v>
      </c>
      <c r="P2167">
        <f t="shared" si="166"/>
        <v>29.62</v>
      </c>
      <c r="Q2167" s="13" t="s">
        <v>8323</v>
      </c>
      <c r="R2167" t="s">
        <v>8324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65"/>
        <v>147</v>
      </c>
      <c r="P2168">
        <f t="shared" si="166"/>
        <v>91.63</v>
      </c>
      <c r="Q2168" s="13" t="s">
        <v>8323</v>
      </c>
      <c r="R2168" t="s">
        <v>8324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65"/>
        <v>120</v>
      </c>
      <c r="P2169">
        <f t="shared" si="166"/>
        <v>22.5</v>
      </c>
      <c r="Q2169" s="13" t="s">
        <v>8323</v>
      </c>
      <c r="R2169" t="s">
        <v>8324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65"/>
        <v>122</v>
      </c>
      <c r="P2170">
        <f t="shared" si="166"/>
        <v>64.37</v>
      </c>
      <c r="Q2170" s="13" t="s">
        <v>8323</v>
      </c>
      <c r="R2170" t="s">
        <v>8324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65"/>
        <v>100</v>
      </c>
      <c r="P2171">
        <f t="shared" si="166"/>
        <v>21.86</v>
      </c>
      <c r="Q2171" s="13" t="s">
        <v>8323</v>
      </c>
      <c r="R2171" t="s">
        <v>8324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65"/>
        <v>181</v>
      </c>
      <c r="P2172">
        <f t="shared" si="166"/>
        <v>33.32</v>
      </c>
      <c r="Q2172" s="13" t="s">
        <v>8323</v>
      </c>
      <c r="R2172" t="s">
        <v>8324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65"/>
        <v>106</v>
      </c>
      <c r="P2173">
        <f t="shared" si="166"/>
        <v>90.28</v>
      </c>
      <c r="Q2173" s="13" t="s">
        <v>8323</v>
      </c>
      <c r="R2173" t="s">
        <v>8324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65"/>
        <v>100</v>
      </c>
      <c r="P2174">
        <f t="shared" si="166"/>
        <v>76.92</v>
      </c>
      <c r="Q2174" s="13" t="s">
        <v>8323</v>
      </c>
      <c r="R2174" t="s">
        <v>8324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65"/>
        <v>127</v>
      </c>
      <c r="P2175">
        <f t="shared" si="166"/>
        <v>59.23</v>
      </c>
      <c r="Q2175" s="13" t="s">
        <v>8323</v>
      </c>
      <c r="R2175" t="s">
        <v>8324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65"/>
        <v>103</v>
      </c>
      <c r="P2176">
        <f t="shared" si="166"/>
        <v>65.38</v>
      </c>
      <c r="Q2176" s="13" t="s">
        <v>8323</v>
      </c>
      <c r="R2176" t="s">
        <v>8324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65"/>
        <v>250</v>
      </c>
      <c r="P2177">
        <f t="shared" si="166"/>
        <v>67.31</v>
      </c>
      <c r="Q2177" s="13" t="s">
        <v>8323</v>
      </c>
      <c r="R2177" t="s">
        <v>8324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70">ROUND(E2178/D2178*100, 0)</f>
        <v>126</v>
      </c>
      <c r="P2178">
        <f t="shared" si="166"/>
        <v>88.75</v>
      </c>
      <c r="Q2178" s="13" t="s">
        <v>8323</v>
      </c>
      <c r="R2178" t="s">
        <v>8324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70"/>
        <v>100</v>
      </c>
      <c r="P2179">
        <f t="shared" ref="P2179:P2242" si="171">IFERROR(ROUND(E2179/L2179,2), 0)</f>
        <v>65.87</v>
      </c>
      <c r="Q2179" s="13" t="s">
        <v>8323</v>
      </c>
      <c r="R2179" t="s">
        <v>8324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70"/>
        <v>139</v>
      </c>
      <c r="P2180">
        <f t="shared" si="171"/>
        <v>40.35</v>
      </c>
      <c r="Q2180" s="13" t="s">
        <v>8323</v>
      </c>
      <c r="R2180" t="s">
        <v>8324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70"/>
        <v>161</v>
      </c>
      <c r="P2181">
        <f t="shared" si="171"/>
        <v>76.86</v>
      </c>
      <c r="Q2181" s="13" t="s">
        <v>8323</v>
      </c>
      <c r="R2181" t="s">
        <v>8324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70"/>
        <v>107</v>
      </c>
      <c r="P2182">
        <f t="shared" si="171"/>
        <v>68.709999999999994</v>
      </c>
      <c r="Q2182" s="13" t="s">
        <v>8323</v>
      </c>
      <c r="R2182" t="s">
        <v>8324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70"/>
        <v>153</v>
      </c>
      <c r="P2183">
        <f t="shared" si="171"/>
        <v>57.77</v>
      </c>
      <c r="Q2183" s="13" t="s">
        <v>8331</v>
      </c>
      <c r="R2183" t="s">
        <v>8349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70"/>
        <v>524</v>
      </c>
      <c r="P2184">
        <f t="shared" si="171"/>
        <v>44.17</v>
      </c>
      <c r="Q2184" s="13" t="s">
        <v>8331</v>
      </c>
      <c r="R2184" t="s">
        <v>8349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70"/>
        <v>489</v>
      </c>
      <c r="P2185">
        <f t="shared" si="171"/>
        <v>31.57</v>
      </c>
      <c r="Q2185" s="13" t="s">
        <v>8331</v>
      </c>
      <c r="R2185" t="s">
        <v>8349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70"/>
        <v>285</v>
      </c>
      <c r="P2186">
        <f t="shared" si="171"/>
        <v>107.05</v>
      </c>
      <c r="Q2186" s="13" t="s">
        <v>8331</v>
      </c>
      <c r="R2186" t="s">
        <v>8349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70"/>
        <v>1857</v>
      </c>
      <c r="P2187">
        <f t="shared" si="171"/>
        <v>149.03</v>
      </c>
      <c r="Q2187" s="13" t="s">
        <v>8331</v>
      </c>
      <c r="R2187" t="s">
        <v>8349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70"/>
        <v>110</v>
      </c>
      <c r="P2188">
        <f t="shared" si="171"/>
        <v>55.96</v>
      </c>
      <c r="Q2188" s="13" t="s">
        <v>8331</v>
      </c>
      <c r="R2188" t="s">
        <v>8349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70"/>
        <v>1015</v>
      </c>
      <c r="P2189">
        <f t="shared" si="171"/>
        <v>56.97</v>
      </c>
      <c r="Q2189" s="13" t="s">
        <v>8331</v>
      </c>
      <c r="R2189" t="s">
        <v>8349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70"/>
        <v>412</v>
      </c>
      <c r="P2190">
        <f t="shared" si="171"/>
        <v>44.06</v>
      </c>
      <c r="Q2190" s="13" t="s">
        <v>8331</v>
      </c>
      <c r="R2190" t="s">
        <v>8349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70"/>
        <v>503</v>
      </c>
      <c r="P2191">
        <f t="shared" si="171"/>
        <v>68.63</v>
      </c>
      <c r="Q2191" s="13" t="s">
        <v>8331</v>
      </c>
      <c r="R2191" t="s">
        <v>8349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70"/>
        <v>185</v>
      </c>
      <c r="P2192">
        <f t="shared" si="171"/>
        <v>65.319999999999993</v>
      </c>
      <c r="Q2192" s="13" t="s">
        <v>8331</v>
      </c>
      <c r="R2192" t="s">
        <v>8349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70"/>
        <v>120</v>
      </c>
      <c r="P2193">
        <f t="shared" si="171"/>
        <v>35.92</v>
      </c>
      <c r="Q2193" s="13" t="s">
        <v>8331</v>
      </c>
      <c r="R2193" t="s">
        <v>8349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70"/>
        <v>1081</v>
      </c>
      <c r="P2194">
        <f t="shared" si="171"/>
        <v>40.07</v>
      </c>
      <c r="Q2194" s="13" t="s">
        <v>8331</v>
      </c>
      <c r="R2194" t="s">
        <v>8349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70"/>
        <v>452</v>
      </c>
      <c r="P2195">
        <f t="shared" si="171"/>
        <v>75.650000000000006</v>
      </c>
      <c r="Q2195" s="13" t="s">
        <v>8331</v>
      </c>
      <c r="R2195" t="s">
        <v>8349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70"/>
        <v>537</v>
      </c>
      <c r="P2196">
        <f t="shared" si="171"/>
        <v>61.2</v>
      </c>
      <c r="Q2196" s="13" t="s">
        <v>8331</v>
      </c>
      <c r="R2196" t="s">
        <v>8349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70"/>
        <v>120</v>
      </c>
      <c r="P2197">
        <f t="shared" si="171"/>
        <v>48.13</v>
      </c>
      <c r="Q2197" s="13" t="s">
        <v>8331</v>
      </c>
      <c r="R2197" t="s">
        <v>8349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70"/>
        <v>114</v>
      </c>
      <c r="P2198">
        <f t="shared" si="171"/>
        <v>68.11</v>
      </c>
      <c r="Q2198" s="13" t="s">
        <v>8331</v>
      </c>
      <c r="R2198" t="s">
        <v>8349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70"/>
        <v>951</v>
      </c>
      <c r="P2199">
        <f t="shared" si="171"/>
        <v>65.89</v>
      </c>
      <c r="Q2199" s="13" t="s">
        <v>8331</v>
      </c>
      <c r="R2199" t="s">
        <v>8349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70"/>
        <v>133</v>
      </c>
      <c r="P2200">
        <f t="shared" si="171"/>
        <v>81.650000000000006</v>
      </c>
      <c r="Q2200" s="13" t="s">
        <v>8331</v>
      </c>
      <c r="R2200" t="s">
        <v>8349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70"/>
        <v>147</v>
      </c>
      <c r="P2201">
        <f t="shared" si="171"/>
        <v>52.7</v>
      </c>
      <c r="Q2201" s="13" t="s">
        <v>8331</v>
      </c>
      <c r="R2201" t="s">
        <v>8349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70"/>
        <v>542</v>
      </c>
      <c r="P2202">
        <f t="shared" si="171"/>
        <v>41.23</v>
      </c>
      <c r="Q2202" s="13" t="s">
        <v>8331</v>
      </c>
      <c r="R2202" t="s">
        <v>8349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70"/>
        <v>383</v>
      </c>
      <c r="P2203">
        <f t="shared" si="171"/>
        <v>15.04</v>
      </c>
      <c r="Q2203" s="13" t="s">
        <v>8323</v>
      </c>
      <c r="R2203" t="s">
        <v>8328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70"/>
        <v>704</v>
      </c>
      <c r="P2204">
        <f t="shared" si="171"/>
        <v>39.07</v>
      </c>
      <c r="Q2204" s="13" t="s">
        <v>8323</v>
      </c>
      <c r="R2204" t="s">
        <v>8328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70"/>
        <v>110</v>
      </c>
      <c r="P2205">
        <f t="shared" si="171"/>
        <v>43.82</v>
      </c>
      <c r="Q2205" s="13" t="s">
        <v>8323</v>
      </c>
      <c r="R2205" t="s">
        <v>8328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70"/>
        <v>133</v>
      </c>
      <c r="P2206">
        <f t="shared" si="171"/>
        <v>27.3</v>
      </c>
      <c r="Q2206" s="13" t="s">
        <v>8323</v>
      </c>
      <c r="R2206" t="s">
        <v>8328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70"/>
        <v>152</v>
      </c>
      <c r="P2207">
        <f t="shared" si="171"/>
        <v>42.22</v>
      </c>
      <c r="Q2207" s="13" t="s">
        <v>8323</v>
      </c>
      <c r="R2207" t="s">
        <v>8328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70"/>
        <v>103</v>
      </c>
      <c r="P2208">
        <f t="shared" si="171"/>
        <v>33.24</v>
      </c>
      <c r="Q2208" s="13" t="s">
        <v>8323</v>
      </c>
      <c r="R2208" t="s">
        <v>8328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70"/>
        <v>100</v>
      </c>
      <c r="P2209">
        <f t="shared" si="171"/>
        <v>285.70999999999998</v>
      </c>
      <c r="Q2209" s="13" t="s">
        <v>8323</v>
      </c>
      <c r="R2209" t="s">
        <v>8328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70"/>
        <v>102</v>
      </c>
      <c r="P2210">
        <f t="shared" si="171"/>
        <v>42.33</v>
      </c>
      <c r="Q2210" s="13" t="s">
        <v>8323</v>
      </c>
      <c r="R2210" t="s">
        <v>8328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70"/>
        <v>151</v>
      </c>
      <c r="P2211">
        <f t="shared" si="171"/>
        <v>50.27</v>
      </c>
      <c r="Q2211" s="13" t="s">
        <v>8323</v>
      </c>
      <c r="R2211" t="s">
        <v>8328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70"/>
        <v>111</v>
      </c>
      <c r="P2212">
        <f t="shared" si="171"/>
        <v>61.9</v>
      </c>
      <c r="Q2212" s="13" t="s">
        <v>8323</v>
      </c>
      <c r="R2212" t="s">
        <v>8328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70"/>
        <v>196</v>
      </c>
      <c r="P2213">
        <f t="shared" si="171"/>
        <v>40.75</v>
      </c>
      <c r="Q2213" s="13" t="s">
        <v>8323</v>
      </c>
      <c r="R2213" t="s">
        <v>8328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70"/>
        <v>114</v>
      </c>
      <c r="P2214">
        <f t="shared" si="171"/>
        <v>55.8</v>
      </c>
      <c r="Q2214" s="13" t="s">
        <v>8323</v>
      </c>
      <c r="R2214" t="s">
        <v>8328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70"/>
        <v>200</v>
      </c>
      <c r="P2215">
        <f t="shared" si="171"/>
        <v>10</v>
      </c>
      <c r="Q2215" s="13" t="s">
        <v>8323</v>
      </c>
      <c r="R2215" t="s">
        <v>8328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70"/>
        <v>293</v>
      </c>
      <c r="P2216">
        <f t="shared" si="171"/>
        <v>73.13</v>
      </c>
      <c r="Q2216" s="13" t="s">
        <v>8323</v>
      </c>
      <c r="R2216" t="s">
        <v>8328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70"/>
        <v>156</v>
      </c>
      <c r="P2217">
        <f t="shared" si="171"/>
        <v>26.06</v>
      </c>
      <c r="Q2217" s="13" t="s">
        <v>8323</v>
      </c>
      <c r="R2217" t="s">
        <v>8328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70"/>
        <v>106</v>
      </c>
      <c r="P2218">
        <f t="shared" si="171"/>
        <v>22.64</v>
      </c>
      <c r="Q2218" s="13" t="s">
        <v>8323</v>
      </c>
      <c r="R2218" t="s">
        <v>8328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70"/>
        <v>101</v>
      </c>
      <c r="P2219">
        <f t="shared" si="171"/>
        <v>47.22</v>
      </c>
      <c r="Q2219" s="13" t="s">
        <v>8323</v>
      </c>
      <c r="R2219" t="s">
        <v>8328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70"/>
        <v>123</v>
      </c>
      <c r="P2220">
        <f t="shared" si="171"/>
        <v>32.32</v>
      </c>
      <c r="Q2220" s="13" t="s">
        <v>8323</v>
      </c>
      <c r="R2220" t="s">
        <v>8328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70"/>
        <v>102</v>
      </c>
      <c r="P2221">
        <f t="shared" si="171"/>
        <v>53.42</v>
      </c>
      <c r="Q2221" s="13" t="s">
        <v>8323</v>
      </c>
      <c r="R2221" t="s">
        <v>8328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70"/>
        <v>101</v>
      </c>
      <c r="P2222">
        <f t="shared" si="171"/>
        <v>51.3</v>
      </c>
      <c r="Q2222" s="13" t="s">
        <v>8323</v>
      </c>
      <c r="R2222" t="s">
        <v>8328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70"/>
        <v>108</v>
      </c>
      <c r="P2223">
        <f t="shared" si="171"/>
        <v>37.200000000000003</v>
      </c>
      <c r="Q2223" s="13" t="s">
        <v>8331</v>
      </c>
      <c r="R2223" t="s">
        <v>8349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70"/>
        <v>163</v>
      </c>
      <c r="P2224">
        <f t="shared" si="171"/>
        <v>27.1</v>
      </c>
      <c r="Q2224" s="13" t="s">
        <v>8331</v>
      </c>
      <c r="R2224" t="s">
        <v>8349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70"/>
        <v>106</v>
      </c>
      <c r="P2225">
        <f t="shared" si="171"/>
        <v>206.31</v>
      </c>
      <c r="Q2225" s="13" t="s">
        <v>8331</v>
      </c>
      <c r="R2225" t="s">
        <v>8349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70"/>
        <v>243</v>
      </c>
      <c r="P2226">
        <f t="shared" si="171"/>
        <v>82.15</v>
      </c>
      <c r="Q2226" s="13" t="s">
        <v>8331</v>
      </c>
      <c r="R2226" t="s">
        <v>8349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70"/>
        <v>945</v>
      </c>
      <c r="P2227">
        <f t="shared" si="171"/>
        <v>164.8</v>
      </c>
      <c r="Q2227" s="13" t="s">
        <v>8331</v>
      </c>
      <c r="R2227" t="s">
        <v>8349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70"/>
        <v>108</v>
      </c>
      <c r="P2228">
        <f t="shared" si="171"/>
        <v>60.82</v>
      </c>
      <c r="Q2228" s="13" t="s">
        <v>8331</v>
      </c>
      <c r="R2228" t="s">
        <v>8349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70"/>
        <v>157</v>
      </c>
      <c r="P2229">
        <f t="shared" si="171"/>
        <v>67.97</v>
      </c>
      <c r="Q2229" s="13" t="s">
        <v>8331</v>
      </c>
      <c r="R2229" t="s">
        <v>8349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70"/>
        <v>1174</v>
      </c>
      <c r="P2230">
        <f t="shared" si="171"/>
        <v>81.56</v>
      </c>
      <c r="Q2230" s="13" t="s">
        <v>8331</v>
      </c>
      <c r="R2230" t="s">
        <v>8349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70"/>
        <v>171</v>
      </c>
      <c r="P2231">
        <f t="shared" si="171"/>
        <v>25.43</v>
      </c>
      <c r="Q2231" s="13" t="s">
        <v>8331</v>
      </c>
      <c r="R2231" t="s">
        <v>8349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70"/>
        <v>126</v>
      </c>
      <c r="P2232">
        <f t="shared" si="171"/>
        <v>21.5</v>
      </c>
      <c r="Q2232" s="13" t="s">
        <v>8331</v>
      </c>
      <c r="R2232" t="s">
        <v>8349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70"/>
        <v>1212</v>
      </c>
      <c r="P2233">
        <f t="shared" si="171"/>
        <v>27.23</v>
      </c>
      <c r="Q2233" s="13" t="s">
        <v>8331</v>
      </c>
      <c r="R2233" t="s">
        <v>8349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70"/>
        <v>496</v>
      </c>
      <c r="P2234">
        <f t="shared" si="171"/>
        <v>25.09</v>
      </c>
      <c r="Q2234" s="13" t="s">
        <v>8331</v>
      </c>
      <c r="R2234" t="s">
        <v>8349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70"/>
        <v>332</v>
      </c>
      <c r="P2235">
        <f t="shared" si="171"/>
        <v>21.23</v>
      </c>
      <c r="Q2235" s="13" t="s">
        <v>8331</v>
      </c>
      <c r="R2235" t="s">
        <v>8349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70"/>
        <v>1165</v>
      </c>
      <c r="P2236">
        <f t="shared" si="171"/>
        <v>41.61</v>
      </c>
      <c r="Q2236" s="13" t="s">
        <v>8331</v>
      </c>
      <c r="R2236" t="s">
        <v>8349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70"/>
        <v>153</v>
      </c>
      <c r="P2237">
        <f t="shared" si="171"/>
        <v>135.59</v>
      </c>
      <c r="Q2237" s="13" t="s">
        <v>8331</v>
      </c>
      <c r="R2237" t="s">
        <v>8349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70"/>
        <v>537</v>
      </c>
      <c r="P2238">
        <f t="shared" si="171"/>
        <v>22.12</v>
      </c>
      <c r="Q2238" s="13" t="s">
        <v>8331</v>
      </c>
      <c r="R2238" t="s">
        <v>8349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70"/>
        <v>353</v>
      </c>
      <c r="P2239">
        <f t="shared" si="171"/>
        <v>64.63</v>
      </c>
      <c r="Q2239" s="13" t="s">
        <v>8331</v>
      </c>
      <c r="R2239" t="s">
        <v>8349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70"/>
        <v>137</v>
      </c>
      <c r="P2240">
        <f t="shared" si="171"/>
        <v>69.569999999999993</v>
      </c>
      <c r="Q2240" s="13" t="s">
        <v>8331</v>
      </c>
      <c r="R2240" t="s">
        <v>8349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70"/>
        <v>128</v>
      </c>
      <c r="P2241">
        <f t="shared" si="171"/>
        <v>75.13</v>
      </c>
      <c r="Q2241" s="13" t="s">
        <v>8331</v>
      </c>
      <c r="R2241" t="s">
        <v>8349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75">ROUND(E2242/D2242*100, 0)</f>
        <v>271</v>
      </c>
      <c r="P2242">
        <f t="shared" si="171"/>
        <v>140.97999999999999</v>
      </c>
      <c r="Q2242" s="13" t="s">
        <v>8331</v>
      </c>
      <c r="R2242" t="s">
        <v>8349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75"/>
        <v>806</v>
      </c>
      <c r="P2243">
        <f t="shared" ref="P2243:P2306" si="176">IFERROR(ROUND(E2243/L2243,2), 0)</f>
        <v>49.47</v>
      </c>
      <c r="Q2243" s="13" t="s">
        <v>8331</v>
      </c>
      <c r="R2243" t="s">
        <v>8349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75"/>
        <v>1360</v>
      </c>
      <c r="P2244">
        <f t="shared" si="176"/>
        <v>53.87</v>
      </c>
      <c r="Q2244" s="13" t="s">
        <v>8331</v>
      </c>
      <c r="R2244" t="s">
        <v>8349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75"/>
        <v>930250</v>
      </c>
      <c r="P2245">
        <f t="shared" si="176"/>
        <v>4.57</v>
      </c>
      <c r="Q2245" s="13" t="s">
        <v>8331</v>
      </c>
      <c r="R2245" t="s">
        <v>8349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75"/>
        <v>377</v>
      </c>
      <c r="P2246">
        <f t="shared" si="176"/>
        <v>65</v>
      </c>
      <c r="Q2246" s="13" t="s">
        <v>8331</v>
      </c>
      <c r="R2246" t="s">
        <v>8349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75"/>
        <v>2647</v>
      </c>
      <c r="P2247">
        <f t="shared" si="176"/>
        <v>53.48</v>
      </c>
      <c r="Q2247" s="13" t="s">
        <v>8331</v>
      </c>
      <c r="R2247" t="s">
        <v>8349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75"/>
        <v>100</v>
      </c>
      <c r="P2248">
        <f t="shared" si="176"/>
        <v>43.91</v>
      </c>
      <c r="Q2248" s="13" t="s">
        <v>8331</v>
      </c>
      <c r="R2248" t="s">
        <v>8349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75"/>
        <v>104</v>
      </c>
      <c r="P2249">
        <f t="shared" si="176"/>
        <v>50.85</v>
      </c>
      <c r="Q2249" s="13" t="s">
        <v>8331</v>
      </c>
      <c r="R2249" t="s">
        <v>8349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75"/>
        <v>107</v>
      </c>
      <c r="P2250">
        <f t="shared" si="176"/>
        <v>58.63</v>
      </c>
      <c r="Q2250" s="13" t="s">
        <v>8331</v>
      </c>
      <c r="R2250" t="s">
        <v>8349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75"/>
        <v>169</v>
      </c>
      <c r="P2251">
        <f t="shared" si="176"/>
        <v>32.82</v>
      </c>
      <c r="Q2251" s="13" t="s">
        <v>8331</v>
      </c>
      <c r="R2251" t="s">
        <v>8349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75"/>
        <v>975</v>
      </c>
      <c r="P2252">
        <f t="shared" si="176"/>
        <v>426.93</v>
      </c>
      <c r="Q2252" s="13" t="s">
        <v>8331</v>
      </c>
      <c r="R2252" t="s">
        <v>8349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75"/>
        <v>134</v>
      </c>
      <c r="P2253">
        <f t="shared" si="176"/>
        <v>23.81</v>
      </c>
      <c r="Q2253" s="13" t="s">
        <v>8331</v>
      </c>
      <c r="R2253" t="s">
        <v>8349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75"/>
        <v>272</v>
      </c>
      <c r="P2254">
        <f t="shared" si="176"/>
        <v>98.41</v>
      </c>
      <c r="Q2254" s="13" t="s">
        <v>8331</v>
      </c>
      <c r="R2254" t="s">
        <v>8349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75"/>
        <v>113</v>
      </c>
      <c r="P2255">
        <f t="shared" si="176"/>
        <v>107.32</v>
      </c>
      <c r="Q2255" s="13" t="s">
        <v>8331</v>
      </c>
      <c r="R2255" t="s">
        <v>8349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75"/>
        <v>460</v>
      </c>
      <c r="P2256">
        <f t="shared" si="176"/>
        <v>11.67</v>
      </c>
      <c r="Q2256" s="13" t="s">
        <v>8331</v>
      </c>
      <c r="R2256" t="s">
        <v>8349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75"/>
        <v>287</v>
      </c>
      <c r="P2257">
        <f t="shared" si="176"/>
        <v>41.78</v>
      </c>
      <c r="Q2257" s="13" t="s">
        <v>8331</v>
      </c>
      <c r="R2257" t="s">
        <v>8349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75"/>
        <v>223</v>
      </c>
      <c r="P2258">
        <f t="shared" si="176"/>
        <v>21.38</v>
      </c>
      <c r="Q2258" s="13" t="s">
        <v>8331</v>
      </c>
      <c r="R2258" t="s">
        <v>8349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75"/>
        <v>636</v>
      </c>
      <c r="P2259">
        <f t="shared" si="176"/>
        <v>94.1</v>
      </c>
      <c r="Q2259" s="13" t="s">
        <v>8331</v>
      </c>
      <c r="R2259" t="s">
        <v>8349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75"/>
        <v>147</v>
      </c>
      <c r="P2260">
        <f t="shared" si="176"/>
        <v>15.72</v>
      </c>
      <c r="Q2260" s="13" t="s">
        <v>8331</v>
      </c>
      <c r="R2260" t="s">
        <v>8349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75"/>
        <v>1867</v>
      </c>
      <c r="P2261">
        <f t="shared" si="176"/>
        <v>90.64</v>
      </c>
      <c r="Q2261" s="13" t="s">
        <v>8331</v>
      </c>
      <c r="R2261" t="s">
        <v>8349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75"/>
        <v>327</v>
      </c>
      <c r="P2262">
        <f t="shared" si="176"/>
        <v>97.3</v>
      </c>
      <c r="Q2262" s="13" t="s">
        <v>8331</v>
      </c>
      <c r="R2262" t="s">
        <v>8349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75"/>
        <v>780</v>
      </c>
      <c r="P2263">
        <f t="shared" si="176"/>
        <v>37.119999999999997</v>
      </c>
      <c r="Q2263" s="13" t="s">
        <v>8331</v>
      </c>
      <c r="R2263" t="s">
        <v>8349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75"/>
        <v>154</v>
      </c>
      <c r="P2264">
        <f t="shared" si="176"/>
        <v>28.1</v>
      </c>
      <c r="Q2264" s="13" t="s">
        <v>8331</v>
      </c>
      <c r="R2264" t="s">
        <v>8349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75"/>
        <v>116</v>
      </c>
      <c r="P2265">
        <f t="shared" si="176"/>
        <v>144.43</v>
      </c>
      <c r="Q2265" s="13" t="s">
        <v>8331</v>
      </c>
      <c r="R2265" t="s">
        <v>8349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75"/>
        <v>180</v>
      </c>
      <c r="P2266">
        <f t="shared" si="176"/>
        <v>24.27</v>
      </c>
      <c r="Q2266" s="13" t="s">
        <v>8331</v>
      </c>
      <c r="R2266" t="s">
        <v>8349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75"/>
        <v>299</v>
      </c>
      <c r="P2267">
        <f t="shared" si="176"/>
        <v>35.119999999999997</v>
      </c>
      <c r="Q2267" s="13" t="s">
        <v>8331</v>
      </c>
      <c r="R2267" t="s">
        <v>8349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75"/>
        <v>320</v>
      </c>
      <c r="P2268">
        <f t="shared" si="176"/>
        <v>24.76</v>
      </c>
      <c r="Q2268" s="13" t="s">
        <v>8331</v>
      </c>
      <c r="R2268" t="s">
        <v>8349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75"/>
        <v>381</v>
      </c>
      <c r="P2269">
        <f t="shared" si="176"/>
        <v>188.38</v>
      </c>
      <c r="Q2269" s="13" t="s">
        <v>8331</v>
      </c>
      <c r="R2269" t="s">
        <v>8349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75"/>
        <v>103</v>
      </c>
      <c r="P2270">
        <f t="shared" si="176"/>
        <v>148.08000000000001</v>
      </c>
      <c r="Q2270" s="13" t="s">
        <v>8331</v>
      </c>
      <c r="R2270" t="s">
        <v>8349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75"/>
        <v>1802</v>
      </c>
      <c r="P2271">
        <f t="shared" si="176"/>
        <v>49.93</v>
      </c>
      <c r="Q2271" s="13" t="s">
        <v>8331</v>
      </c>
      <c r="R2271" t="s">
        <v>8349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75"/>
        <v>720</v>
      </c>
      <c r="P2272">
        <f t="shared" si="176"/>
        <v>107.82</v>
      </c>
      <c r="Q2272" s="13" t="s">
        <v>8331</v>
      </c>
      <c r="R2272" t="s">
        <v>8349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75"/>
        <v>283</v>
      </c>
      <c r="P2273">
        <f t="shared" si="176"/>
        <v>42.63</v>
      </c>
      <c r="Q2273" s="13" t="s">
        <v>8331</v>
      </c>
      <c r="R2273" t="s">
        <v>8349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75"/>
        <v>1357</v>
      </c>
      <c r="P2274">
        <f t="shared" si="176"/>
        <v>14.37</v>
      </c>
      <c r="Q2274" s="13" t="s">
        <v>8331</v>
      </c>
      <c r="R2274" t="s">
        <v>8349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75"/>
        <v>220</v>
      </c>
      <c r="P2275">
        <f t="shared" si="176"/>
        <v>37.479999999999997</v>
      </c>
      <c r="Q2275" s="13" t="s">
        <v>8331</v>
      </c>
      <c r="R2275" t="s">
        <v>8349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75"/>
        <v>120</v>
      </c>
      <c r="P2276">
        <f t="shared" si="176"/>
        <v>30.2</v>
      </c>
      <c r="Q2276" s="13" t="s">
        <v>8331</v>
      </c>
      <c r="R2276" t="s">
        <v>8349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75"/>
        <v>408</v>
      </c>
      <c r="P2277">
        <f t="shared" si="176"/>
        <v>33.549999999999997</v>
      </c>
      <c r="Q2277" s="13" t="s">
        <v>8331</v>
      </c>
      <c r="R2277" t="s">
        <v>8349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75"/>
        <v>106</v>
      </c>
      <c r="P2278">
        <f t="shared" si="176"/>
        <v>64.75</v>
      </c>
      <c r="Q2278" s="13" t="s">
        <v>8331</v>
      </c>
      <c r="R2278" t="s">
        <v>8349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75"/>
        <v>141</v>
      </c>
      <c r="P2279">
        <f t="shared" si="176"/>
        <v>57.93</v>
      </c>
      <c r="Q2279" s="13" t="s">
        <v>8331</v>
      </c>
      <c r="R2279" t="s">
        <v>8349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75"/>
        <v>271</v>
      </c>
      <c r="P2280">
        <f t="shared" si="176"/>
        <v>53.08</v>
      </c>
      <c r="Q2280" s="13" t="s">
        <v>8331</v>
      </c>
      <c r="R2280" t="s">
        <v>8349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75"/>
        <v>154</v>
      </c>
      <c r="P2281">
        <f t="shared" si="176"/>
        <v>48.06</v>
      </c>
      <c r="Q2281" s="13" t="s">
        <v>8331</v>
      </c>
      <c r="R2281" t="s">
        <v>8349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75"/>
        <v>404</v>
      </c>
      <c r="P2282">
        <f t="shared" si="176"/>
        <v>82.4</v>
      </c>
      <c r="Q2282" s="13" t="s">
        <v>8331</v>
      </c>
      <c r="R2282" t="s">
        <v>8349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75"/>
        <v>185</v>
      </c>
      <c r="P2283">
        <f t="shared" si="176"/>
        <v>50.45</v>
      </c>
      <c r="Q2283" s="13" t="s">
        <v>8323</v>
      </c>
      <c r="R2283" t="s">
        <v>8324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75"/>
        <v>185</v>
      </c>
      <c r="P2284">
        <f t="shared" si="176"/>
        <v>115.83</v>
      </c>
      <c r="Q2284" s="13" t="s">
        <v>8323</v>
      </c>
      <c r="R2284" t="s">
        <v>8324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75"/>
        <v>101</v>
      </c>
      <c r="P2285">
        <f t="shared" si="176"/>
        <v>63.03</v>
      </c>
      <c r="Q2285" s="13" t="s">
        <v>8323</v>
      </c>
      <c r="R2285" t="s">
        <v>8324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75"/>
        <v>106</v>
      </c>
      <c r="P2286">
        <f t="shared" si="176"/>
        <v>108.02</v>
      </c>
      <c r="Q2286" s="13" t="s">
        <v>8323</v>
      </c>
      <c r="R2286" t="s">
        <v>8324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75"/>
        <v>121</v>
      </c>
      <c r="P2287">
        <f t="shared" si="176"/>
        <v>46.09</v>
      </c>
      <c r="Q2287" s="13" t="s">
        <v>8323</v>
      </c>
      <c r="R2287" t="s">
        <v>8324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75"/>
        <v>100</v>
      </c>
      <c r="P2288">
        <f t="shared" si="176"/>
        <v>107.21</v>
      </c>
      <c r="Q2288" s="13" t="s">
        <v>8323</v>
      </c>
      <c r="R2288" t="s">
        <v>8324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75"/>
        <v>120</v>
      </c>
      <c r="P2289">
        <f t="shared" si="176"/>
        <v>50.93</v>
      </c>
      <c r="Q2289" s="13" t="s">
        <v>8323</v>
      </c>
      <c r="R2289" t="s">
        <v>8324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75"/>
        <v>100</v>
      </c>
      <c r="P2290">
        <f t="shared" si="176"/>
        <v>40.04</v>
      </c>
      <c r="Q2290" s="13" t="s">
        <v>8323</v>
      </c>
      <c r="R2290" t="s">
        <v>8324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75"/>
        <v>107</v>
      </c>
      <c r="P2291">
        <f t="shared" si="176"/>
        <v>64.44</v>
      </c>
      <c r="Q2291" s="13" t="s">
        <v>8323</v>
      </c>
      <c r="R2291" t="s">
        <v>8324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75"/>
        <v>104</v>
      </c>
      <c r="P2292">
        <f t="shared" si="176"/>
        <v>53.83</v>
      </c>
      <c r="Q2292" s="13" t="s">
        <v>8323</v>
      </c>
      <c r="R2292" t="s">
        <v>8324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75"/>
        <v>173</v>
      </c>
      <c r="P2293">
        <f t="shared" si="176"/>
        <v>100.47</v>
      </c>
      <c r="Q2293" s="13" t="s">
        <v>8323</v>
      </c>
      <c r="R2293" t="s">
        <v>8324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75"/>
        <v>107</v>
      </c>
      <c r="P2294">
        <f t="shared" si="176"/>
        <v>46.63</v>
      </c>
      <c r="Q2294" s="13" t="s">
        <v>8323</v>
      </c>
      <c r="R2294" t="s">
        <v>8324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75"/>
        <v>108</v>
      </c>
      <c r="P2295">
        <f t="shared" si="176"/>
        <v>34.07</v>
      </c>
      <c r="Q2295" s="13" t="s">
        <v>8323</v>
      </c>
      <c r="R2295" t="s">
        <v>8324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75"/>
        <v>146</v>
      </c>
      <c r="P2296">
        <f t="shared" si="176"/>
        <v>65.209999999999994</v>
      </c>
      <c r="Q2296" s="13" t="s">
        <v>8323</v>
      </c>
      <c r="R2296" t="s">
        <v>8324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75"/>
        <v>125</v>
      </c>
      <c r="P2297">
        <f t="shared" si="176"/>
        <v>44.21</v>
      </c>
      <c r="Q2297" s="13" t="s">
        <v>8323</v>
      </c>
      <c r="R2297" t="s">
        <v>8324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75"/>
        <v>149</v>
      </c>
      <c r="P2298">
        <f t="shared" si="176"/>
        <v>71.97</v>
      </c>
      <c r="Q2298" s="13" t="s">
        <v>8323</v>
      </c>
      <c r="R2298" t="s">
        <v>8324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75"/>
        <v>101</v>
      </c>
      <c r="P2299">
        <f t="shared" si="176"/>
        <v>52.95</v>
      </c>
      <c r="Q2299" s="13" t="s">
        <v>8323</v>
      </c>
      <c r="R2299" t="s">
        <v>8324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75"/>
        <v>105</v>
      </c>
      <c r="P2300">
        <f t="shared" si="176"/>
        <v>109.45</v>
      </c>
      <c r="Q2300" s="13" t="s">
        <v>8323</v>
      </c>
      <c r="R2300" t="s">
        <v>8324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75"/>
        <v>350</v>
      </c>
      <c r="P2301">
        <f t="shared" si="176"/>
        <v>75.040000000000006</v>
      </c>
      <c r="Q2301" s="13" t="s">
        <v>8323</v>
      </c>
      <c r="R2301" t="s">
        <v>8324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75"/>
        <v>101</v>
      </c>
      <c r="P2302">
        <f t="shared" si="176"/>
        <v>115.71</v>
      </c>
      <c r="Q2302" s="13" t="s">
        <v>8323</v>
      </c>
      <c r="R2302" t="s">
        <v>8324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75"/>
        <v>134</v>
      </c>
      <c r="P2303">
        <f t="shared" si="176"/>
        <v>31.66</v>
      </c>
      <c r="Q2303" s="13" t="s">
        <v>8323</v>
      </c>
      <c r="R2303" t="s">
        <v>8327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75"/>
        <v>171</v>
      </c>
      <c r="P2304">
        <f t="shared" si="176"/>
        <v>46.18</v>
      </c>
      <c r="Q2304" s="13" t="s">
        <v>8323</v>
      </c>
      <c r="R2304" t="s">
        <v>8327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75"/>
        <v>109</v>
      </c>
      <c r="P2305">
        <f t="shared" si="176"/>
        <v>68.48</v>
      </c>
      <c r="Q2305" s="13" t="s">
        <v>8323</v>
      </c>
      <c r="R2305" t="s">
        <v>8327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80">ROUND(E2306/D2306*100, 0)</f>
        <v>101</v>
      </c>
      <c r="P2306">
        <f t="shared" si="176"/>
        <v>53.47</v>
      </c>
      <c r="Q2306" s="13" t="s">
        <v>8323</v>
      </c>
      <c r="R2306" t="s">
        <v>8327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80"/>
        <v>101</v>
      </c>
      <c r="P2307">
        <f t="shared" ref="P2307:P2370" si="181">IFERROR(ROUND(E2307/L2307,2), 0)</f>
        <v>109.11</v>
      </c>
      <c r="Q2307" s="13" t="s">
        <v>8323</v>
      </c>
      <c r="R2307" t="s">
        <v>8327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80"/>
        <v>107</v>
      </c>
      <c r="P2308">
        <f t="shared" si="181"/>
        <v>51.19</v>
      </c>
      <c r="Q2308" s="13" t="s">
        <v>8323</v>
      </c>
      <c r="R2308" t="s">
        <v>8327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80"/>
        <v>107</v>
      </c>
      <c r="P2309">
        <f t="shared" si="181"/>
        <v>27.94</v>
      </c>
      <c r="Q2309" s="13" t="s">
        <v>8323</v>
      </c>
      <c r="R2309" t="s">
        <v>8327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80"/>
        <v>101</v>
      </c>
      <c r="P2310">
        <f t="shared" si="181"/>
        <v>82.5</v>
      </c>
      <c r="Q2310" s="13" t="s">
        <v>8323</v>
      </c>
      <c r="R2310" t="s">
        <v>8327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80"/>
        <v>107</v>
      </c>
      <c r="P2311">
        <f t="shared" si="181"/>
        <v>59.82</v>
      </c>
      <c r="Q2311" s="13" t="s">
        <v>8323</v>
      </c>
      <c r="R2311" t="s">
        <v>8327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80"/>
        <v>429</v>
      </c>
      <c r="P2312">
        <f t="shared" si="181"/>
        <v>64.819999999999993</v>
      </c>
      <c r="Q2312" s="13" t="s">
        <v>8323</v>
      </c>
      <c r="R2312" t="s">
        <v>8327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80"/>
        <v>104</v>
      </c>
      <c r="P2313">
        <f t="shared" si="181"/>
        <v>90.1</v>
      </c>
      <c r="Q2313" s="13" t="s">
        <v>8323</v>
      </c>
      <c r="R2313" t="s">
        <v>8327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80"/>
        <v>108</v>
      </c>
      <c r="P2314">
        <f t="shared" si="181"/>
        <v>40.96</v>
      </c>
      <c r="Q2314" s="13" t="s">
        <v>8323</v>
      </c>
      <c r="R2314" t="s">
        <v>8327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80"/>
        <v>176</v>
      </c>
      <c r="P2315">
        <f t="shared" si="181"/>
        <v>56</v>
      </c>
      <c r="Q2315" s="13" t="s">
        <v>8323</v>
      </c>
      <c r="R2315" t="s">
        <v>8327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80"/>
        <v>157</v>
      </c>
      <c r="P2316">
        <f t="shared" si="181"/>
        <v>37.67</v>
      </c>
      <c r="Q2316" s="13" t="s">
        <v>8323</v>
      </c>
      <c r="R2316" t="s">
        <v>8327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80"/>
        <v>103</v>
      </c>
      <c r="P2317">
        <f t="shared" si="181"/>
        <v>40.08</v>
      </c>
      <c r="Q2317" s="13" t="s">
        <v>8323</v>
      </c>
      <c r="R2317" t="s">
        <v>8327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80"/>
        <v>104</v>
      </c>
      <c r="P2318">
        <f t="shared" si="181"/>
        <v>78.03</v>
      </c>
      <c r="Q2318" s="13" t="s">
        <v>8323</v>
      </c>
      <c r="R2318" t="s">
        <v>8327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80"/>
        <v>104</v>
      </c>
      <c r="P2319">
        <f t="shared" si="181"/>
        <v>18.91</v>
      </c>
      <c r="Q2319" s="13" t="s">
        <v>8323</v>
      </c>
      <c r="R2319" t="s">
        <v>8327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80"/>
        <v>121</v>
      </c>
      <c r="P2320">
        <f t="shared" si="181"/>
        <v>37.130000000000003</v>
      </c>
      <c r="Q2320" s="13" t="s">
        <v>8323</v>
      </c>
      <c r="R2320" t="s">
        <v>8327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80"/>
        <v>108</v>
      </c>
      <c r="P2321">
        <f t="shared" si="181"/>
        <v>41.96</v>
      </c>
      <c r="Q2321" s="13" t="s">
        <v>8323</v>
      </c>
      <c r="R2321" t="s">
        <v>8327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80"/>
        <v>109</v>
      </c>
      <c r="P2322">
        <f t="shared" si="181"/>
        <v>61.04</v>
      </c>
      <c r="Q2322" s="13" t="s">
        <v>8323</v>
      </c>
      <c r="R2322" t="s">
        <v>8327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80"/>
        <v>39</v>
      </c>
      <c r="P2323">
        <f t="shared" si="181"/>
        <v>64.53</v>
      </c>
      <c r="Q2323" s="13" t="s">
        <v>8334</v>
      </c>
      <c r="R2323" t="s">
        <v>8350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80"/>
        <v>3</v>
      </c>
      <c r="P2324">
        <f t="shared" si="181"/>
        <v>21.25</v>
      </c>
      <c r="Q2324" s="13" t="s">
        <v>8334</v>
      </c>
      <c r="R2324" t="s">
        <v>8350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80"/>
        <v>48</v>
      </c>
      <c r="P2325">
        <f t="shared" si="181"/>
        <v>30</v>
      </c>
      <c r="Q2325" s="13" t="s">
        <v>8334</v>
      </c>
      <c r="R2325" t="s">
        <v>8350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80"/>
        <v>21</v>
      </c>
      <c r="P2326">
        <f t="shared" si="181"/>
        <v>25.49</v>
      </c>
      <c r="Q2326" s="13" t="s">
        <v>8334</v>
      </c>
      <c r="R2326" t="s">
        <v>8350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80"/>
        <v>8</v>
      </c>
      <c r="P2327">
        <f t="shared" si="181"/>
        <v>11.43</v>
      </c>
      <c r="Q2327" s="13" t="s">
        <v>8334</v>
      </c>
      <c r="R2327" t="s">
        <v>8350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80"/>
        <v>1</v>
      </c>
      <c r="P2328">
        <f t="shared" si="181"/>
        <v>108</v>
      </c>
      <c r="Q2328" s="13" t="s">
        <v>8334</v>
      </c>
      <c r="R2328" t="s">
        <v>8350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80"/>
        <v>526</v>
      </c>
      <c r="P2329">
        <f t="shared" si="181"/>
        <v>54.88</v>
      </c>
      <c r="Q2329" s="13" t="s">
        <v>8334</v>
      </c>
      <c r="R2329" t="s">
        <v>8350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80"/>
        <v>254</v>
      </c>
      <c r="P2330">
        <f t="shared" si="181"/>
        <v>47.38</v>
      </c>
      <c r="Q2330" s="13" t="s">
        <v>8334</v>
      </c>
      <c r="R2330" t="s">
        <v>8350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80"/>
        <v>106</v>
      </c>
      <c r="P2331">
        <f t="shared" si="181"/>
        <v>211.84</v>
      </c>
      <c r="Q2331" s="13" t="s">
        <v>8334</v>
      </c>
      <c r="R2331" t="s">
        <v>8350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80"/>
        <v>102</v>
      </c>
      <c r="P2332">
        <f t="shared" si="181"/>
        <v>219.93</v>
      </c>
      <c r="Q2332" s="13" t="s">
        <v>8334</v>
      </c>
      <c r="R2332" t="s">
        <v>8350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80"/>
        <v>144</v>
      </c>
      <c r="P2333">
        <f t="shared" si="181"/>
        <v>40.799999999999997</v>
      </c>
      <c r="Q2333" s="13" t="s">
        <v>8334</v>
      </c>
      <c r="R2333" t="s">
        <v>8350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80"/>
        <v>106</v>
      </c>
      <c r="P2334">
        <f t="shared" si="181"/>
        <v>75.5</v>
      </c>
      <c r="Q2334" s="13" t="s">
        <v>8334</v>
      </c>
      <c r="R2334" t="s">
        <v>8350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80"/>
        <v>212</v>
      </c>
      <c r="P2335">
        <f t="shared" si="181"/>
        <v>13.54</v>
      </c>
      <c r="Q2335" s="13" t="s">
        <v>8334</v>
      </c>
      <c r="R2335" t="s">
        <v>8350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80"/>
        <v>102</v>
      </c>
      <c r="P2336">
        <f t="shared" si="181"/>
        <v>60.87</v>
      </c>
      <c r="Q2336" s="13" t="s">
        <v>8334</v>
      </c>
      <c r="R2336" t="s">
        <v>8350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80"/>
        <v>102</v>
      </c>
      <c r="P2337">
        <f t="shared" si="181"/>
        <v>115.69</v>
      </c>
      <c r="Q2337" s="13" t="s">
        <v>8334</v>
      </c>
      <c r="R2337" t="s">
        <v>8350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80"/>
        <v>521</v>
      </c>
      <c r="P2338">
        <f t="shared" si="181"/>
        <v>48.1</v>
      </c>
      <c r="Q2338" s="13" t="s">
        <v>8334</v>
      </c>
      <c r="R2338" t="s">
        <v>8350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80"/>
        <v>111</v>
      </c>
      <c r="P2339">
        <f t="shared" si="181"/>
        <v>74.180000000000007</v>
      </c>
      <c r="Q2339" s="13" t="s">
        <v>8334</v>
      </c>
      <c r="R2339" t="s">
        <v>8350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80"/>
        <v>101</v>
      </c>
      <c r="P2340">
        <f t="shared" si="181"/>
        <v>123.35</v>
      </c>
      <c r="Q2340" s="13" t="s">
        <v>8334</v>
      </c>
      <c r="R2340" t="s">
        <v>8350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80"/>
        <v>294</v>
      </c>
      <c r="P2341">
        <f t="shared" si="181"/>
        <v>66.62</v>
      </c>
      <c r="Q2341" s="13" t="s">
        <v>8334</v>
      </c>
      <c r="R2341" t="s">
        <v>8350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80"/>
        <v>106</v>
      </c>
      <c r="P2342">
        <f t="shared" si="181"/>
        <v>104.99</v>
      </c>
      <c r="Q2342" s="13" t="s">
        <v>8334</v>
      </c>
      <c r="R2342" t="s">
        <v>8350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80"/>
        <v>0</v>
      </c>
      <c r="P2343">
        <f t="shared" si="181"/>
        <v>0</v>
      </c>
      <c r="Q2343" s="13" t="s">
        <v>8317</v>
      </c>
      <c r="R2343" t="s">
        <v>8318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80"/>
        <v>0</v>
      </c>
      <c r="P2344">
        <f t="shared" si="181"/>
        <v>0</v>
      </c>
      <c r="Q2344" s="13" t="s">
        <v>8317</v>
      </c>
      <c r="R2344" t="s">
        <v>8318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80"/>
        <v>3</v>
      </c>
      <c r="P2345">
        <f t="shared" si="181"/>
        <v>300</v>
      </c>
      <c r="Q2345" s="13" t="s">
        <v>8317</v>
      </c>
      <c r="R2345" t="s">
        <v>8318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80"/>
        <v>0</v>
      </c>
      <c r="P2346">
        <f t="shared" si="181"/>
        <v>1</v>
      </c>
      <c r="Q2346" s="13" t="s">
        <v>8317</v>
      </c>
      <c r="R2346" t="s">
        <v>8318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80"/>
        <v>0</v>
      </c>
      <c r="P2347">
        <f t="shared" si="181"/>
        <v>0</v>
      </c>
      <c r="Q2347" s="13" t="s">
        <v>8317</v>
      </c>
      <c r="R2347" t="s">
        <v>8318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80"/>
        <v>0</v>
      </c>
      <c r="P2348">
        <f t="shared" si="181"/>
        <v>13</v>
      </c>
      <c r="Q2348" s="13" t="s">
        <v>8317</v>
      </c>
      <c r="R2348" t="s">
        <v>8318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80"/>
        <v>2</v>
      </c>
      <c r="P2349">
        <f t="shared" si="181"/>
        <v>15</v>
      </c>
      <c r="Q2349" s="13" t="s">
        <v>8317</v>
      </c>
      <c r="R2349" t="s">
        <v>8318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80"/>
        <v>0</v>
      </c>
      <c r="P2350">
        <f t="shared" si="181"/>
        <v>54</v>
      </c>
      <c r="Q2350" s="13" t="s">
        <v>8317</v>
      </c>
      <c r="R2350" t="s">
        <v>8318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80"/>
        <v>0</v>
      </c>
      <c r="P2351">
        <f t="shared" si="181"/>
        <v>0</v>
      </c>
      <c r="Q2351" s="13" t="s">
        <v>8317</v>
      </c>
      <c r="R2351" t="s">
        <v>8318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80"/>
        <v>0</v>
      </c>
      <c r="P2352">
        <f t="shared" si="181"/>
        <v>0</v>
      </c>
      <c r="Q2352" s="13" t="s">
        <v>8317</v>
      </c>
      <c r="R2352" t="s">
        <v>8318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80"/>
        <v>1</v>
      </c>
      <c r="P2353">
        <f t="shared" si="181"/>
        <v>15.43</v>
      </c>
      <c r="Q2353" s="13" t="s">
        <v>8317</v>
      </c>
      <c r="R2353" t="s">
        <v>8318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80"/>
        <v>0</v>
      </c>
      <c r="P2354">
        <f t="shared" si="181"/>
        <v>0</v>
      </c>
      <c r="Q2354" s="13" t="s">
        <v>8317</v>
      </c>
      <c r="R2354" t="s">
        <v>8318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80"/>
        <v>0</v>
      </c>
      <c r="P2355">
        <f t="shared" si="181"/>
        <v>0</v>
      </c>
      <c r="Q2355" s="13" t="s">
        <v>8317</v>
      </c>
      <c r="R2355" t="s">
        <v>8318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80"/>
        <v>0</v>
      </c>
      <c r="P2356">
        <f t="shared" si="181"/>
        <v>25</v>
      </c>
      <c r="Q2356" s="13" t="s">
        <v>8317</v>
      </c>
      <c r="R2356" t="s">
        <v>8318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80"/>
        <v>1</v>
      </c>
      <c r="P2357">
        <f t="shared" si="181"/>
        <v>27.5</v>
      </c>
      <c r="Q2357" s="13" t="s">
        <v>8317</v>
      </c>
      <c r="R2357" t="s">
        <v>8318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80"/>
        <v>0</v>
      </c>
      <c r="P2358">
        <f t="shared" si="181"/>
        <v>0</v>
      </c>
      <c r="Q2358" s="13" t="s">
        <v>8317</v>
      </c>
      <c r="R2358" t="s">
        <v>8318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80"/>
        <v>0</v>
      </c>
      <c r="P2359">
        <f t="shared" si="181"/>
        <v>0</v>
      </c>
      <c r="Q2359" s="13" t="s">
        <v>8317</v>
      </c>
      <c r="R2359" t="s">
        <v>8318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80"/>
        <v>0</v>
      </c>
      <c r="P2360">
        <f t="shared" si="181"/>
        <v>0</v>
      </c>
      <c r="Q2360" s="13" t="s">
        <v>8317</v>
      </c>
      <c r="R2360" t="s">
        <v>8318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80"/>
        <v>15</v>
      </c>
      <c r="P2361">
        <f t="shared" si="181"/>
        <v>367</v>
      </c>
      <c r="Q2361" s="13" t="s">
        <v>8317</v>
      </c>
      <c r="R2361" t="s">
        <v>8318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80"/>
        <v>0</v>
      </c>
      <c r="P2362">
        <f t="shared" si="181"/>
        <v>2</v>
      </c>
      <c r="Q2362" s="13" t="s">
        <v>8317</v>
      </c>
      <c r="R2362" t="s">
        <v>8318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80"/>
        <v>0</v>
      </c>
      <c r="P2363">
        <f t="shared" si="181"/>
        <v>0</v>
      </c>
      <c r="Q2363" s="13" t="s">
        <v>8317</v>
      </c>
      <c r="R2363" t="s">
        <v>8318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80"/>
        <v>29</v>
      </c>
      <c r="P2364">
        <f t="shared" si="181"/>
        <v>60</v>
      </c>
      <c r="Q2364" s="13" t="s">
        <v>8317</v>
      </c>
      <c r="R2364" t="s">
        <v>8318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80"/>
        <v>0</v>
      </c>
      <c r="P2365">
        <f t="shared" si="181"/>
        <v>0</v>
      </c>
      <c r="Q2365" s="13" t="s">
        <v>8317</v>
      </c>
      <c r="R2365" t="s">
        <v>8318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80"/>
        <v>0</v>
      </c>
      <c r="P2366">
        <f t="shared" si="181"/>
        <v>0</v>
      </c>
      <c r="Q2366" s="13" t="s">
        <v>8317</v>
      </c>
      <c r="R2366" t="s">
        <v>8318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80"/>
        <v>0</v>
      </c>
      <c r="P2367">
        <f t="shared" si="181"/>
        <v>0</v>
      </c>
      <c r="Q2367" s="13" t="s">
        <v>8317</v>
      </c>
      <c r="R2367" t="s">
        <v>8318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80"/>
        <v>11</v>
      </c>
      <c r="P2368">
        <f t="shared" si="181"/>
        <v>97.41</v>
      </c>
      <c r="Q2368" s="13" t="s">
        <v>8317</v>
      </c>
      <c r="R2368" t="s">
        <v>8318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80"/>
        <v>1</v>
      </c>
      <c r="P2369">
        <f t="shared" si="181"/>
        <v>47.86</v>
      </c>
      <c r="Q2369" s="13" t="s">
        <v>8317</v>
      </c>
      <c r="R2369" t="s">
        <v>8318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85">ROUND(E2370/D2370*100, 0)</f>
        <v>0</v>
      </c>
      <c r="P2370">
        <f t="shared" si="181"/>
        <v>50</v>
      </c>
      <c r="Q2370" s="13" t="s">
        <v>8317</v>
      </c>
      <c r="R2370" t="s">
        <v>8318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85"/>
        <v>0</v>
      </c>
      <c r="P2371">
        <f t="shared" ref="P2371:P2434" si="186">IFERROR(ROUND(E2371/L2371,2), 0)</f>
        <v>0</v>
      </c>
      <c r="Q2371" s="13" t="s">
        <v>8317</v>
      </c>
      <c r="R2371" t="s">
        <v>8318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85"/>
        <v>0</v>
      </c>
      <c r="P2372">
        <f t="shared" si="186"/>
        <v>20.5</v>
      </c>
      <c r="Q2372" s="13" t="s">
        <v>8317</v>
      </c>
      <c r="R2372" t="s">
        <v>8318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85"/>
        <v>0</v>
      </c>
      <c r="P2373">
        <f t="shared" si="186"/>
        <v>0</v>
      </c>
      <c r="Q2373" s="13" t="s">
        <v>8317</v>
      </c>
      <c r="R2373" t="s">
        <v>8318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85"/>
        <v>3</v>
      </c>
      <c r="P2374">
        <f t="shared" si="186"/>
        <v>30</v>
      </c>
      <c r="Q2374" s="13" t="s">
        <v>8317</v>
      </c>
      <c r="R2374" t="s">
        <v>8318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85"/>
        <v>0</v>
      </c>
      <c r="P2375">
        <f t="shared" si="186"/>
        <v>50</v>
      </c>
      <c r="Q2375" s="13" t="s">
        <v>8317</v>
      </c>
      <c r="R2375" t="s">
        <v>8318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85"/>
        <v>0</v>
      </c>
      <c r="P2376">
        <f t="shared" si="186"/>
        <v>10</v>
      </c>
      <c r="Q2376" s="13" t="s">
        <v>8317</v>
      </c>
      <c r="R2376" t="s">
        <v>8318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85"/>
        <v>0</v>
      </c>
      <c r="P2377">
        <f t="shared" si="186"/>
        <v>0</v>
      </c>
      <c r="Q2377" s="13" t="s">
        <v>8317</v>
      </c>
      <c r="R2377" t="s">
        <v>8318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85"/>
        <v>11</v>
      </c>
      <c r="P2378">
        <f t="shared" si="186"/>
        <v>81.58</v>
      </c>
      <c r="Q2378" s="13" t="s">
        <v>8317</v>
      </c>
      <c r="R2378" t="s">
        <v>8318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85"/>
        <v>0</v>
      </c>
      <c r="P2379">
        <f t="shared" si="186"/>
        <v>0</v>
      </c>
      <c r="Q2379" s="13" t="s">
        <v>8317</v>
      </c>
      <c r="R2379" t="s">
        <v>8318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85"/>
        <v>0</v>
      </c>
      <c r="P2380">
        <f t="shared" si="186"/>
        <v>0</v>
      </c>
      <c r="Q2380" s="13" t="s">
        <v>8317</v>
      </c>
      <c r="R2380" t="s">
        <v>8318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85"/>
        <v>0</v>
      </c>
      <c r="P2381">
        <f t="shared" si="186"/>
        <v>0</v>
      </c>
      <c r="Q2381" s="13" t="s">
        <v>8317</v>
      </c>
      <c r="R2381" t="s">
        <v>8318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85"/>
        <v>0</v>
      </c>
      <c r="P2382">
        <f t="shared" si="186"/>
        <v>18.329999999999998</v>
      </c>
      <c r="Q2382" s="13" t="s">
        <v>8317</v>
      </c>
      <c r="R2382" t="s">
        <v>8318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85"/>
        <v>2</v>
      </c>
      <c r="P2383">
        <f t="shared" si="186"/>
        <v>224.43</v>
      </c>
      <c r="Q2383" s="13" t="s">
        <v>8317</v>
      </c>
      <c r="R2383" t="s">
        <v>8318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85"/>
        <v>3</v>
      </c>
      <c r="P2384">
        <f t="shared" si="186"/>
        <v>37.5</v>
      </c>
      <c r="Q2384" s="13" t="s">
        <v>8317</v>
      </c>
      <c r="R2384" t="s">
        <v>8318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85"/>
        <v>4</v>
      </c>
      <c r="P2385">
        <f t="shared" si="186"/>
        <v>145</v>
      </c>
      <c r="Q2385" s="13" t="s">
        <v>8317</v>
      </c>
      <c r="R2385" t="s">
        <v>8318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85"/>
        <v>1</v>
      </c>
      <c r="P2386">
        <f t="shared" si="186"/>
        <v>1</v>
      </c>
      <c r="Q2386" s="13" t="s">
        <v>8317</v>
      </c>
      <c r="R2386" t="s">
        <v>8318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85"/>
        <v>1</v>
      </c>
      <c r="P2387">
        <f t="shared" si="186"/>
        <v>112.57</v>
      </c>
      <c r="Q2387" s="13" t="s">
        <v>8317</v>
      </c>
      <c r="R2387" t="s">
        <v>8318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85"/>
        <v>0</v>
      </c>
      <c r="P2388">
        <f t="shared" si="186"/>
        <v>0</v>
      </c>
      <c r="Q2388" s="13" t="s">
        <v>8317</v>
      </c>
      <c r="R2388" t="s">
        <v>8318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85"/>
        <v>1</v>
      </c>
      <c r="P2389">
        <f t="shared" si="186"/>
        <v>342</v>
      </c>
      <c r="Q2389" s="13" t="s">
        <v>8317</v>
      </c>
      <c r="R2389" t="s">
        <v>8318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85"/>
        <v>1</v>
      </c>
      <c r="P2390">
        <f t="shared" si="186"/>
        <v>57.88</v>
      </c>
      <c r="Q2390" s="13" t="s">
        <v>8317</v>
      </c>
      <c r="R2390" t="s">
        <v>8318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85"/>
        <v>0</v>
      </c>
      <c r="P2391">
        <f t="shared" si="186"/>
        <v>30</v>
      </c>
      <c r="Q2391" s="13" t="s">
        <v>8317</v>
      </c>
      <c r="R2391" t="s">
        <v>8318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85"/>
        <v>0</v>
      </c>
      <c r="P2392">
        <f t="shared" si="186"/>
        <v>0</v>
      </c>
      <c r="Q2392" s="13" t="s">
        <v>8317</v>
      </c>
      <c r="R2392" t="s">
        <v>8318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85"/>
        <v>0</v>
      </c>
      <c r="P2393">
        <f t="shared" si="186"/>
        <v>25</v>
      </c>
      <c r="Q2393" s="13" t="s">
        <v>8317</v>
      </c>
      <c r="R2393" t="s">
        <v>8318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85"/>
        <v>0</v>
      </c>
      <c r="P2394">
        <f t="shared" si="186"/>
        <v>0</v>
      </c>
      <c r="Q2394" s="13" t="s">
        <v>8317</v>
      </c>
      <c r="R2394" t="s">
        <v>8318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85"/>
        <v>0</v>
      </c>
      <c r="P2395">
        <f t="shared" si="186"/>
        <v>50</v>
      </c>
      <c r="Q2395" s="13" t="s">
        <v>8317</v>
      </c>
      <c r="R2395" t="s">
        <v>8318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85"/>
        <v>0</v>
      </c>
      <c r="P2396">
        <f t="shared" si="186"/>
        <v>1.5</v>
      </c>
      <c r="Q2396" s="13" t="s">
        <v>8317</v>
      </c>
      <c r="R2396" t="s">
        <v>8318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85"/>
        <v>0</v>
      </c>
      <c r="P2397">
        <f t="shared" si="186"/>
        <v>0</v>
      </c>
      <c r="Q2397" s="13" t="s">
        <v>8317</v>
      </c>
      <c r="R2397" t="s">
        <v>8318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85"/>
        <v>0</v>
      </c>
      <c r="P2398">
        <f t="shared" si="186"/>
        <v>10</v>
      </c>
      <c r="Q2398" s="13" t="s">
        <v>8317</v>
      </c>
      <c r="R2398" t="s">
        <v>8318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85"/>
        <v>0</v>
      </c>
      <c r="P2399">
        <f t="shared" si="186"/>
        <v>0</v>
      </c>
      <c r="Q2399" s="13" t="s">
        <v>8317</v>
      </c>
      <c r="R2399" t="s">
        <v>8318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85"/>
        <v>0</v>
      </c>
      <c r="P2400">
        <f t="shared" si="186"/>
        <v>0</v>
      </c>
      <c r="Q2400" s="13" t="s">
        <v>8317</v>
      </c>
      <c r="R2400" t="s">
        <v>8318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85"/>
        <v>0</v>
      </c>
      <c r="P2401">
        <f t="shared" si="186"/>
        <v>0</v>
      </c>
      <c r="Q2401" s="13" t="s">
        <v>8317</v>
      </c>
      <c r="R2401" t="s">
        <v>8318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85"/>
        <v>0</v>
      </c>
      <c r="P2402">
        <f t="shared" si="186"/>
        <v>0</v>
      </c>
      <c r="Q2402" s="13" t="s">
        <v>8317</v>
      </c>
      <c r="R2402" t="s">
        <v>8318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85"/>
        <v>1</v>
      </c>
      <c r="P2403">
        <f t="shared" si="186"/>
        <v>22.33</v>
      </c>
      <c r="Q2403" s="13" t="s">
        <v>8334</v>
      </c>
      <c r="R2403" t="s">
        <v>8335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85"/>
        <v>0</v>
      </c>
      <c r="P2404">
        <f t="shared" si="186"/>
        <v>52</v>
      </c>
      <c r="Q2404" s="13" t="s">
        <v>8334</v>
      </c>
      <c r="R2404" t="s">
        <v>8335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85"/>
        <v>17</v>
      </c>
      <c r="P2405">
        <f t="shared" si="186"/>
        <v>16.829999999999998</v>
      </c>
      <c r="Q2405" s="13" t="s">
        <v>8334</v>
      </c>
      <c r="R2405" t="s">
        <v>8335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85"/>
        <v>0</v>
      </c>
      <c r="P2406">
        <f t="shared" si="186"/>
        <v>0</v>
      </c>
      <c r="Q2406" s="13" t="s">
        <v>8334</v>
      </c>
      <c r="R2406" t="s">
        <v>8335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85"/>
        <v>23</v>
      </c>
      <c r="P2407">
        <f t="shared" si="186"/>
        <v>56.3</v>
      </c>
      <c r="Q2407" s="13" t="s">
        <v>8334</v>
      </c>
      <c r="R2407" t="s">
        <v>8335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85"/>
        <v>41</v>
      </c>
      <c r="P2408">
        <f t="shared" si="186"/>
        <v>84.06</v>
      </c>
      <c r="Q2408" s="13" t="s">
        <v>8334</v>
      </c>
      <c r="R2408" t="s">
        <v>8335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85"/>
        <v>25</v>
      </c>
      <c r="P2409">
        <f t="shared" si="186"/>
        <v>168.39</v>
      </c>
      <c r="Q2409" s="13" t="s">
        <v>8334</v>
      </c>
      <c r="R2409" t="s">
        <v>8335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85"/>
        <v>0</v>
      </c>
      <c r="P2410">
        <f t="shared" si="186"/>
        <v>15</v>
      </c>
      <c r="Q2410" s="13" t="s">
        <v>8334</v>
      </c>
      <c r="R2410" t="s">
        <v>8335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85"/>
        <v>2</v>
      </c>
      <c r="P2411">
        <f t="shared" si="186"/>
        <v>76.67</v>
      </c>
      <c r="Q2411" s="13" t="s">
        <v>8334</v>
      </c>
      <c r="R2411" t="s">
        <v>8335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85"/>
        <v>0</v>
      </c>
      <c r="P2412">
        <f t="shared" si="186"/>
        <v>0</v>
      </c>
      <c r="Q2412" s="13" t="s">
        <v>8334</v>
      </c>
      <c r="R2412" t="s">
        <v>8335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85"/>
        <v>1</v>
      </c>
      <c r="P2413">
        <f t="shared" si="186"/>
        <v>50.33</v>
      </c>
      <c r="Q2413" s="13" t="s">
        <v>8334</v>
      </c>
      <c r="R2413" t="s">
        <v>8335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85"/>
        <v>0</v>
      </c>
      <c r="P2414">
        <f t="shared" si="186"/>
        <v>0</v>
      </c>
      <c r="Q2414" s="13" t="s">
        <v>8334</v>
      </c>
      <c r="R2414" t="s">
        <v>8335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85"/>
        <v>1</v>
      </c>
      <c r="P2415">
        <f t="shared" si="186"/>
        <v>8.33</v>
      </c>
      <c r="Q2415" s="13" t="s">
        <v>8334</v>
      </c>
      <c r="R2415" t="s">
        <v>8335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85"/>
        <v>3</v>
      </c>
      <c r="P2416">
        <f t="shared" si="186"/>
        <v>35.380000000000003</v>
      </c>
      <c r="Q2416" s="13" t="s">
        <v>8334</v>
      </c>
      <c r="R2416" t="s">
        <v>8335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85"/>
        <v>1</v>
      </c>
      <c r="P2417">
        <f t="shared" si="186"/>
        <v>55.83</v>
      </c>
      <c r="Q2417" s="13" t="s">
        <v>8334</v>
      </c>
      <c r="R2417" t="s">
        <v>8335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85"/>
        <v>0</v>
      </c>
      <c r="P2418">
        <f t="shared" si="186"/>
        <v>5</v>
      </c>
      <c r="Q2418" s="13" t="s">
        <v>8334</v>
      </c>
      <c r="R2418" t="s">
        <v>8335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85"/>
        <v>0</v>
      </c>
      <c r="P2419">
        <f t="shared" si="186"/>
        <v>0</v>
      </c>
      <c r="Q2419" s="13" t="s">
        <v>8334</v>
      </c>
      <c r="R2419" t="s">
        <v>8335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85"/>
        <v>0</v>
      </c>
      <c r="P2420">
        <f t="shared" si="186"/>
        <v>1</v>
      </c>
      <c r="Q2420" s="13" t="s">
        <v>8334</v>
      </c>
      <c r="R2420" t="s">
        <v>8335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85"/>
        <v>0</v>
      </c>
      <c r="P2421">
        <f t="shared" si="186"/>
        <v>0</v>
      </c>
      <c r="Q2421" s="13" t="s">
        <v>8334</v>
      </c>
      <c r="R2421" t="s">
        <v>8335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85"/>
        <v>15</v>
      </c>
      <c r="P2422">
        <f t="shared" si="186"/>
        <v>69.47</v>
      </c>
      <c r="Q2422" s="13" t="s">
        <v>8334</v>
      </c>
      <c r="R2422" t="s">
        <v>8335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85"/>
        <v>0</v>
      </c>
      <c r="P2423">
        <f t="shared" si="186"/>
        <v>1</v>
      </c>
      <c r="Q2423" s="13" t="s">
        <v>8334</v>
      </c>
      <c r="R2423" t="s">
        <v>8335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85"/>
        <v>0</v>
      </c>
      <c r="P2424">
        <f t="shared" si="186"/>
        <v>1</v>
      </c>
      <c r="Q2424" s="13" t="s">
        <v>8334</v>
      </c>
      <c r="R2424" t="s">
        <v>8335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85"/>
        <v>0</v>
      </c>
      <c r="P2425">
        <f t="shared" si="186"/>
        <v>8</v>
      </c>
      <c r="Q2425" s="13" t="s">
        <v>8334</v>
      </c>
      <c r="R2425" t="s">
        <v>8335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85"/>
        <v>1</v>
      </c>
      <c r="P2426">
        <f t="shared" si="186"/>
        <v>34.44</v>
      </c>
      <c r="Q2426" s="13" t="s">
        <v>8334</v>
      </c>
      <c r="R2426" t="s">
        <v>8335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85"/>
        <v>0</v>
      </c>
      <c r="P2427">
        <f t="shared" si="186"/>
        <v>1</v>
      </c>
      <c r="Q2427" s="13" t="s">
        <v>8334</v>
      </c>
      <c r="R2427" t="s">
        <v>8335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85"/>
        <v>0</v>
      </c>
      <c r="P2428">
        <f t="shared" si="186"/>
        <v>0</v>
      </c>
      <c r="Q2428" s="13" t="s">
        <v>8334</v>
      </c>
      <c r="R2428" t="s">
        <v>8335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85"/>
        <v>0</v>
      </c>
      <c r="P2429">
        <f t="shared" si="186"/>
        <v>1</v>
      </c>
      <c r="Q2429" s="13" t="s">
        <v>8334</v>
      </c>
      <c r="R2429" t="s">
        <v>8335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85"/>
        <v>0</v>
      </c>
      <c r="P2430">
        <f t="shared" si="186"/>
        <v>1</v>
      </c>
      <c r="Q2430" s="13" t="s">
        <v>8334</v>
      </c>
      <c r="R2430" t="s">
        <v>8335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85"/>
        <v>1</v>
      </c>
      <c r="P2431">
        <f t="shared" si="186"/>
        <v>501.25</v>
      </c>
      <c r="Q2431" s="13" t="s">
        <v>8334</v>
      </c>
      <c r="R2431" t="s">
        <v>8335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85"/>
        <v>1</v>
      </c>
      <c r="P2432">
        <f t="shared" si="186"/>
        <v>10.5</v>
      </c>
      <c r="Q2432" s="13" t="s">
        <v>8334</v>
      </c>
      <c r="R2432" t="s">
        <v>8335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85"/>
        <v>0</v>
      </c>
      <c r="P2433">
        <f t="shared" si="186"/>
        <v>1</v>
      </c>
      <c r="Q2433" s="13" t="s">
        <v>8334</v>
      </c>
      <c r="R2433" t="s">
        <v>8335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90">ROUND(E2434/D2434*100, 0)</f>
        <v>0</v>
      </c>
      <c r="P2434">
        <f t="shared" si="186"/>
        <v>1</v>
      </c>
      <c r="Q2434" s="13" t="s">
        <v>8334</v>
      </c>
      <c r="R2434" t="s">
        <v>8335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90"/>
        <v>0</v>
      </c>
      <c r="P2435">
        <f t="shared" ref="P2435:P2498" si="191">IFERROR(ROUND(E2435/L2435,2), 0)</f>
        <v>0</v>
      </c>
      <c r="Q2435" s="13" t="s">
        <v>8334</v>
      </c>
      <c r="R2435" t="s">
        <v>8335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90"/>
        <v>0</v>
      </c>
      <c r="P2436">
        <f t="shared" si="191"/>
        <v>13</v>
      </c>
      <c r="Q2436" s="13" t="s">
        <v>8334</v>
      </c>
      <c r="R2436" t="s">
        <v>8335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90"/>
        <v>0</v>
      </c>
      <c r="P2437">
        <f t="shared" si="191"/>
        <v>306</v>
      </c>
      <c r="Q2437" s="13" t="s">
        <v>8334</v>
      </c>
      <c r="R2437" t="s">
        <v>8335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90"/>
        <v>0</v>
      </c>
      <c r="P2438">
        <f t="shared" si="191"/>
        <v>22.5</v>
      </c>
      <c r="Q2438" s="13" t="s">
        <v>8334</v>
      </c>
      <c r="R2438" t="s">
        <v>8335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90"/>
        <v>0</v>
      </c>
      <c r="P2439">
        <f t="shared" si="191"/>
        <v>0</v>
      </c>
      <c r="Q2439" s="13" t="s">
        <v>8334</v>
      </c>
      <c r="R2439" t="s">
        <v>8335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90"/>
        <v>0</v>
      </c>
      <c r="P2440">
        <f t="shared" si="191"/>
        <v>50</v>
      </c>
      <c r="Q2440" s="13" t="s">
        <v>8334</v>
      </c>
      <c r="R2440" t="s">
        <v>8335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90"/>
        <v>0</v>
      </c>
      <c r="P2441">
        <f t="shared" si="191"/>
        <v>0</v>
      </c>
      <c r="Q2441" s="13" t="s">
        <v>8334</v>
      </c>
      <c r="R2441" t="s">
        <v>8335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90"/>
        <v>0</v>
      </c>
      <c r="P2442">
        <f t="shared" si="191"/>
        <v>5</v>
      </c>
      <c r="Q2442" s="13" t="s">
        <v>8334</v>
      </c>
      <c r="R2442" t="s">
        <v>8335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90"/>
        <v>108</v>
      </c>
      <c r="P2443">
        <f t="shared" si="191"/>
        <v>74.23</v>
      </c>
      <c r="Q2443" s="13" t="s">
        <v>8334</v>
      </c>
      <c r="R2443" t="s">
        <v>8350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90"/>
        <v>126</v>
      </c>
      <c r="P2444">
        <f t="shared" si="191"/>
        <v>81.25</v>
      </c>
      <c r="Q2444" s="13" t="s">
        <v>8334</v>
      </c>
      <c r="R2444" t="s">
        <v>8350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90"/>
        <v>203</v>
      </c>
      <c r="P2445">
        <f t="shared" si="191"/>
        <v>130.22999999999999</v>
      </c>
      <c r="Q2445" s="13" t="s">
        <v>8334</v>
      </c>
      <c r="R2445" t="s">
        <v>8350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90"/>
        <v>109</v>
      </c>
      <c r="P2446">
        <f t="shared" si="191"/>
        <v>53.41</v>
      </c>
      <c r="Q2446" s="13" t="s">
        <v>8334</v>
      </c>
      <c r="R2446" t="s">
        <v>8350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90"/>
        <v>173</v>
      </c>
      <c r="P2447">
        <f t="shared" si="191"/>
        <v>75.13</v>
      </c>
      <c r="Q2447" s="13" t="s">
        <v>8334</v>
      </c>
      <c r="R2447" t="s">
        <v>8350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90"/>
        <v>168</v>
      </c>
      <c r="P2448">
        <f t="shared" si="191"/>
        <v>75.67</v>
      </c>
      <c r="Q2448" s="13" t="s">
        <v>8334</v>
      </c>
      <c r="R2448" t="s">
        <v>8350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90"/>
        <v>427</v>
      </c>
      <c r="P2449">
        <f t="shared" si="191"/>
        <v>31.69</v>
      </c>
      <c r="Q2449" s="13" t="s">
        <v>8334</v>
      </c>
      <c r="R2449" t="s">
        <v>8350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90"/>
        <v>108</v>
      </c>
      <c r="P2450">
        <f t="shared" si="191"/>
        <v>47.78</v>
      </c>
      <c r="Q2450" s="13" t="s">
        <v>8334</v>
      </c>
      <c r="R2450" t="s">
        <v>8350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90"/>
        <v>108</v>
      </c>
      <c r="P2451">
        <f t="shared" si="191"/>
        <v>90</v>
      </c>
      <c r="Q2451" s="13" t="s">
        <v>8334</v>
      </c>
      <c r="R2451" t="s">
        <v>8350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90"/>
        <v>102</v>
      </c>
      <c r="P2452">
        <f t="shared" si="191"/>
        <v>149.31</v>
      </c>
      <c r="Q2452" s="13" t="s">
        <v>8334</v>
      </c>
      <c r="R2452" t="s">
        <v>8350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90"/>
        <v>115</v>
      </c>
      <c r="P2453">
        <f t="shared" si="191"/>
        <v>62.07</v>
      </c>
      <c r="Q2453" s="13" t="s">
        <v>8334</v>
      </c>
      <c r="R2453" t="s">
        <v>8350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90"/>
        <v>134</v>
      </c>
      <c r="P2454">
        <f t="shared" si="191"/>
        <v>53.4</v>
      </c>
      <c r="Q2454" s="13" t="s">
        <v>8334</v>
      </c>
      <c r="R2454" t="s">
        <v>8350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90"/>
        <v>155</v>
      </c>
      <c r="P2455">
        <f t="shared" si="191"/>
        <v>69.27</v>
      </c>
      <c r="Q2455" s="13" t="s">
        <v>8334</v>
      </c>
      <c r="R2455" t="s">
        <v>8350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90"/>
        <v>101</v>
      </c>
      <c r="P2456">
        <f t="shared" si="191"/>
        <v>271.51</v>
      </c>
      <c r="Q2456" s="13" t="s">
        <v>8334</v>
      </c>
      <c r="R2456" t="s">
        <v>8350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90"/>
        <v>182</v>
      </c>
      <c r="P2457">
        <f t="shared" si="191"/>
        <v>34.130000000000003</v>
      </c>
      <c r="Q2457" s="13" t="s">
        <v>8334</v>
      </c>
      <c r="R2457" t="s">
        <v>8350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90"/>
        <v>181</v>
      </c>
      <c r="P2458">
        <f t="shared" si="191"/>
        <v>40.49</v>
      </c>
      <c r="Q2458" s="13" t="s">
        <v>8334</v>
      </c>
      <c r="R2458" t="s">
        <v>8350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90"/>
        <v>102</v>
      </c>
      <c r="P2459">
        <f t="shared" si="191"/>
        <v>189.76</v>
      </c>
      <c r="Q2459" s="13" t="s">
        <v>8334</v>
      </c>
      <c r="R2459" t="s">
        <v>8350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90"/>
        <v>110</v>
      </c>
      <c r="P2460">
        <f t="shared" si="191"/>
        <v>68.86</v>
      </c>
      <c r="Q2460" s="13" t="s">
        <v>8334</v>
      </c>
      <c r="R2460" t="s">
        <v>8350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90"/>
        <v>102</v>
      </c>
      <c r="P2461">
        <f t="shared" si="191"/>
        <v>108.78</v>
      </c>
      <c r="Q2461" s="13" t="s">
        <v>8334</v>
      </c>
      <c r="R2461" t="s">
        <v>8350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90"/>
        <v>101</v>
      </c>
      <c r="P2462">
        <f t="shared" si="191"/>
        <v>125.99</v>
      </c>
      <c r="Q2462" s="13" t="s">
        <v>8334</v>
      </c>
      <c r="R2462" t="s">
        <v>8350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90"/>
        <v>104</v>
      </c>
      <c r="P2463">
        <f t="shared" si="191"/>
        <v>90.52</v>
      </c>
      <c r="Q2463" s="13" t="s">
        <v>8323</v>
      </c>
      <c r="R2463" t="s">
        <v>8327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90"/>
        <v>111</v>
      </c>
      <c r="P2464">
        <f t="shared" si="191"/>
        <v>28.88</v>
      </c>
      <c r="Q2464" s="13" t="s">
        <v>8323</v>
      </c>
      <c r="R2464" t="s">
        <v>8327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90"/>
        <v>116</v>
      </c>
      <c r="P2465">
        <f t="shared" si="191"/>
        <v>31</v>
      </c>
      <c r="Q2465" s="13" t="s">
        <v>8323</v>
      </c>
      <c r="R2465" t="s">
        <v>8327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90"/>
        <v>111</v>
      </c>
      <c r="P2466">
        <f t="shared" si="191"/>
        <v>51.67</v>
      </c>
      <c r="Q2466" s="13" t="s">
        <v>8323</v>
      </c>
      <c r="R2466" t="s">
        <v>8327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90"/>
        <v>180</v>
      </c>
      <c r="P2467">
        <f t="shared" si="191"/>
        <v>26.27</v>
      </c>
      <c r="Q2467" s="13" t="s">
        <v>8323</v>
      </c>
      <c r="R2467" t="s">
        <v>8327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90"/>
        <v>100</v>
      </c>
      <c r="P2468">
        <f t="shared" si="191"/>
        <v>48.08</v>
      </c>
      <c r="Q2468" s="13" t="s">
        <v>8323</v>
      </c>
      <c r="R2468" t="s">
        <v>8327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90"/>
        <v>119</v>
      </c>
      <c r="P2469">
        <f t="shared" si="191"/>
        <v>27.56</v>
      </c>
      <c r="Q2469" s="13" t="s">
        <v>8323</v>
      </c>
      <c r="R2469" t="s">
        <v>8327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90"/>
        <v>107</v>
      </c>
      <c r="P2470">
        <f t="shared" si="191"/>
        <v>36.97</v>
      </c>
      <c r="Q2470" s="13" t="s">
        <v>8323</v>
      </c>
      <c r="R2470" t="s">
        <v>8327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90"/>
        <v>114</v>
      </c>
      <c r="P2471">
        <f t="shared" si="191"/>
        <v>29.02</v>
      </c>
      <c r="Q2471" s="13" t="s">
        <v>8323</v>
      </c>
      <c r="R2471" t="s">
        <v>8327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90"/>
        <v>103</v>
      </c>
      <c r="P2472">
        <f t="shared" si="191"/>
        <v>28.66</v>
      </c>
      <c r="Q2472" s="13" t="s">
        <v>8323</v>
      </c>
      <c r="R2472" t="s">
        <v>8327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90"/>
        <v>128</v>
      </c>
      <c r="P2473">
        <f t="shared" si="191"/>
        <v>37.65</v>
      </c>
      <c r="Q2473" s="13" t="s">
        <v>8323</v>
      </c>
      <c r="R2473" t="s">
        <v>8327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90"/>
        <v>136</v>
      </c>
      <c r="P2474">
        <f t="shared" si="191"/>
        <v>97.9</v>
      </c>
      <c r="Q2474" s="13" t="s">
        <v>8323</v>
      </c>
      <c r="R2474" t="s">
        <v>8327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90"/>
        <v>100</v>
      </c>
      <c r="P2475">
        <f t="shared" si="191"/>
        <v>42.55</v>
      </c>
      <c r="Q2475" s="13" t="s">
        <v>8323</v>
      </c>
      <c r="R2475" t="s">
        <v>8327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90"/>
        <v>100</v>
      </c>
      <c r="P2476">
        <f t="shared" si="191"/>
        <v>131.58000000000001</v>
      </c>
      <c r="Q2476" s="13" t="s">
        <v>8323</v>
      </c>
      <c r="R2476" t="s">
        <v>8327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90"/>
        <v>105</v>
      </c>
      <c r="P2477">
        <f t="shared" si="191"/>
        <v>32.32</v>
      </c>
      <c r="Q2477" s="13" t="s">
        <v>8323</v>
      </c>
      <c r="R2477" t="s">
        <v>8327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90"/>
        <v>105</v>
      </c>
      <c r="P2478">
        <f t="shared" si="191"/>
        <v>61.1</v>
      </c>
      <c r="Q2478" s="13" t="s">
        <v>8323</v>
      </c>
      <c r="R2478" t="s">
        <v>8327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90"/>
        <v>171</v>
      </c>
      <c r="P2479">
        <f t="shared" si="191"/>
        <v>31.34</v>
      </c>
      <c r="Q2479" s="13" t="s">
        <v>8323</v>
      </c>
      <c r="R2479" t="s">
        <v>8327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90"/>
        <v>128</v>
      </c>
      <c r="P2480">
        <f t="shared" si="191"/>
        <v>129.11000000000001</v>
      </c>
      <c r="Q2480" s="13" t="s">
        <v>8323</v>
      </c>
      <c r="R2480" t="s">
        <v>8327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90"/>
        <v>133</v>
      </c>
      <c r="P2481">
        <f t="shared" si="191"/>
        <v>25.02</v>
      </c>
      <c r="Q2481" s="13" t="s">
        <v>8323</v>
      </c>
      <c r="R2481" t="s">
        <v>8327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90"/>
        <v>100</v>
      </c>
      <c r="P2482">
        <f t="shared" si="191"/>
        <v>250</v>
      </c>
      <c r="Q2482" s="13" t="s">
        <v>8323</v>
      </c>
      <c r="R2482" t="s">
        <v>8327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90"/>
        <v>113</v>
      </c>
      <c r="P2483">
        <f t="shared" si="191"/>
        <v>47.54</v>
      </c>
      <c r="Q2483" s="13" t="s">
        <v>8323</v>
      </c>
      <c r="R2483" t="s">
        <v>8327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90"/>
        <v>100</v>
      </c>
      <c r="P2484">
        <f t="shared" si="191"/>
        <v>40.04</v>
      </c>
      <c r="Q2484" s="13" t="s">
        <v>8323</v>
      </c>
      <c r="R2484" t="s">
        <v>8327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90"/>
        <v>114</v>
      </c>
      <c r="P2485">
        <f t="shared" si="191"/>
        <v>65.84</v>
      </c>
      <c r="Q2485" s="13" t="s">
        <v>8323</v>
      </c>
      <c r="R2485" t="s">
        <v>8327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90"/>
        <v>119</v>
      </c>
      <c r="P2486">
        <f t="shared" si="191"/>
        <v>46.4</v>
      </c>
      <c r="Q2486" s="13" t="s">
        <v>8323</v>
      </c>
      <c r="R2486" t="s">
        <v>8327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90"/>
        <v>103</v>
      </c>
      <c r="P2487">
        <f t="shared" si="191"/>
        <v>50.37</v>
      </c>
      <c r="Q2487" s="13" t="s">
        <v>8323</v>
      </c>
      <c r="R2487" t="s">
        <v>8327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90"/>
        <v>266</v>
      </c>
      <c r="P2488">
        <f t="shared" si="191"/>
        <v>26.57</v>
      </c>
      <c r="Q2488" s="13" t="s">
        <v>8323</v>
      </c>
      <c r="R2488" t="s">
        <v>8327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90"/>
        <v>100</v>
      </c>
      <c r="P2489">
        <f t="shared" si="191"/>
        <v>39.49</v>
      </c>
      <c r="Q2489" s="13" t="s">
        <v>8323</v>
      </c>
      <c r="R2489" t="s">
        <v>8327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90"/>
        <v>107</v>
      </c>
      <c r="P2490">
        <f t="shared" si="191"/>
        <v>49.25</v>
      </c>
      <c r="Q2490" s="13" t="s">
        <v>8323</v>
      </c>
      <c r="R2490" t="s">
        <v>8327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90"/>
        <v>134</v>
      </c>
      <c r="P2491">
        <f t="shared" si="191"/>
        <v>62.38</v>
      </c>
      <c r="Q2491" s="13" t="s">
        <v>8323</v>
      </c>
      <c r="R2491" t="s">
        <v>8327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90"/>
        <v>121</v>
      </c>
      <c r="P2492">
        <f t="shared" si="191"/>
        <v>37.94</v>
      </c>
      <c r="Q2492" s="13" t="s">
        <v>8323</v>
      </c>
      <c r="R2492" t="s">
        <v>8327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90"/>
        <v>103</v>
      </c>
      <c r="P2493">
        <f t="shared" si="191"/>
        <v>51.6</v>
      </c>
      <c r="Q2493" s="13" t="s">
        <v>8323</v>
      </c>
      <c r="R2493" t="s">
        <v>8327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90"/>
        <v>125</v>
      </c>
      <c r="P2494">
        <f t="shared" si="191"/>
        <v>27.78</v>
      </c>
      <c r="Q2494" s="13" t="s">
        <v>8323</v>
      </c>
      <c r="R2494" t="s">
        <v>8327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90"/>
        <v>129</v>
      </c>
      <c r="P2495">
        <f t="shared" si="191"/>
        <v>99.38</v>
      </c>
      <c r="Q2495" s="13" t="s">
        <v>8323</v>
      </c>
      <c r="R2495" t="s">
        <v>8327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90"/>
        <v>101</v>
      </c>
      <c r="P2496">
        <f t="shared" si="191"/>
        <v>38.85</v>
      </c>
      <c r="Q2496" s="13" t="s">
        <v>8323</v>
      </c>
      <c r="R2496" t="s">
        <v>8327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90"/>
        <v>128</v>
      </c>
      <c r="P2497">
        <f t="shared" si="191"/>
        <v>45.55</v>
      </c>
      <c r="Q2497" s="13" t="s">
        <v>8323</v>
      </c>
      <c r="R2497" t="s">
        <v>8327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95">ROUND(E2498/D2498*100, 0)</f>
        <v>100</v>
      </c>
      <c r="P2498">
        <f t="shared" si="191"/>
        <v>600</v>
      </c>
      <c r="Q2498" s="13" t="s">
        <v>8323</v>
      </c>
      <c r="R2498" t="s">
        <v>8327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95"/>
        <v>113</v>
      </c>
      <c r="P2499">
        <f t="shared" ref="P2499:P2562" si="196">IFERROR(ROUND(E2499/L2499,2), 0)</f>
        <v>80.55</v>
      </c>
      <c r="Q2499" s="13" t="s">
        <v>8323</v>
      </c>
      <c r="R2499" t="s">
        <v>8327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95"/>
        <v>106</v>
      </c>
      <c r="P2500">
        <f t="shared" si="196"/>
        <v>52.8</v>
      </c>
      <c r="Q2500" s="13" t="s">
        <v>8323</v>
      </c>
      <c r="R2500" t="s">
        <v>8327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95"/>
        <v>203</v>
      </c>
      <c r="P2501">
        <f t="shared" si="196"/>
        <v>47.68</v>
      </c>
      <c r="Q2501" s="13" t="s">
        <v>8323</v>
      </c>
      <c r="R2501" t="s">
        <v>8327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95"/>
        <v>113</v>
      </c>
      <c r="P2502">
        <f t="shared" si="196"/>
        <v>23.45</v>
      </c>
      <c r="Q2502" s="13" t="s">
        <v>8323</v>
      </c>
      <c r="R2502" t="s">
        <v>8327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95"/>
        <v>3</v>
      </c>
      <c r="P2503">
        <f t="shared" si="196"/>
        <v>40.14</v>
      </c>
      <c r="Q2503" s="13" t="s">
        <v>8334</v>
      </c>
      <c r="R2503" t="s">
        <v>8351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95"/>
        <v>0</v>
      </c>
      <c r="P2504">
        <f t="shared" si="196"/>
        <v>17.2</v>
      </c>
      <c r="Q2504" s="13" t="s">
        <v>8334</v>
      </c>
      <c r="R2504" t="s">
        <v>8351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95"/>
        <v>0</v>
      </c>
      <c r="P2505">
        <f t="shared" si="196"/>
        <v>0</v>
      </c>
      <c r="Q2505" s="13" t="s">
        <v>8334</v>
      </c>
      <c r="R2505" t="s">
        <v>8351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95"/>
        <v>0</v>
      </c>
      <c r="P2506">
        <f t="shared" si="196"/>
        <v>0</v>
      </c>
      <c r="Q2506" s="13" t="s">
        <v>8334</v>
      </c>
      <c r="R2506" t="s">
        <v>8351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95"/>
        <v>0</v>
      </c>
      <c r="P2507">
        <f t="shared" si="196"/>
        <v>0</v>
      </c>
      <c r="Q2507" s="13" t="s">
        <v>8334</v>
      </c>
      <c r="R2507" t="s">
        <v>8351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95"/>
        <v>1</v>
      </c>
      <c r="P2508">
        <f t="shared" si="196"/>
        <v>15</v>
      </c>
      <c r="Q2508" s="13" t="s">
        <v>8334</v>
      </c>
      <c r="R2508" t="s">
        <v>8351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95"/>
        <v>0</v>
      </c>
      <c r="P2509">
        <f t="shared" si="196"/>
        <v>0</v>
      </c>
      <c r="Q2509" s="13" t="s">
        <v>8334</v>
      </c>
      <c r="R2509" t="s">
        <v>8351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95"/>
        <v>0</v>
      </c>
      <c r="P2510">
        <f t="shared" si="196"/>
        <v>0</v>
      </c>
      <c r="Q2510" s="13" t="s">
        <v>8334</v>
      </c>
      <c r="R2510" t="s">
        <v>8351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95"/>
        <v>1</v>
      </c>
      <c r="P2511">
        <f t="shared" si="196"/>
        <v>35.71</v>
      </c>
      <c r="Q2511" s="13" t="s">
        <v>8334</v>
      </c>
      <c r="R2511" t="s">
        <v>8351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95"/>
        <v>0</v>
      </c>
      <c r="P2512">
        <f t="shared" si="196"/>
        <v>37.5</v>
      </c>
      <c r="Q2512" s="13" t="s">
        <v>8334</v>
      </c>
      <c r="R2512" t="s">
        <v>8351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95"/>
        <v>0</v>
      </c>
      <c r="P2513">
        <f t="shared" si="196"/>
        <v>0</v>
      </c>
      <c r="Q2513" s="13" t="s">
        <v>8334</v>
      </c>
      <c r="R2513" t="s">
        <v>8351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95"/>
        <v>0</v>
      </c>
      <c r="P2514">
        <f t="shared" si="196"/>
        <v>0</v>
      </c>
      <c r="Q2514" s="13" t="s">
        <v>8334</v>
      </c>
      <c r="R2514" t="s">
        <v>8351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95"/>
        <v>0</v>
      </c>
      <c r="P2515">
        <f t="shared" si="196"/>
        <v>0</v>
      </c>
      <c r="Q2515" s="13" t="s">
        <v>8334</v>
      </c>
      <c r="R2515" t="s">
        <v>8351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95"/>
        <v>2</v>
      </c>
      <c r="P2516">
        <f t="shared" si="196"/>
        <v>52.5</v>
      </c>
      <c r="Q2516" s="13" t="s">
        <v>8334</v>
      </c>
      <c r="R2516" t="s">
        <v>8351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95"/>
        <v>19</v>
      </c>
      <c r="P2517">
        <f t="shared" si="196"/>
        <v>77.5</v>
      </c>
      <c r="Q2517" s="13" t="s">
        <v>8334</v>
      </c>
      <c r="R2517" t="s">
        <v>8351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95"/>
        <v>0</v>
      </c>
      <c r="P2518">
        <f t="shared" si="196"/>
        <v>0</v>
      </c>
      <c r="Q2518" s="13" t="s">
        <v>8334</v>
      </c>
      <c r="R2518" t="s">
        <v>8351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95"/>
        <v>10</v>
      </c>
      <c r="P2519">
        <f t="shared" si="196"/>
        <v>53.55</v>
      </c>
      <c r="Q2519" s="13" t="s">
        <v>8334</v>
      </c>
      <c r="R2519" t="s">
        <v>8351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95"/>
        <v>0</v>
      </c>
      <c r="P2520">
        <f t="shared" si="196"/>
        <v>0</v>
      </c>
      <c r="Q2520" s="13" t="s">
        <v>8334</v>
      </c>
      <c r="R2520" t="s">
        <v>8351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95"/>
        <v>0</v>
      </c>
      <c r="P2521">
        <f t="shared" si="196"/>
        <v>16.25</v>
      </c>
      <c r="Q2521" s="13" t="s">
        <v>8334</v>
      </c>
      <c r="R2521" t="s">
        <v>8351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95"/>
        <v>0</v>
      </c>
      <c r="P2522">
        <f t="shared" si="196"/>
        <v>0</v>
      </c>
      <c r="Q2522" s="13" t="s">
        <v>8334</v>
      </c>
      <c r="R2522" t="s">
        <v>8351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95"/>
        <v>109</v>
      </c>
      <c r="P2523">
        <f t="shared" si="196"/>
        <v>103.68</v>
      </c>
      <c r="Q2523" s="13" t="s">
        <v>8323</v>
      </c>
      <c r="R2523" t="s">
        <v>8352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95"/>
        <v>100</v>
      </c>
      <c r="P2524">
        <f t="shared" si="196"/>
        <v>185.19</v>
      </c>
      <c r="Q2524" s="13" t="s">
        <v>8323</v>
      </c>
      <c r="R2524" t="s">
        <v>8352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95"/>
        <v>156</v>
      </c>
      <c r="P2525">
        <f t="shared" si="196"/>
        <v>54.15</v>
      </c>
      <c r="Q2525" s="13" t="s">
        <v>8323</v>
      </c>
      <c r="R2525" t="s">
        <v>8352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95"/>
        <v>102</v>
      </c>
      <c r="P2526">
        <f t="shared" si="196"/>
        <v>177.21</v>
      </c>
      <c r="Q2526" s="13" t="s">
        <v>8323</v>
      </c>
      <c r="R2526" t="s">
        <v>8352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95"/>
        <v>100</v>
      </c>
      <c r="P2527">
        <f t="shared" si="196"/>
        <v>100.33</v>
      </c>
      <c r="Q2527" s="13" t="s">
        <v>8323</v>
      </c>
      <c r="R2527" t="s">
        <v>8352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95"/>
        <v>113</v>
      </c>
      <c r="P2528">
        <f t="shared" si="196"/>
        <v>136.91</v>
      </c>
      <c r="Q2528" s="13" t="s">
        <v>8323</v>
      </c>
      <c r="R2528" t="s">
        <v>8352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95"/>
        <v>102</v>
      </c>
      <c r="P2529">
        <f t="shared" si="196"/>
        <v>57.54</v>
      </c>
      <c r="Q2529" s="13" t="s">
        <v>8323</v>
      </c>
      <c r="R2529" t="s">
        <v>8352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95"/>
        <v>107</v>
      </c>
      <c r="P2530">
        <f t="shared" si="196"/>
        <v>52.96</v>
      </c>
      <c r="Q2530" s="13" t="s">
        <v>8323</v>
      </c>
      <c r="R2530" t="s">
        <v>8352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95"/>
        <v>104</v>
      </c>
      <c r="P2531">
        <f t="shared" si="196"/>
        <v>82.33</v>
      </c>
      <c r="Q2531" s="13" t="s">
        <v>8323</v>
      </c>
      <c r="R2531" t="s">
        <v>8352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95"/>
        <v>100</v>
      </c>
      <c r="P2532">
        <f t="shared" si="196"/>
        <v>135.41999999999999</v>
      </c>
      <c r="Q2532" s="13" t="s">
        <v>8323</v>
      </c>
      <c r="R2532" t="s">
        <v>8352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95"/>
        <v>100</v>
      </c>
      <c r="P2533">
        <f t="shared" si="196"/>
        <v>74.069999999999993</v>
      </c>
      <c r="Q2533" s="13" t="s">
        <v>8323</v>
      </c>
      <c r="R2533" t="s">
        <v>8352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95"/>
        <v>126</v>
      </c>
      <c r="P2534">
        <f t="shared" si="196"/>
        <v>84.08</v>
      </c>
      <c r="Q2534" s="13" t="s">
        <v>8323</v>
      </c>
      <c r="R2534" t="s">
        <v>8352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95"/>
        <v>111</v>
      </c>
      <c r="P2535">
        <f t="shared" si="196"/>
        <v>61.03</v>
      </c>
      <c r="Q2535" s="13" t="s">
        <v>8323</v>
      </c>
      <c r="R2535" t="s">
        <v>8352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95"/>
        <v>105</v>
      </c>
      <c r="P2536">
        <f t="shared" si="196"/>
        <v>150</v>
      </c>
      <c r="Q2536" s="13" t="s">
        <v>8323</v>
      </c>
      <c r="R2536" t="s">
        <v>8352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95"/>
        <v>104</v>
      </c>
      <c r="P2537">
        <f t="shared" si="196"/>
        <v>266.08999999999997</v>
      </c>
      <c r="Q2537" s="13" t="s">
        <v>8323</v>
      </c>
      <c r="R2537" t="s">
        <v>8352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95"/>
        <v>116</v>
      </c>
      <c r="P2538">
        <f t="shared" si="196"/>
        <v>7.25</v>
      </c>
      <c r="Q2538" s="13" t="s">
        <v>8323</v>
      </c>
      <c r="R2538" t="s">
        <v>8352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95"/>
        <v>110</v>
      </c>
      <c r="P2539">
        <f t="shared" si="196"/>
        <v>100</v>
      </c>
      <c r="Q2539" s="13" t="s">
        <v>8323</v>
      </c>
      <c r="R2539" t="s">
        <v>8352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95"/>
        <v>113</v>
      </c>
      <c r="P2540">
        <f t="shared" si="196"/>
        <v>109.96</v>
      </c>
      <c r="Q2540" s="13" t="s">
        <v>8323</v>
      </c>
      <c r="R2540" t="s">
        <v>8352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95"/>
        <v>100</v>
      </c>
      <c r="P2541">
        <f t="shared" si="196"/>
        <v>169.92</v>
      </c>
      <c r="Q2541" s="13" t="s">
        <v>8323</v>
      </c>
      <c r="R2541" t="s">
        <v>8352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95"/>
        <v>103</v>
      </c>
      <c r="P2542">
        <f t="shared" si="196"/>
        <v>95.74</v>
      </c>
      <c r="Q2542" s="13" t="s">
        <v>8323</v>
      </c>
      <c r="R2542" t="s">
        <v>8352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95"/>
        <v>107</v>
      </c>
      <c r="P2543">
        <f t="shared" si="196"/>
        <v>59.46</v>
      </c>
      <c r="Q2543" s="13" t="s">
        <v>8323</v>
      </c>
      <c r="R2543" t="s">
        <v>8352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95"/>
        <v>104</v>
      </c>
      <c r="P2544">
        <f t="shared" si="196"/>
        <v>55.77</v>
      </c>
      <c r="Q2544" s="13" t="s">
        <v>8323</v>
      </c>
      <c r="R2544" t="s">
        <v>8352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95"/>
        <v>156</v>
      </c>
      <c r="P2545">
        <f t="shared" si="196"/>
        <v>30.08</v>
      </c>
      <c r="Q2545" s="13" t="s">
        <v>8323</v>
      </c>
      <c r="R2545" t="s">
        <v>8352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95"/>
        <v>101</v>
      </c>
      <c r="P2546">
        <f t="shared" si="196"/>
        <v>88.44</v>
      </c>
      <c r="Q2546" s="13" t="s">
        <v>8323</v>
      </c>
      <c r="R2546" t="s">
        <v>8352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95"/>
        <v>195</v>
      </c>
      <c r="P2547">
        <f t="shared" si="196"/>
        <v>64.03</v>
      </c>
      <c r="Q2547" s="13" t="s">
        <v>8323</v>
      </c>
      <c r="R2547" t="s">
        <v>8352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95"/>
        <v>112</v>
      </c>
      <c r="P2548">
        <f t="shared" si="196"/>
        <v>60.15</v>
      </c>
      <c r="Q2548" s="13" t="s">
        <v>8323</v>
      </c>
      <c r="R2548" t="s">
        <v>8352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95"/>
        <v>120</v>
      </c>
      <c r="P2549">
        <f t="shared" si="196"/>
        <v>49.19</v>
      </c>
      <c r="Q2549" s="13" t="s">
        <v>8323</v>
      </c>
      <c r="R2549" t="s">
        <v>8352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95"/>
        <v>102</v>
      </c>
      <c r="P2550">
        <f t="shared" si="196"/>
        <v>165.16</v>
      </c>
      <c r="Q2550" s="13" t="s">
        <v>8323</v>
      </c>
      <c r="R2550" t="s">
        <v>8352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95"/>
        <v>103</v>
      </c>
      <c r="P2551">
        <f t="shared" si="196"/>
        <v>43.62</v>
      </c>
      <c r="Q2551" s="13" t="s">
        <v>8323</v>
      </c>
      <c r="R2551" t="s">
        <v>8352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95"/>
        <v>101</v>
      </c>
      <c r="P2552">
        <f t="shared" si="196"/>
        <v>43.7</v>
      </c>
      <c r="Q2552" s="13" t="s">
        <v>8323</v>
      </c>
      <c r="R2552" t="s">
        <v>8352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95"/>
        <v>103</v>
      </c>
      <c r="P2553">
        <f t="shared" si="196"/>
        <v>67.42</v>
      </c>
      <c r="Q2553" s="13" t="s">
        <v>8323</v>
      </c>
      <c r="R2553" t="s">
        <v>8352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95"/>
        <v>107</v>
      </c>
      <c r="P2554">
        <f t="shared" si="196"/>
        <v>177.5</v>
      </c>
      <c r="Q2554" s="13" t="s">
        <v>8323</v>
      </c>
      <c r="R2554" t="s">
        <v>8352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95"/>
        <v>156</v>
      </c>
      <c r="P2555">
        <f t="shared" si="196"/>
        <v>38.880000000000003</v>
      </c>
      <c r="Q2555" s="13" t="s">
        <v>8323</v>
      </c>
      <c r="R2555" t="s">
        <v>8352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95"/>
        <v>123</v>
      </c>
      <c r="P2556">
        <f t="shared" si="196"/>
        <v>54.99</v>
      </c>
      <c r="Q2556" s="13" t="s">
        <v>8323</v>
      </c>
      <c r="R2556" t="s">
        <v>8352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95"/>
        <v>107</v>
      </c>
      <c r="P2557">
        <f t="shared" si="196"/>
        <v>61.34</v>
      </c>
      <c r="Q2557" s="13" t="s">
        <v>8323</v>
      </c>
      <c r="R2557" t="s">
        <v>8352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95"/>
        <v>106</v>
      </c>
      <c r="P2558">
        <f t="shared" si="196"/>
        <v>23.12</v>
      </c>
      <c r="Q2558" s="13" t="s">
        <v>8323</v>
      </c>
      <c r="R2558" t="s">
        <v>8352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95"/>
        <v>118</v>
      </c>
      <c r="P2559">
        <f t="shared" si="196"/>
        <v>29.61</v>
      </c>
      <c r="Q2559" s="13" t="s">
        <v>8323</v>
      </c>
      <c r="R2559" t="s">
        <v>8352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95"/>
        <v>109</v>
      </c>
      <c r="P2560">
        <f t="shared" si="196"/>
        <v>75.61</v>
      </c>
      <c r="Q2560" s="13" t="s">
        <v>8323</v>
      </c>
      <c r="R2560" t="s">
        <v>8352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95"/>
        <v>111</v>
      </c>
      <c r="P2561">
        <f t="shared" si="196"/>
        <v>35.6</v>
      </c>
      <c r="Q2561" s="13" t="s">
        <v>8323</v>
      </c>
      <c r="R2561" t="s">
        <v>8352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200">ROUND(E2562/D2562*100, 0)</f>
        <v>100</v>
      </c>
      <c r="P2562">
        <f t="shared" si="196"/>
        <v>143</v>
      </c>
      <c r="Q2562" s="13" t="s">
        <v>8323</v>
      </c>
      <c r="R2562" t="s">
        <v>8352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200"/>
        <v>0</v>
      </c>
      <c r="P2563">
        <f t="shared" ref="P2563:P2626" si="201">IFERROR(ROUND(E2563/L2563,2), 0)</f>
        <v>0</v>
      </c>
      <c r="Q2563" s="13" t="s">
        <v>8334</v>
      </c>
      <c r="R2563" t="s">
        <v>8335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200"/>
        <v>1</v>
      </c>
      <c r="P2564">
        <f t="shared" si="201"/>
        <v>25</v>
      </c>
      <c r="Q2564" s="13" t="s">
        <v>8334</v>
      </c>
      <c r="R2564" t="s">
        <v>8335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200"/>
        <v>0</v>
      </c>
      <c r="P2565">
        <f t="shared" si="201"/>
        <v>0</v>
      </c>
      <c r="Q2565" s="13" t="s">
        <v>8334</v>
      </c>
      <c r="R2565" t="s">
        <v>8335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200"/>
        <v>0</v>
      </c>
      <c r="P2566">
        <f t="shared" si="201"/>
        <v>0</v>
      </c>
      <c r="Q2566" s="13" t="s">
        <v>8334</v>
      </c>
      <c r="R2566" t="s">
        <v>8335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200"/>
        <v>1</v>
      </c>
      <c r="P2567">
        <f t="shared" si="201"/>
        <v>100</v>
      </c>
      <c r="Q2567" s="13" t="s">
        <v>8334</v>
      </c>
      <c r="R2567" t="s">
        <v>8335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200"/>
        <v>0</v>
      </c>
      <c r="P2568">
        <f t="shared" si="201"/>
        <v>0</v>
      </c>
      <c r="Q2568" s="13" t="s">
        <v>8334</v>
      </c>
      <c r="R2568" t="s">
        <v>8335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200"/>
        <v>0</v>
      </c>
      <c r="P2569">
        <f t="shared" si="201"/>
        <v>60</v>
      </c>
      <c r="Q2569" s="13" t="s">
        <v>8334</v>
      </c>
      <c r="R2569" t="s">
        <v>8335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200"/>
        <v>1</v>
      </c>
      <c r="P2570">
        <f t="shared" si="201"/>
        <v>50</v>
      </c>
      <c r="Q2570" s="13" t="s">
        <v>8334</v>
      </c>
      <c r="R2570" t="s">
        <v>8335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200"/>
        <v>2</v>
      </c>
      <c r="P2571">
        <f t="shared" si="201"/>
        <v>72.5</v>
      </c>
      <c r="Q2571" s="13" t="s">
        <v>8334</v>
      </c>
      <c r="R2571" t="s">
        <v>8335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200"/>
        <v>1</v>
      </c>
      <c r="P2572">
        <f t="shared" si="201"/>
        <v>29.5</v>
      </c>
      <c r="Q2572" s="13" t="s">
        <v>8334</v>
      </c>
      <c r="R2572" t="s">
        <v>8335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200"/>
        <v>0</v>
      </c>
      <c r="P2573">
        <f t="shared" si="201"/>
        <v>62.5</v>
      </c>
      <c r="Q2573" s="13" t="s">
        <v>8334</v>
      </c>
      <c r="R2573" t="s">
        <v>8335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200"/>
        <v>0</v>
      </c>
      <c r="P2574">
        <f t="shared" si="201"/>
        <v>0</v>
      </c>
      <c r="Q2574" s="13" t="s">
        <v>8334</v>
      </c>
      <c r="R2574" t="s">
        <v>8335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200"/>
        <v>0</v>
      </c>
      <c r="P2575">
        <f t="shared" si="201"/>
        <v>0</v>
      </c>
      <c r="Q2575" s="13" t="s">
        <v>8334</v>
      </c>
      <c r="R2575" t="s">
        <v>8335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200"/>
        <v>0</v>
      </c>
      <c r="P2576">
        <f t="shared" si="201"/>
        <v>0</v>
      </c>
      <c r="Q2576" s="13" t="s">
        <v>8334</v>
      </c>
      <c r="R2576" t="s">
        <v>8335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200"/>
        <v>0</v>
      </c>
      <c r="P2577">
        <f t="shared" si="201"/>
        <v>0</v>
      </c>
      <c r="Q2577" s="13" t="s">
        <v>8334</v>
      </c>
      <c r="R2577" t="s">
        <v>8335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200"/>
        <v>0</v>
      </c>
      <c r="P2578">
        <f t="shared" si="201"/>
        <v>0</v>
      </c>
      <c r="Q2578" s="13" t="s">
        <v>8334</v>
      </c>
      <c r="R2578" t="s">
        <v>8335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200"/>
        <v>0</v>
      </c>
      <c r="P2579">
        <f t="shared" si="201"/>
        <v>0</v>
      </c>
      <c r="Q2579" s="13" t="s">
        <v>8334</v>
      </c>
      <c r="R2579" t="s">
        <v>8335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200"/>
        <v>0</v>
      </c>
      <c r="P2580">
        <f t="shared" si="201"/>
        <v>0</v>
      </c>
      <c r="Q2580" s="13" t="s">
        <v>8334</v>
      </c>
      <c r="R2580" t="s">
        <v>8335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200"/>
        <v>0</v>
      </c>
      <c r="P2581">
        <f t="shared" si="201"/>
        <v>23.08</v>
      </c>
      <c r="Q2581" s="13" t="s">
        <v>8334</v>
      </c>
      <c r="R2581" t="s">
        <v>8335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200"/>
        <v>1</v>
      </c>
      <c r="P2582">
        <f t="shared" si="201"/>
        <v>25.5</v>
      </c>
      <c r="Q2582" s="13" t="s">
        <v>8334</v>
      </c>
      <c r="R2582" t="s">
        <v>8335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200"/>
        <v>11</v>
      </c>
      <c r="P2583">
        <f t="shared" si="201"/>
        <v>48.18</v>
      </c>
      <c r="Q2583" s="13" t="s">
        <v>8334</v>
      </c>
      <c r="R2583" t="s">
        <v>8335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200"/>
        <v>0</v>
      </c>
      <c r="P2584">
        <f t="shared" si="201"/>
        <v>1</v>
      </c>
      <c r="Q2584" s="13" t="s">
        <v>8334</v>
      </c>
      <c r="R2584" t="s">
        <v>8335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200"/>
        <v>1</v>
      </c>
      <c r="P2585">
        <f t="shared" si="201"/>
        <v>1</v>
      </c>
      <c r="Q2585" s="13" t="s">
        <v>8334</v>
      </c>
      <c r="R2585" t="s">
        <v>8335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200"/>
        <v>0</v>
      </c>
      <c r="P2586">
        <f t="shared" si="201"/>
        <v>0</v>
      </c>
      <c r="Q2586" s="13" t="s">
        <v>8334</v>
      </c>
      <c r="R2586" t="s">
        <v>8335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200"/>
        <v>0</v>
      </c>
      <c r="P2587">
        <f t="shared" si="201"/>
        <v>50</v>
      </c>
      <c r="Q2587" s="13" t="s">
        <v>8334</v>
      </c>
      <c r="R2587" t="s">
        <v>8335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200"/>
        <v>0</v>
      </c>
      <c r="P2588">
        <f t="shared" si="201"/>
        <v>5</v>
      </c>
      <c r="Q2588" s="13" t="s">
        <v>8334</v>
      </c>
      <c r="R2588" t="s">
        <v>8335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200"/>
        <v>2</v>
      </c>
      <c r="P2589">
        <f t="shared" si="201"/>
        <v>202.83</v>
      </c>
      <c r="Q2589" s="13" t="s">
        <v>8334</v>
      </c>
      <c r="R2589" t="s">
        <v>8335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200"/>
        <v>4</v>
      </c>
      <c r="P2590">
        <f t="shared" si="201"/>
        <v>29.13</v>
      </c>
      <c r="Q2590" s="13" t="s">
        <v>8334</v>
      </c>
      <c r="R2590" t="s">
        <v>8335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200"/>
        <v>0</v>
      </c>
      <c r="P2591">
        <f t="shared" si="201"/>
        <v>5</v>
      </c>
      <c r="Q2591" s="13" t="s">
        <v>8334</v>
      </c>
      <c r="R2591" t="s">
        <v>8335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200"/>
        <v>0</v>
      </c>
      <c r="P2592">
        <f t="shared" si="201"/>
        <v>0</v>
      </c>
      <c r="Q2592" s="13" t="s">
        <v>8334</v>
      </c>
      <c r="R2592" t="s">
        <v>8335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200"/>
        <v>2</v>
      </c>
      <c r="P2593">
        <f t="shared" si="201"/>
        <v>13</v>
      </c>
      <c r="Q2593" s="13" t="s">
        <v>8334</v>
      </c>
      <c r="R2593" t="s">
        <v>8335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200"/>
        <v>0</v>
      </c>
      <c r="P2594">
        <f t="shared" si="201"/>
        <v>50</v>
      </c>
      <c r="Q2594" s="13" t="s">
        <v>8334</v>
      </c>
      <c r="R2594" t="s">
        <v>8335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200"/>
        <v>0</v>
      </c>
      <c r="P2595">
        <f t="shared" si="201"/>
        <v>0</v>
      </c>
      <c r="Q2595" s="13" t="s">
        <v>8334</v>
      </c>
      <c r="R2595" t="s">
        <v>8335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200"/>
        <v>0</v>
      </c>
      <c r="P2596">
        <f t="shared" si="201"/>
        <v>1</v>
      </c>
      <c r="Q2596" s="13" t="s">
        <v>8334</v>
      </c>
      <c r="R2596" t="s">
        <v>8335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200"/>
        <v>12</v>
      </c>
      <c r="P2597">
        <f t="shared" si="201"/>
        <v>96.05</v>
      </c>
      <c r="Q2597" s="13" t="s">
        <v>8334</v>
      </c>
      <c r="R2597" t="s">
        <v>8335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200"/>
        <v>24</v>
      </c>
      <c r="P2598">
        <f t="shared" si="201"/>
        <v>305.77999999999997</v>
      </c>
      <c r="Q2598" s="13" t="s">
        <v>8334</v>
      </c>
      <c r="R2598" t="s">
        <v>8335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200"/>
        <v>6</v>
      </c>
      <c r="P2599">
        <f t="shared" si="201"/>
        <v>12.14</v>
      </c>
      <c r="Q2599" s="13" t="s">
        <v>8334</v>
      </c>
      <c r="R2599" t="s">
        <v>8335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200"/>
        <v>39</v>
      </c>
      <c r="P2600">
        <f t="shared" si="201"/>
        <v>83.57</v>
      </c>
      <c r="Q2600" s="13" t="s">
        <v>8334</v>
      </c>
      <c r="R2600" t="s">
        <v>8335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200"/>
        <v>1</v>
      </c>
      <c r="P2601">
        <f t="shared" si="201"/>
        <v>18</v>
      </c>
      <c r="Q2601" s="13" t="s">
        <v>8334</v>
      </c>
      <c r="R2601" t="s">
        <v>8335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200"/>
        <v>7</v>
      </c>
      <c r="P2602">
        <f t="shared" si="201"/>
        <v>115.53</v>
      </c>
      <c r="Q2602" s="13" t="s">
        <v>8334</v>
      </c>
      <c r="R2602" t="s">
        <v>8335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200"/>
        <v>661</v>
      </c>
      <c r="P2603">
        <f t="shared" si="201"/>
        <v>21.9</v>
      </c>
      <c r="Q2603" s="13" t="s">
        <v>8317</v>
      </c>
      <c r="R2603" t="s">
        <v>8353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200"/>
        <v>326</v>
      </c>
      <c r="P2604">
        <f t="shared" si="201"/>
        <v>80.02</v>
      </c>
      <c r="Q2604" s="13" t="s">
        <v>8317</v>
      </c>
      <c r="R2604" t="s">
        <v>8353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200"/>
        <v>101</v>
      </c>
      <c r="P2605">
        <f t="shared" si="201"/>
        <v>35.520000000000003</v>
      </c>
      <c r="Q2605" s="13" t="s">
        <v>8317</v>
      </c>
      <c r="R2605" t="s">
        <v>8353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200"/>
        <v>104</v>
      </c>
      <c r="P2606">
        <f t="shared" si="201"/>
        <v>64.930000000000007</v>
      </c>
      <c r="Q2606" s="13" t="s">
        <v>8317</v>
      </c>
      <c r="R2606" t="s">
        <v>8353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200"/>
        <v>107</v>
      </c>
      <c r="P2607">
        <f t="shared" si="201"/>
        <v>60.97</v>
      </c>
      <c r="Q2607" s="13" t="s">
        <v>8317</v>
      </c>
      <c r="R2607" t="s">
        <v>8353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200"/>
        <v>110</v>
      </c>
      <c r="P2608">
        <f t="shared" si="201"/>
        <v>31.44</v>
      </c>
      <c r="Q2608" s="13" t="s">
        <v>8317</v>
      </c>
      <c r="R2608" t="s">
        <v>8353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200"/>
        <v>408</v>
      </c>
      <c r="P2609">
        <f t="shared" si="201"/>
        <v>81.95</v>
      </c>
      <c r="Q2609" s="13" t="s">
        <v>8317</v>
      </c>
      <c r="R2609" t="s">
        <v>8353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200"/>
        <v>224</v>
      </c>
      <c r="P2610">
        <f t="shared" si="201"/>
        <v>58.93</v>
      </c>
      <c r="Q2610" s="13" t="s">
        <v>8317</v>
      </c>
      <c r="R2610" t="s">
        <v>8353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200"/>
        <v>304</v>
      </c>
      <c r="P2611">
        <f t="shared" si="201"/>
        <v>157.29</v>
      </c>
      <c r="Q2611" s="13" t="s">
        <v>8317</v>
      </c>
      <c r="R2611" t="s">
        <v>8353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200"/>
        <v>141</v>
      </c>
      <c r="P2612">
        <f t="shared" si="201"/>
        <v>55.76</v>
      </c>
      <c r="Q2612" s="13" t="s">
        <v>8317</v>
      </c>
      <c r="R2612" t="s">
        <v>8353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200"/>
        <v>2791</v>
      </c>
      <c r="P2613">
        <f t="shared" si="201"/>
        <v>83.8</v>
      </c>
      <c r="Q2613" s="13" t="s">
        <v>8317</v>
      </c>
      <c r="R2613" t="s">
        <v>8353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200"/>
        <v>172</v>
      </c>
      <c r="P2614">
        <f t="shared" si="201"/>
        <v>58.42</v>
      </c>
      <c r="Q2614" s="13" t="s">
        <v>8317</v>
      </c>
      <c r="R2614" t="s">
        <v>8353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200"/>
        <v>101</v>
      </c>
      <c r="P2615">
        <f t="shared" si="201"/>
        <v>270.57</v>
      </c>
      <c r="Q2615" s="13" t="s">
        <v>8317</v>
      </c>
      <c r="R2615" t="s">
        <v>8353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200"/>
        <v>102</v>
      </c>
      <c r="P2616">
        <f t="shared" si="201"/>
        <v>107.1</v>
      </c>
      <c r="Q2616" s="13" t="s">
        <v>8317</v>
      </c>
      <c r="R2616" t="s">
        <v>8353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200"/>
        <v>170</v>
      </c>
      <c r="P2617">
        <f t="shared" si="201"/>
        <v>47.18</v>
      </c>
      <c r="Q2617" s="13" t="s">
        <v>8317</v>
      </c>
      <c r="R2617" t="s">
        <v>8353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200"/>
        <v>115</v>
      </c>
      <c r="P2618">
        <f t="shared" si="201"/>
        <v>120.31</v>
      </c>
      <c r="Q2618" s="13" t="s">
        <v>8317</v>
      </c>
      <c r="R2618" t="s">
        <v>8353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200"/>
        <v>878</v>
      </c>
      <c r="P2619">
        <f t="shared" si="201"/>
        <v>27.6</v>
      </c>
      <c r="Q2619" s="13" t="s">
        <v>8317</v>
      </c>
      <c r="R2619" t="s">
        <v>8353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200"/>
        <v>105</v>
      </c>
      <c r="P2620">
        <f t="shared" si="201"/>
        <v>205.3</v>
      </c>
      <c r="Q2620" s="13" t="s">
        <v>8317</v>
      </c>
      <c r="R2620" t="s">
        <v>8353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200"/>
        <v>188</v>
      </c>
      <c r="P2621">
        <f t="shared" si="201"/>
        <v>35.549999999999997</v>
      </c>
      <c r="Q2621" s="13" t="s">
        <v>8317</v>
      </c>
      <c r="R2621" t="s">
        <v>8353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200"/>
        <v>144</v>
      </c>
      <c r="P2622">
        <f t="shared" si="201"/>
        <v>74.64</v>
      </c>
      <c r="Q2622" s="13" t="s">
        <v>8317</v>
      </c>
      <c r="R2622" t="s">
        <v>8353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200"/>
        <v>146</v>
      </c>
      <c r="P2623">
        <f t="shared" si="201"/>
        <v>47.06</v>
      </c>
      <c r="Q2623" s="13" t="s">
        <v>8317</v>
      </c>
      <c r="R2623" t="s">
        <v>8353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200"/>
        <v>131</v>
      </c>
      <c r="P2624">
        <f t="shared" si="201"/>
        <v>26.59</v>
      </c>
      <c r="Q2624" s="13" t="s">
        <v>8317</v>
      </c>
      <c r="R2624" t="s">
        <v>8353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200"/>
        <v>114</v>
      </c>
      <c r="P2625">
        <f t="shared" si="201"/>
        <v>36.770000000000003</v>
      </c>
      <c r="Q2625" s="13" t="s">
        <v>8317</v>
      </c>
      <c r="R2625" t="s">
        <v>8353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205">ROUND(E2626/D2626*100, 0)</f>
        <v>1379</v>
      </c>
      <c r="P2626">
        <f t="shared" si="201"/>
        <v>31.82</v>
      </c>
      <c r="Q2626" s="13" t="s">
        <v>8317</v>
      </c>
      <c r="R2626" t="s">
        <v>8353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205"/>
        <v>956</v>
      </c>
      <c r="P2627">
        <f t="shared" ref="P2627:P2690" si="206">IFERROR(ROUND(E2627/L2627,2), 0)</f>
        <v>27.58</v>
      </c>
      <c r="Q2627" s="13" t="s">
        <v>8317</v>
      </c>
      <c r="R2627" t="s">
        <v>8353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205"/>
        <v>112</v>
      </c>
      <c r="P2628">
        <f t="shared" si="206"/>
        <v>56</v>
      </c>
      <c r="Q2628" s="13" t="s">
        <v>8317</v>
      </c>
      <c r="R2628" t="s">
        <v>8353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205"/>
        <v>647</v>
      </c>
      <c r="P2629">
        <f t="shared" si="206"/>
        <v>21.56</v>
      </c>
      <c r="Q2629" s="13" t="s">
        <v>8317</v>
      </c>
      <c r="R2629" t="s">
        <v>8353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205"/>
        <v>110</v>
      </c>
      <c r="P2630">
        <f t="shared" si="206"/>
        <v>44.1</v>
      </c>
      <c r="Q2630" s="13" t="s">
        <v>8317</v>
      </c>
      <c r="R2630" t="s">
        <v>8353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205"/>
        <v>128</v>
      </c>
      <c r="P2631">
        <f t="shared" si="206"/>
        <v>63.87</v>
      </c>
      <c r="Q2631" s="13" t="s">
        <v>8317</v>
      </c>
      <c r="R2631" t="s">
        <v>8353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205"/>
        <v>158</v>
      </c>
      <c r="P2632">
        <f t="shared" si="206"/>
        <v>38.99</v>
      </c>
      <c r="Q2632" s="13" t="s">
        <v>8317</v>
      </c>
      <c r="R2632" t="s">
        <v>8353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205"/>
        <v>115</v>
      </c>
      <c r="P2633">
        <f t="shared" si="206"/>
        <v>80.19</v>
      </c>
      <c r="Q2633" s="13" t="s">
        <v>8317</v>
      </c>
      <c r="R2633" t="s">
        <v>8353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205"/>
        <v>137</v>
      </c>
      <c r="P2634">
        <f t="shared" si="206"/>
        <v>34.9</v>
      </c>
      <c r="Q2634" s="13" t="s">
        <v>8317</v>
      </c>
      <c r="R2634" t="s">
        <v>8353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205"/>
        <v>355</v>
      </c>
      <c r="P2635">
        <f t="shared" si="206"/>
        <v>89.1</v>
      </c>
      <c r="Q2635" s="13" t="s">
        <v>8317</v>
      </c>
      <c r="R2635" t="s">
        <v>8353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205"/>
        <v>106</v>
      </c>
      <c r="P2636">
        <f t="shared" si="206"/>
        <v>39.44</v>
      </c>
      <c r="Q2636" s="13" t="s">
        <v>8317</v>
      </c>
      <c r="R2636" t="s">
        <v>8353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205"/>
        <v>100</v>
      </c>
      <c r="P2637">
        <f t="shared" si="206"/>
        <v>136.9</v>
      </c>
      <c r="Q2637" s="13" t="s">
        <v>8317</v>
      </c>
      <c r="R2637" t="s">
        <v>8353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205"/>
        <v>187</v>
      </c>
      <c r="P2638">
        <f t="shared" si="206"/>
        <v>37.46</v>
      </c>
      <c r="Q2638" s="13" t="s">
        <v>8317</v>
      </c>
      <c r="R2638" t="s">
        <v>8353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205"/>
        <v>166</v>
      </c>
      <c r="P2639">
        <f t="shared" si="206"/>
        <v>31.96</v>
      </c>
      <c r="Q2639" s="13" t="s">
        <v>8317</v>
      </c>
      <c r="R2639" t="s">
        <v>8353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205"/>
        <v>102</v>
      </c>
      <c r="P2640">
        <f t="shared" si="206"/>
        <v>25.21</v>
      </c>
      <c r="Q2640" s="13" t="s">
        <v>8317</v>
      </c>
      <c r="R2640" t="s">
        <v>8353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205"/>
        <v>164</v>
      </c>
      <c r="P2641">
        <f t="shared" si="206"/>
        <v>10.039999999999999</v>
      </c>
      <c r="Q2641" s="13" t="s">
        <v>8317</v>
      </c>
      <c r="R2641" t="s">
        <v>8353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205"/>
        <v>106</v>
      </c>
      <c r="P2642">
        <f t="shared" si="206"/>
        <v>45.94</v>
      </c>
      <c r="Q2642" s="13" t="s">
        <v>8317</v>
      </c>
      <c r="R2642" t="s">
        <v>8353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205"/>
        <v>1</v>
      </c>
      <c r="P2643">
        <f t="shared" si="206"/>
        <v>15</v>
      </c>
      <c r="Q2643" s="13" t="s">
        <v>8317</v>
      </c>
      <c r="R2643" t="s">
        <v>8353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205"/>
        <v>0</v>
      </c>
      <c r="P2644">
        <f t="shared" si="206"/>
        <v>0</v>
      </c>
      <c r="Q2644" s="13" t="s">
        <v>8317</v>
      </c>
      <c r="R2644" t="s">
        <v>8353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205"/>
        <v>34</v>
      </c>
      <c r="P2645">
        <f t="shared" si="206"/>
        <v>223.58</v>
      </c>
      <c r="Q2645" s="13" t="s">
        <v>8317</v>
      </c>
      <c r="R2645" t="s">
        <v>8353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205"/>
        <v>2</v>
      </c>
      <c r="P2646">
        <f t="shared" si="206"/>
        <v>39.479999999999997</v>
      </c>
      <c r="Q2646" s="13" t="s">
        <v>8317</v>
      </c>
      <c r="R2646" t="s">
        <v>8353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205"/>
        <v>11</v>
      </c>
      <c r="P2647">
        <f t="shared" si="206"/>
        <v>91.3</v>
      </c>
      <c r="Q2647" s="13" t="s">
        <v>8317</v>
      </c>
      <c r="R2647" t="s">
        <v>8353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205"/>
        <v>8</v>
      </c>
      <c r="P2648">
        <f t="shared" si="206"/>
        <v>78.67</v>
      </c>
      <c r="Q2648" s="13" t="s">
        <v>8317</v>
      </c>
      <c r="R2648" t="s">
        <v>8353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205"/>
        <v>1</v>
      </c>
      <c r="P2649">
        <f t="shared" si="206"/>
        <v>12</v>
      </c>
      <c r="Q2649" s="13" t="s">
        <v>8317</v>
      </c>
      <c r="R2649" t="s">
        <v>8353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205"/>
        <v>1</v>
      </c>
      <c r="P2650">
        <f t="shared" si="206"/>
        <v>17.670000000000002</v>
      </c>
      <c r="Q2650" s="13" t="s">
        <v>8317</v>
      </c>
      <c r="R2650" t="s">
        <v>8353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205"/>
        <v>0</v>
      </c>
      <c r="P2651">
        <f t="shared" si="206"/>
        <v>41.33</v>
      </c>
      <c r="Q2651" s="13" t="s">
        <v>8317</v>
      </c>
      <c r="R2651" t="s">
        <v>8353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205"/>
        <v>1</v>
      </c>
      <c r="P2652">
        <f t="shared" si="206"/>
        <v>71.599999999999994</v>
      </c>
      <c r="Q2652" s="13" t="s">
        <v>8317</v>
      </c>
      <c r="R2652" t="s">
        <v>8353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205"/>
        <v>2</v>
      </c>
      <c r="P2653">
        <f t="shared" si="206"/>
        <v>307.82</v>
      </c>
      <c r="Q2653" s="13" t="s">
        <v>8317</v>
      </c>
      <c r="R2653" t="s">
        <v>8353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205"/>
        <v>1</v>
      </c>
      <c r="P2654">
        <f t="shared" si="206"/>
        <v>80.45</v>
      </c>
      <c r="Q2654" s="13" t="s">
        <v>8317</v>
      </c>
      <c r="R2654" t="s">
        <v>8353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205"/>
        <v>12</v>
      </c>
      <c r="P2655">
        <f t="shared" si="206"/>
        <v>83.94</v>
      </c>
      <c r="Q2655" s="13" t="s">
        <v>8317</v>
      </c>
      <c r="R2655" t="s">
        <v>8353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205"/>
        <v>0</v>
      </c>
      <c r="P2656">
        <f t="shared" si="206"/>
        <v>8.5</v>
      </c>
      <c r="Q2656" s="13" t="s">
        <v>8317</v>
      </c>
      <c r="R2656" t="s">
        <v>8353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205"/>
        <v>21</v>
      </c>
      <c r="P2657">
        <f t="shared" si="206"/>
        <v>73.37</v>
      </c>
      <c r="Q2657" s="13" t="s">
        <v>8317</v>
      </c>
      <c r="R2657" t="s">
        <v>8353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205"/>
        <v>11</v>
      </c>
      <c r="P2658">
        <f t="shared" si="206"/>
        <v>112.86</v>
      </c>
      <c r="Q2658" s="13" t="s">
        <v>8317</v>
      </c>
      <c r="R2658" t="s">
        <v>8353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205"/>
        <v>19</v>
      </c>
      <c r="P2659">
        <f t="shared" si="206"/>
        <v>95.28</v>
      </c>
      <c r="Q2659" s="13" t="s">
        <v>8317</v>
      </c>
      <c r="R2659" t="s">
        <v>8353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205"/>
        <v>0</v>
      </c>
      <c r="P2660">
        <f t="shared" si="206"/>
        <v>22.75</v>
      </c>
      <c r="Q2660" s="13" t="s">
        <v>8317</v>
      </c>
      <c r="R2660" t="s">
        <v>8353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205"/>
        <v>3</v>
      </c>
      <c r="P2661">
        <f t="shared" si="206"/>
        <v>133.30000000000001</v>
      </c>
      <c r="Q2661" s="13" t="s">
        <v>8317</v>
      </c>
      <c r="R2661" t="s">
        <v>8353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205"/>
        <v>0</v>
      </c>
      <c r="P2662">
        <f t="shared" si="206"/>
        <v>3.8</v>
      </c>
      <c r="Q2662" s="13" t="s">
        <v>8317</v>
      </c>
      <c r="R2662" t="s">
        <v>8353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205"/>
        <v>103</v>
      </c>
      <c r="P2663">
        <f t="shared" si="206"/>
        <v>85.75</v>
      </c>
      <c r="Q2663" s="13" t="s">
        <v>8317</v>
      </c>
      <c r="R2663" t="s">
        <v>8354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205"/>
        <v>107</v>
      </c>
      <c r="P2664">
        <f t="shared" si="206"/>
        <v>267</v>
      </c>
      <c r="Q2664" s="13" t="s">
        <v>8317</v>
      </c>
      <c r="R2664" t="s">
        <v>8354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205"/>
        <v>105</v>
      </c>
      <c r="P2665">
        <f t="shared" si="206"/>
        <v>373.56</v>
      </c>
      <c r="Q2665" s="13" t="s">
        <v>8317</v>
      </c>
      <c r="R2665" t="s">
        <v>8354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205"/>
        <v>103</v>
      </c>
      <c r="P2666">
        <f t="shared" si="206"/>
        <v>174.04</v>
      </c>
      <c r="Q2666" s="13" t="s">
        <v>8317</v>
      </c>
      <c r="R2666" t="s">
        <v>8354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205"/>
        <v>123</v>
      </c>
      <c r="P2667">
        <f t="shared" si="206"/>
        <v>93.7</v>
      </c>
      <c r="Q2667" s="13" t="s">
        <v>8317</v>
      </c>
      <c r="R2667" t="s">
        <v>8354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205"/>
        <v>159</v>
      </c>
      <c r="P2668">
        <f t="shared" si="206"/>
        <v>77.33</v>
      </c>
      <c r="Q2668" s="13" t="s">
        <v>8317</v>
      </c>
      <c r="R2668" t="s">
        <v>8354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205"/>
        <v>111</v>
      </c>
      <c r="P2669">
        <f t="shared" si="206"/>
        <v>92.22</v>
      </c>
      <c r="Q2669" s="13" t="s">
        <v>8317</v>
      </c>
      <c r="R2669" t="s">
        <v>8354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205"/>
        <v>171</v>
      </c>
      <c r="P2670">
        <f t="shared" si="206"/>
        <v>60.96</v>
      </c>
      <c r="Q2670" s="13" t="s">
        <v>8317</v>
      </c>
      <c r="R2670" t="s">
        <v>8354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205"/>
        <v>125</v>
      </c>
      <c r="P2671">
        <f t="shared" si="206"/>
        <v>91</v>
      </c>
      <c r="Q2671" s="13" t="s">
        <v>8317</v>
      </c>
      <c r="R2671" t="s">
        <v>8354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205"/>
        <v>6</v>
      </c>
      <c r="P2672">
        <f t="shared" si="206"/>
        <v>41.58</v>
      </c>
      <c r="Q2672" s="13" t="s">
        <v>8317</v>
      </c>
      <c r="R2672" t="s">
        <v>8354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205"/>
        <v>11</v>
      </c>
      <c r="P2673">
        <f t="shared" si="206"/>
        <v>33.76</v>
      </c>
      <c r="Q2673" s="13" t="s">
        <v>8317</v>
      </c>
      <c r="R2673" t="s">
        <v>8354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205"/>
        <v>33</v>
      </c>
      <c r="P2674">
        <f t="shared" si="206"/>
        <v>70.62</v>
      </c>
      <c r="Q2674" s="13" t="s">
        <v>8317</v>
      </c>
      <c r="R2674" t="s">
        <v>8354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205"/>
        <v>28</v>
      </c>
      <c r="P2675">
        <f t="shared" si="206"/>
        <v>167.15</v>
      </c>
      <c r="Q2675" s="13" t="s">
        <v>8317</v>
      </c>
      <c r="R2675" t="s">
        <v>8354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205"/>
        <v>63</v>
      </c>
      <c r="P2676">
        <f t="shared" si="206"/>
        <v>128.62</v>
      </c>
      <c r="Q2676" s="13" t="s">
        <v>8317</v>
      </c>
      <c r="R2676" t="s">
        <v>8354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205"/>
        <v>8</v>
      </c>
      <c r="P2677">
        <f t="shared" si="206"/>
        <v>65.41</v>
      </c>
      <c r="Q2677" s="13" t="s">
        <v>8317</v>
      </c>
      <c r="R2677" t="s">
        <v>8354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205"/>
        <v>50</v>
      </c>
      <c r="P2678">
        <f t="shared" si="206"/>
        <v>117.56</v>
      </c>
      <c r="Q2678" s="13" t="s">
        <v>8317</v>
      </c>
      <c r="R2678" t="s">
        <v>8354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205"/>
        <v>18</v>
      </c>
      <c r="P2679">
        <f t="shared" si="206"/>
        <v>126.48</v>
      </c>
      <c r="Q2679" s="13" t="s">
        <v>8317</v>
      </c>
      <c r="R2679" t="s">
        <v>8354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205"/>
        <v>0</v>
      </c>
      <c r="P2680">
        <f t="shared" si="206"/>
        <v>550</v>
      </c>
      <c r="Q2680" s="13" t="s">
        <v>8317</v>
      </c>
      <c r="R2680" t="s">
        <v>8354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205"/>
        <v>0</v>
      </c>
      <c r="P2681">
        <f t="shared" si="206"/>
        <v>44</v>
      </c>
      <c r="Q2681" s="13" t="s">
        <v>8317</v>
      </c>
      <c r="R2681" t="s">
        <v>8354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205"/>
        <v>1</v>
      </c>
      <c r="P2682">
        <f t="shared" si="206"/>
        <v>69</v>
      </c>
      <c r="Q2682" s="13" t="s">
        <v>8317</v>
      </c>
      <c r="R2682" t="s">
        <v>8354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205"/>
        <v>1</v>
      </c>
      <c r="P2683">
        <f t="shared" si="206"/>
        <v>27.5</v>
      </c>
      <c r="Q2683" s="13" t="s">
        <v>8334</v>
      </c>
      <c r="R2683" t="s">
        <v>8335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205"/>
        <v>28</v>
      </c>
      <c r="P2684">
        <f t="shared" si="206"/>
        <v>84.9</v>
      </c>
      <c r="Q2684" s="13" t="s">
        <v>8334</v>
      </c>
      <c r="R2684" t="s">
        <v>8335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205"/>
        <v>0</v>
      </c>
      <c r="P2685">
        <f t="shared" si="206"/>
        <v>12</v>
      </c>
      <c r="Q2685" s="13" t="s">
        <v>8334</v>
      </c>
      <c r="R2685" t="s">
        <v>8335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205"/>
        <v>1</v>
      </c>
      <c r="P2686">
        <f t="shared" si="206"/>
        <v>200</v>
      </c>
      <c r="Q2686" s="13" t="s">
        <v>8334</v>
      </c>
      <c r="R2686" t="s">
        <v>8335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205"/>
        <v>0</v>
      </c>
      <c r="P2687">
        <f t="shared" si="206"/>
        <v>10</v>
      </c>
      <c r="Q2687" s="13" t="s">
        <v>8334</v>
      </c>
      <c r="R2687" t="s">
        <v>8335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205"/>
        <v>0</v>
      </c>
      <c r="P2688">
        <f t="shared" si="206"/>
        <v>0</v>
      </c>
      <c r="Q2688" s="13" t="s">
        <v>8334</v>
      </c>
      <c r="R2688" t="s">
        <v>8335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205"/>
        <v>0</v>
      </c>
      <c r="P2689">
        <f t="shared" si="206"/>
        <v>0</v>
      </c>
      <c r="Q2689" s="13" t="s">
        <v>8334</v>
      </c>
      <c r="R2689" t="s">
        <v>8335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210">ROUND(E2690/D2690*100, 0)</f>
        <v>0</v>
      </c>
      <c r="P2690">
        <f t="shared" si="206"/>
        <v>5.29</v>
      </c>
      <c r="Q2690" s="13" t="s">
        <v>8334</v>
      </c>
      <c r="R2690" t="s">
        <v>8335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210"/>
        <v>0</v>
      </c>
      <c r="P2691">
        <f t="shared" ref="P2691:P2754" si="211">IFERROR(ROUND(E2691/L2691,2), 0)</f>
        <v>1</v>
      </c>
      <c r="Q2691" s="13" t="s">
        <v>8334</v>
      </c>
      <c r="R2691" t="s">
        <v>8335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210"/>
        <v>11</v>
      </c>
      <c r="P2692">
        <f t="shared" si="211"/>
        <v>72.760000000000005</v>
      </c>
      <c r="Q2692" s="13" t="s">
        <v>8334</v>
      </c>
      <c r="R2692" t="s">
        <v>8335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210"/>
        <v>0</v>
      </c>
      <c r="P2693">
        <f t="shared" si="211"/>
        <v>17.5</v>
      </c>
      <c r="Q2693" s="13" t="s">
        <v>8334</v>
      </c>
      <c r="R2693" t="s">
        <v>8335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210"/>
        <v>1</v>
      </c>
      <c r="P2694">
        <f t="shared" si="211"/>
        <v>25</v>
      </c>
      <c r="Q2694" s="13" t="s">
        <v>8334</v>
      </c>
      <c r="R2694" t="s">
        <v>8335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210"/>
        <v>1</v>
      </c>
      <c r="P2695">
        <f t="shared" si="211"/>
        <v>13.33</v>
      </c>
      <c r="Q2695" s="13" t="s">
        <v>8334</v>
      </c>
      <c r="R2695" t="s">
        <v>8335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210"/>
        <v>0</v>
      </c>
      <c r="P2696">
        <f t="shared" si="211"/>
        <v>1</v>
      </c>
      <c r="Q2696" s="13" t="s">
        <v>8334</v>
      </c>
      <c r="R2696" t="s">
        <v>8335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210"/>
        <v>0</v>
      </c>
      <c r="P2697">
        <f t="shared" si="211"/>
        <v>23.67</v>
      </c>
      <c r="Q2697" s="13" t="s">
        <v>8334</v>
      </c>
      <c r="R2697" t="s">
        <v>8335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210"/>
        <v>6</v>
      </c>
      <c r="P2698">
        <f t="shared" si="211"/>
        <v>89.21</v>
      </c>
      <c r="Q2698" s="13" t="s">
        <v>8334</v>
      </c>
      <c r="R2698" t="s">
        <v>8335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210"/>
        <v>26</v>
      </c>
      <c r="P2699">
        <f t="shared" si="211"/>
        <v>116.56</v>
      </c>
      <c r="Q2699" s="13" t="s">
        <v>8334</v>
      </c>
      <c r="R2699" t="s">
        <v>8335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210"/>
        <v>0</v>
      </c>
      <c r="P2700">
        <f t="shared" si="211"/>
        <v>13.01</v>
      </c>
      <c r="Q2700" s="13" t="s">
        <v>8334</v>
      </c>
      <c r="R2700" t="s">
        <v>8335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210"/>
        <v>0</v>
      </c>
      <c r="P2701">
        <f t="shared" si="211"/>
        <v>0</v>
      </c>
      <c r="Q2701" s="13" t="s">
        <v>8334</v>
      </c>
      <c r="R2701" t="s">
        <v>8335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210"/>
        <v>1</v>
      </c>
      <c r="P2702">
        <f t="shared" si="211"/>
        <v>17.5</v>
      </c>
      <c r="Q2702" s="13" t="s">
        <v>8334</v>
      </c>
      <c r="R2702" t="s">
        <v>8335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210"/>
        <v>46</v>
      </c>
      <c r="P2703">
        <f t="shared" si="211"/>
        <v>34.130000000000003</v>
      </c>
      <c r="Q2703" s="13" t="s">
        <v>8315</v>
      </c>
      <c r="R2703" t="s">
        <v>8355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210"/>
        <v>34</v>
      </c>
      <c r="P2704">
        <f t="shared" si="211"/>
        <v>132.35</v>
      </c>
      <c r="Q2704" s="13" t="s">
        <v>8315</v>
      </c>
      <c r="R2704" t="s">
        <v>8355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210"/>
        <v>104</v>
      </c>
      <c r="P2705">
        <f t="shared" si="211"/>
        <v>922.22</v>
      </c>
      <c r="Q2705" s="13" t="s">
        <v>8315</v>
      </c>
      <c r="R2705" t="s">
        <v>8355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210"/>
        <v>6</v>
      </c>
      <c r="P2706">
        <f t="shared" si="211"/>
        <v>163.57</v>
      </c>
      <c r="Q2706" s="13" t="s">
        <v>8315</v>
      </c>
      <c r="R2706" t="s">
        <v>8355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210"/>
        <v>11</v>
      </c>
      <c r="P2707">
        <f t="shared" si="211"/>
        <v>217.38</v>
      </c>
      <c r="Q2707" s="13" t="s">
        <v>8315</v>
      </c>
      <c r="R2707" t="s">
        <v>8355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210"/>
        <v>112</v>
      </c>
      <c r="P2708">
        <f t="shared" si="211"/>
        <v>149.44</v>
      </c>
      <c r="Q2708" s="13" t="s">
        <v>8315</v>
      </c>
      <c r="R2708" t="s">
        <v>8355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210"/>
        <v>351</v>
      </c>
      <c r="P2709">
        <f t="shared" si="211"/>
        <v>71.239999999999995</v>
      </c>
      <c r="Q2709" s="13" t="s">
        <v>8315</v>
      </c>
      <c r="R2709" t="s">
        <v>8355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210"/>
        <v>233</v>
      </c>
      <c r="P2710">
        <f t="shared" si="211"/>
        <v>44.46</v>
      </c>
      <c r="Q2710" s="13" t="s">
        <v>8315</v>
      </c>
      <c r="R2710" t="s">
        <v>8355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210"/>
        <v>102</v>
      </c>
      <c r="P2711">
        <f t="shared" si="211"/>
        <v>164.94</v>
      </c>
      <c r="Q2711" s="13" t="s">
        <v>8315</v>
      </c>
      <c r="R2711" t="s">
        <v>8355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210"/>
        <v>154</v>
      </c>
      <c r="P2712">
        <f t="shared" si="211"/>
        <v>84.87</v>
      </c>
      <c r="Q2712" s="13" t="s">
        <v>8315</v>
      </c>
      <c r="R2712" t="s">
        <v>8355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210"/>
        <v>101</v>
      </c>
      <c r="P2713">
        <f t="shared" si="211"/>
        <v>53.95</v>
      </c>
      <c r="Q2713" s="13" t="s">
        <v>8315</v>
      </c>
      <c r="R2713" t="s">
        <v>8355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210"/>
        <v>131</v>
      </c>
      <c r="P2714">
        <f t="shared" si="211"/>
        <v>50.53</v>
      </c>
      <c r="Q2714" s="13" t="s">
        <v>8315</v>
      </c>
      <c r="R2714" t="s">
        <v>8355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210"/>
        <v>102</v>
      </c>
      <c r="P2715">
        <f t="shared" si="211"/>
        <v>108</v>
      </c>
      <c r="Q2715" s="13" t="s">
        <v>8315</v>
      </c>
      <c r="R2715" t="s">
        <v>8355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210"/>
        <v>116</v>
      </c>
      <c r="P2716">
        <f t="shared" si="211"/>
        <v>95.37</v>
      </c>
      <c r="Q2716" s="13" t="s">
        <v>8315</v>
      </c>
      <c r="R2716" t="s">
        <v>8355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210"/>
        <v>265</v>
      </c>
      <c r="P2717">
        <f t="shared" si="211"/>
        <v>57.63</v>
      </c>
      <c r="Q2717" s="13" t="s">
        <v>8315</v>
      </c>
      <c r="R2717" t="s">
        <v>8355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210"/>
        <v>120</v>
      </c>
      <c r="P2718">
        <f t="shared" si="211"/>
        <v>64.16</v>
      </c>
      <c r="Q2718" s="13" t="s">
        <v>8315</v>
      </c>
      <c r="R2718" t="s">
        <v>8355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210"/>
        <v>120</v>
      </c>
      <c r="P2719">
        <f t="shared" si="211"/>
        <v>92.39</v>
      </c>
      <c r="Q2719" s="13" t="s">
        <v>8315</v>
      </c>
      <c r="R2719" t="s">
        <v>8355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210"/>
        <v>104</v>
      </c>
      <c r="P2720">
        <f t="shared" si="211"/>
        <v>125.98</v>
      </c>
      <c r="Q2720" s="13" t="s">
        <v>8315</v>
      </c>
      <c r="R2720" t="s">
        <v>8355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210"/>
        <v>109</v>
      </c>
      <c r="P2721">
        <f t="shared" si="211"/>
        <v>94.64</v>
      </c>
      <c r="Q2721" s="13" t="s">
        <v>8315</v>
      </c>
      <c r="R2721" t="s">
        <v>8355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210"/>
        <v>118</v>
      </c>
      <c r="P2722">
        <f t="shared" si="211"/>
        <v>170.7</v>
      </c>
      <c r="Q2722" s="13" t="s">
        <v>8315</v>
      </c>
      <c r="R2722" t="s">
        <v>8355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210"/>
        <v>1462</v>
      </c>
      <c r="P2723">
        <f t="shared" si="211"/>
        <v>40.76</v>
      </c>
      <c r="Q2723" s="13" t="s">
        <v>8317</v>
      </c>
      <c r="R2723" t="s">
        <v>8347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210"/>
        <v>253</v>
      </c>
      <c r="P2724">
        <f t="shared" si="211"/>
        <v>68.25</v>
      </c>
      <c r="Q2724" s="13" t="s">
        <v>8317</v>
      </c>
      <c r="R2724" t="s">
        <v>8347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210"/>
        <v>140</v>
      </c>
      <c r="P2725">
        <f t="shared" si="211"/>
        <v>95.49</v>
      </c>
      <c r="Q2725" s="13" t="s">
        <v>8317</v>
      </c>
      <c r="R2725" t="s">
        <v>8347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210"/>
        <v>297</v>
      </c>
      <c r="P2726">
        <f t="shared" si="211"/>
        <v>7.19</v>
      </c>
      <c r="Q2726" s="13" t="s">
        <v>8317</v>
      </c>
      <c r="R2726" t="s">
        <v>8347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210"/>
        <v>145</v>
      </c>
      <c r="P2727">
        <f t="shared" si="211"/>
        <v>511.65</v>
      </c>
      <c r="Q2727" s="13" t="s">
        <v>8317</v>
      </c>
      <c r="R2727" t="s">
        <v>8347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210"/>
        <v>106</v>
      </c>
      <c r="P2728">
        <f t="shared" si="211"/>
        <v>261.75</v>
      </c>
      <c r="Q2728" s="13" t="s">
        <v>8317</v>
      </c>
      <c r="R2728" t="s">
        <v>8347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210"/>
        <v>493</v>
      </c>
      <c r="P2729">
        <f t="shared" si="211"/>
        <v>69.760000000000005</v>
      </c>
      <c r="Q2729" s="13" t="s">
        <v>8317</v>
      </c>
      <c r="R2729" t="s">
        <v>8347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210"/>
        <v>202</v>
      </c>
      <c r="P2730">
        <f t="shared" si="211"/>
        <v>77.23</v>
      </c>
      <c r="Q2730" s="13" t="s">
        <v>8317</v>
      </c>
      <c r="R2730" t="s">
        <v>8347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210"/>
        <v>104</v>
      </c>
      <c r="P2731">
        <f t="shared" si="211"/>
        <v>340.57</v>
      </c>
      <c r="Q2731" s="13" t="s">
        <v>8317</v>
      </c>
      <c r="R2731" t="s">
        <v>8347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210"/>
        <v>170</v>
      </c>
      <c r="P2732">
        <f t="shared" si="211"/>
        <v>67.42</v>
      </c>
      <c r="Q2732" s="13" t="s">
        <v>8317</v>
      </c>
      <c r="R2732" t="s">
        <v>8347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210"/>
        <v>104</v>
      </c>
      <c r="P2733">
        <f t="shared" si="211"/>
        <v>845.7</v>
      </c>
      <c r="Q2733" s="13" t="s">
        <v>8317</v>
      </c>
      <c r="R2733" t="s">
        <v>8347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210"/>
        <v>118</v>
      </c>
      <c r="P2734">
        <f t="shared" si="211"/>
        <v>97.19</v>
      </c>
      <c r="Q2734" s="13" t="s">
        <v>8317</v>
      </c>
      <c r="R2734" t="s">
        <v>8347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210"/>
        <v>108</v>
      </c>
      <c r="P2735">
        <f t="shared" si="211"/>
        <v>451.84</v>
      </c>
      <c r="Q2735" s="13" t="s">
        <v>8317</v>
      </c>
      <c r="R2735" t="s">
        <v>8347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210"/>
        <v>2260300</v>
      </c>
      <c r="P2736">
        <f t="shared" si="211"/>
        <v>138.66999999999999</v>
      </c>
      <c r="Q2736" s="13" t="s">
        <v>8317</v>
      </c>
      <c r="R2736" t="s">
        <v>8347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210"/>
        <v>978</v>
      </c>
      <c r="P2737">
        <f t="shared" si="211"/>
        <v>21.64</v>
      </c>
      <c r="Q2737" s="13" t="s">
        <v>8317</v>
      </c>
      <c r="R2737" t="s">
        <v>8347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210"/>
        <v>123</v>
      </c>
      <c r="P2738">
        <f t="shared" si="211"/>
        <v>169.52</v>
      </c>
      <c r="Q2738" s="13" t="s">
        <v>8317</v>
      </c>
      <c r="R2738" t="s">
        <v>8347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210"/>
        <v>246</v>
      </c>
      <c r="P2739">
        <f t="shared" si="211"/>
        <v>161.88</v>
      </c>
      <c r="Q2739" s="13" t="s">
        <v>8317</v>
      </c>
      <c r="R2739" t="s">
        <v>8347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210"/>
        <v>148</v>
      </c>
      <c r="P2740">
        <f t="shared" si="211"/>
        <v>493.13</v>
      </c>
      <c r="Q2740" s="13" t="s">
        <v>8317</v>
      </c>
      <c r="R2740" t="s">
        <v>8347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210"/>
        <v>384</v>
      </c>
      <c r="P2741">
        <f t="shared" si="211"/>
        <v>22.12</v>
      </c>
      <c r="Q2741" s="13" t="s">
        <v>8317</v>
      </c>
      <c r="R2741" t="s">
        <v>8347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210"/>
        <v>103</v>
      </c>
      <c r="P2742">
        <f t="shared" si="211"/>
        <v>18.239999999999998</v>
      </c>
      <c r="Q2742" s="13" t="s">
        <v>8317</v>
      </c>
      <c r="R2742" t="s">
        <v>8347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210"/>
        <v>0</v>
      </c>
      <c r="P2743">
        <f t="shared" si="211"/>
        <v>8.75</v>
      </c>
      <c r="Q2743" s="13" t="s">
        <v>8320</v>
      </c>
      <c r="R2743" t="s">
        <v>8356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210"/>
        <v>29</v>
      </c>
      <c r="P2744">
        <f t="shared" si="211"/>
        <v>40.61</v>
      </c>
      <c r="Q2744" s="13" t="s">
        <v>8320</v>
      </c>
      <c r="R2744" t="s">
        <v>8356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210"/>
        <v>0</v>
      </c>
      <c r="P2745">
        <f t="shared" si="211"/>
        <v>0</v>
      </c>
      <c r="Q2745" s="13" t="s">
        <v>8320</v>
      </c>
      <c r="R2745" t="s">
        <v>8356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210"/>
        <v>5</v>
      </c>
      <c r="P2746">
        <f t="shared" si="211"/>
        <v>37.950000000000003</v>
      </c>
      <c r="Q2746" s="13" t="s">
        <v>8320</v>
      </c>
      <c r="R2746" t="s">
        <v>8356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210"/>
        <v>22</v>
      </c>
      <c r="P2747">
        <f t="shared" si="211"/>
        <v>35.729999999999997</v>
      </c>
      <c r="Q2747" s="13" t="s">
        <v>8320</v>
      </c>
      <c r="R2747" t="s">
        <v>8356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210"/>
        <v>27</v>
      </c>
      <c r="P2748">
        <f t="shared" si="211"/>
        <v>42.16</v>
      </c>
      <c r="Q2748" s="13" t="s">
        <v>8320</v>
      </c>
      <c r="R2748" t="s">
        <v>8356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210"/>
        <v>28</v>
      </c>
      <c r="P2749">
        <f t="shared" si="211"/>
        <v>35</v>
      </c>
      <c r="Q2749" s="13" t="s">
        <v>8320</v>
      </c>
      <c r="R2749" t="s">
        <v>8356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210"/>
        <v>1</v>
      </c>
      <c r="P2750">
        <f t="shared" si="211"/>
        <v>13.25</v>
      </c>
      <c r="Q2750" s="13" t="s">
        <v>8320</v>
      </c>
      <c r="R2750" t="s">
        <v>8356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210"/>
        <v>1</v>
      </c>
      <c r="P2751">
        <f t="shared" si="211"/>
        <v>55</v>
      </c>
      <c r="Q2751" s="13" t="s">
        <v>8320</v>
      </c>
      <c r="R2751" t="s">
        <v>8356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210"/>
        <v>0</v>
      </c>
      <c r="P2752">
        <f t="shared" si="211"/>
        <v>0</v>
      </c>
      <c r="Q2752" s="13" t="s">
        <v>8320</v>
      </c>
      <c r="R2752" t="s">
        <v>8356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210"/>
        <v>0</v>
      </c>
      <c r="P2753">
        <f t="shared" si="211"/>
        <v>0</v>
      </c>
      <c r="Q2753" s="13" t="s">
        <v>8320</v>
      </c>
      <c r="R2753" t="s">
        <v>8356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215">ROUND(E2754/D2754*100, 0)</f>
        <v>11</v>
      </c>
      <c r="P2754">
        <f t="shared" si="211"/>
        <v>39.29</v>
      </c>
      <c r="Q2754" s="13" t="s">
        <v>8320</v>
      </c>
      <c r="R2754" t="s">
        <v>8356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215"/>
        <v>19</v>
      </c>
      <c r="P2755">
        <f t="shared" ref="P2755:P2818" si="216">IFERROR(ROUND(E2755/L2755,2), 0)</f>
        <v>47.5</v>
      </c>
      <c r="Q2755" s="13" t="s">
        <v>8320</v>
      </c>
      <c r="R2755" t="s">
        <v>8356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215"/>
        <v>0</v>
      </c>
      <c r="P2756">
        <f t="shared" si="216"/>
        <v>0</v>
      </c>
      <c r="Q2756" s="13" t="s">
        <v>8320</v>
      </c>
      <c r="R2756" t="s">
        <v>8356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215"/>
        <v>52</v>
      </c>
      <c r="P2757">
        <f t="shared" si="216"/>
        <v>17.329999999999998</v>
      </c>
      <c r="Q2757" s="13" t="s">
        <v>8320</v>
      </c>
      <c r="R2757" t="s">
        <v>8356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215"/>
        <v>10</v>
      </c>
      <c r="P2758">
        <f t="shared" si="216"/>
        <v>31.76</v>
      </c>
      <c r="Q2758" s="13" t="s">
        <v>8320</v>
      </c>
      <c r="R2758" t="s">
        <v>8356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215"/>
        <v>1</v>
      </c>
      <c r="P2759">
        <f t="shared" si="216"/>
        <v>5</v>
      </c>
      <c r="Q2759" s="13" t="s">
        <v>8320</v>
      </c>
      <c r="R2759" t="s">
        <v>8356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215"/>
        <v>12</v>
      </c>
      <c r="P2760">
        <f t="shared" si="216"/>
        <v>39</v>
      </c>
      <c r="Q2760" s="13" t="s">
        <v>8320</v>
      </c>
      <c r="R2760" t="s">
        <v>8356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215"/>
        <v>11</v>
      </c>
      <c r="P2761">
        <f t="shared" si="216"/>
        <v>52.5</v>
      </c>
      <c r="Q2761" s="13" t="s">
        <v>8320</v>
      </c>
      <c r="R2761" t="s">
        <v>8356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215"/>
        <v>0</v>
      </c>
      <c r="P2762">
        <f t="shared" si="216"/>
        <v>0</v>
      </c>
      <c r="Q2762" s="13" t="s">
        <v>8320</v>
      </c>
      <c r="R2762" t="s">
        <v>8356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215"/>
        <v>1</v>
      </c>
      <c r="P2763">
        <f t="shared" si="216"/>
        <v>9</v>
      </c>
      <c r="Q2763" s="13" t="s">
        <v>8320</v>
      </c>
      <c r="R2763" t="s">
        <v>8356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215"/>
        <v>1</v>
      </c>
      <c r="P2764">
        <f t="shared" si="216"/>
        <v>25</v>
      </c>
      <c r="Q2764" s="13" t="s">
        <v>8320</v>
      </c>
      <c r="R2764" t="s">
        <v>8356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215"/>
        <v>0</v>
      </c>
      <c r="P2765">
        <f t="shared" si="216"/>
        <v>30</v>
      </c>
      <c r="Q2765" s="13" t="s">
        <v>8320</v>
      </c>
      <c r="R2765" t="s">
        <v>8356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215"/>
        <v>1</v>
      </c>
      <c r="P2766">
        <f t="shared" si="216"/>
        <v>11.25</v>
      </c>
      <c r="Q2766" s="13" t="s">
        <v>8320</v>
      </c>
      <c r="R2766" t="s">
        <v>8356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215"/>
        <v>0</v>
      </c>
      <c r="P2767">
        <f t="shared" si="216"/>
        <v>0</v>
      </c>
      <c r="Q2767" s="13" t="s">
        <v>8320</v>
      </c>
      <c r="R2767" t="s">
        <v>8356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215"/>
        <v>2</v>
      </c>
      <c r="P2768">
        <f t="shared" si="216"/>
        <v>25</v>
      </c>
      <c r="Q2768" s="13" t="s">
        <v>8320</v>
      </c>
      <c r="R2768" t="s">
        <v>8356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215"/>
        <v>1</v>
      </c>
      <c r="P2769">
        <f t="shared" si="216"/>
        <v>11.33</v>
      </c>
      <c r="Q2769" s="13" t="s">
        <v>8320</v>
      </c>
      <c r="R2769" t="s">
        <v>8356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215"/>
        <v>14</v>
      </c>
      <c r="P2770">
        <f t="shared" si="216"/>
        <v>29.47</v>
      </c>
      <c r="Q2770" s="13" t="s">
        <v>8320</v>
      </c>
      <c r="R2770" t="s">
        <v>8356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215"/>
        <v>0</v>
      </c>
      <c r="P2771">
        <f t="shared" si="216"/>
        <v>1</v>
      </c>
      <c r="Q2771" s="13" t="s">
        <v>8320</v>
      </c>
      <c r="R2771" t="s">
        <v>8356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215"/>
        <v>10</v>
      </c>
      <c r="P2772">
        <f t="shared" si="216"/>
        <v>63.1</v>
      </c>
      <c r="Q2772" s="13" t="s">
        <v>8320</v>
      </c>
      <c r="R2772" t="s">
        <v>8356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215"/>
        <v>0</v>
      </c>
      <c r="P2773">
        <f t="shared" si="216"/>
        <v>0</v>
      </c>
      <c r="Q2773" s="13" t="s">
        <v>8320</v>
      </c>
      <c r="R2773" t="s">
        <v>8356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215"/>
        <v>0</v>
      </c>
      <c r="P2774">
        <f t="shared" si="216"/>
        <v>0</v>
      </c>
      <c r="Q2774" s="13" t="s">
        <v>8320</v>
      </c>
      <c r="R2774" t="s">
        <v>8356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215"/>
        <v>0</v>
      </c>
      <c r="P2775">
        <f t="shared" si="216"/>
        <v>1</v>
      </c>
      <c r="Q2775" s="13" t="s">
        <v>8320</v>
      </c>
      <c r="R2775" t="s">
        <v>8356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215"/>
        <v>14</v>
      </c>
      <c r="P2776">
        <f t="shared" si="216"/>
        <v>43.85</v>
      </c>
      <c r="Q2776" s="13" t="s">
        <v>8320</v>
      </c>
      <c r="R2776" t="s">
        <v>8356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215"/>
        <v>3</v>
      </c>
      <c r="P2777">
        <f t="shared" si="216"/>
        <v>75</v>
      </c>
      <c r="Q2777" s="13" t="s">
        <v>8320</v>
      </c>
      <c r="R2777" t="s">
        <v>8356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215"/>
        <v>8</v>
      </c>
      <c r="P2778">
        <f t="shared" si="216"/>
        <v>45.97</v>
      </c>
      <c r="Q2778" s="13" t="s">
        <v>8320</v>
      </c>
      <c r="R2778" t="s">
        <v>8356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215"/>
        <v>0</v>
      </c>
      <c r="P2779">
        <f t="shared" si="216"/>
        <v>10</v>
      </c>
      <c r="Q2779" s="13" t="s">
        <v>8320</v>
      </c>
      <c r="R2779" t="s">
        <v>8356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215"/>
        <v>26</v>
      </c>
      <c r="P2780">
        <f t="shared" si="216"/>
        <v>93.67</v>
      </c>
      <c r="Q2780" s="13" t="s">
        <v>8320</v>
      </c>
      <c r="R2780" t="s">
        <v>8356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215"/>
        <v>2</v>
      </c>
      <c r="P2781">
        <f t="shared" si="216"/>
        <v>53</v>
      </c>
      <c r="Q2781" s="13" t="s">
        <v>8320</v>
      </c>
      <c r="R2781" t="s">
        <v>8356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215"/>
        <v>0</v>
      </c>
      <c r="P2782">
        <f t="shared" si="216"/>
        <v>0</v>
      </c>
      <c r="Q2782" s="13" t="s">
        <v>8320</v>
      </c>
      <c r="R2782" t="s">
        <v>8356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215"/>
        <v>105</v>
      </c>
      <c r="P2783">
        <f t="shared" si="216"/>
        <v>47</v>
      </c>
      <c r="Q2783" s="13" t="s">
        <v>8315</v>
      </c>
      <c r="R2783" t="s">
        <v>8316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215"/>
        <v>120</v>
      </c>
      <c r="P2784">
        <f t="shared" si="216"/>
        <v>66.67</v>
      </c>
      <c r="Q2784" s="13" t="s">
        <v>8315</v>
      </c>
      <c r="R2784" t="s">
        <v>8316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215"/>
        <v>115</v>
      </c>
      <c r="P2785">
        <f t="shared" si="216"/>
        <v>18.77</v>
      </c>
      <c r="Q2785" s="13" t="s">
        <v>8315</v>
      </c>
      <c r="R2785" t="s">
        <v>8316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215"/>
        <v>119</v>
      </c>
      <c r="P2786">
        <f t="shared" si="216"/>
        <v>66.11</v>
      </c>
      <c r="Q2786" s="13" t="s">
        <v>8315</v>
      </c>
      <c r="R2786" t="s">
        <v>8316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215"/>
        <v>105</v>
      </c>
      <c r="P2787">
        <f t="shared" si="216"/>
        <v>36.86</v>
      </c>
      <c r="Q2787" s="13" t="s">
        <v>8315</v>
      </c>
      <c r="R2787" t="s">
        <v>8316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215"/>
        <v>118</v>
      </c>
      <c r="P2788">
        <f t="shared" si="216"/>
        <v>39.81</v>
      </c>
      <c r="Q2788" s="13" t="s">
        <v>8315</v>
      </c>
      <c r="R2788" t="s">
        <v>8316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215"/>
        <v>120</v>
      </c>
      <c r="P2789">
        <f t="shared" si="216"/>
        <v>31.5</v>
      </c>
      <c r="Q2789" s="13" t="s">
        <v>8315</v>
      </c>
      <c r="R2789" t="s">
        <v>8316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215"/>
        <v>103</v>
      </c>
      <c r="P2790">
        <f t="shared" si="216"/>
        <v>102.5</v>
      </c>
      <c r="Q2790" s="13" t="s">
        <v>8315</v>
      </c>
      <c r="R2790" t="s">
        <v>8316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215"/>
        <v>101</v>
      </c>
      <c r="P2791">
        <f t="shared" si="216"/>
        <v>126.46</v>
      </c>
      <c r="Q2791" s="13" t="s">
        <v>8315</v>
      </c>
      <c r="R2791" t="s">
        <v>8316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215"/>
        <v>105</v>
      </c>
      <c r="P2792">
        <f t="shared" si="216"/>
        <v>47.88</v>
      </c>
      <c r="Q2792" s="13" t="s">
        <v>8315</v>
      </c>
      <c r="R2792" t="s">
        <v>8316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215"/>
        <v>103</v>
      </c>
      <c r="P2793">
        <f t="shared" si="216"/>
        <v>73.209999999999994</v>
      </c>
      <c r="Q2793" s="13" t="s">
        <v>8315</v>
      </c>
      <c r="R2793" t="s">
        <v>8316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215"/>
        <v>108</v>
      </c>
      <c r="P2794">
        <f t="shared" si="216"/>
        <v>89.67</v>
      </c>
      <c r="Q2794" s="13" t="s">
        <v>8315</v>
      </c>
      <c r="R2794" t="s">
        <v>8316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215"/>
        <v>111</v>
      </c>
      <c r="P2795">
        <f t="shared" si="216"/>
        <v>151.46</v>
      </c>
      <c r="Q2795" s="13" t="s">
        <v>8315</v>
      </c>
      <c r="R2795" t="s">
        <v>8316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215"/>
        <v>150</v>
      </c>
      <c r="P2796">
        <f t="shared" si="216"/>
        <v>25</v>
      </c>
      <c r="Q2796" s="13" t="s">
        <v>8315</v>
      </c>
      <c r="R2796" t="s">
        <v>8316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215"/>
        <v>104</v>
      </c>
      <c r="P2797">
        <f t="shared" si="216"/>
        <v>36.5</v>
      </c>
      <c r="Q2797" s="13" t="s">
        <v>8315</v>
      </c>
      <c r="R2797" t="s">
        <v>8316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215"/>
        <v>116</v>
      </c>
      <c r="P2798">
        <f t="shared" si="216"/>
        <v>44</v>
      </c>
      <c r="Q2798" s="13" t="s">
        <v>8315</v>
      </c>
      <c r="R2798" t="s">
        <v>8316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215"/>
        <v>103</v>
      </c>
      <c r="P2799">
        <f t="shared" si="216"/>
        <v>87.36</v>
      </c>
      <c r="Q2799" s="13" t="s">
        <v>8315</v>
      </c>
      <c r="R2799" t="s">
        <v>8316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215"/>
        <v>101</v>
      </c>
      <c r="P2800">
        <f t="shared" si="216"/>
        <v>36.47</v>
      </c>
      <c r="Q2800" s="13" t="s">
        <v>8315</v>
      </c>
      <c r="R2800" t="s">
        <v>8316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215"/>
        <v>117</v>
      </c>
      <c r="P2801">
        <f t="shared" si="216"/>
        <v>44.86</v>
      </c>
      <c r="Q2801" s="13" t="s">
        <v>8315</v>
      </c>
      <c r="R2801" t="s">
        <v>8316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215"/>
        <v>133</v>
      </c>
      <c r="P2802">
        <f t="shared" si="216"/>
        <v>42.9</v>
      </c>
      <c r="Q2802" s="13" t="s">
        <v>8315</v>
      </c>
      <c r="R2802" t="s">
        <v>8316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215"/>
        <v>133</v>
      </c>
      <c r="P2803">
        <f t="shared" si="216"/>
        <v>51.23</v>
      </c>
      <c r="Q2803" s="13" t="s">
        <v>8315</v>
      </c>
      <c r="R2803" t="s">
        <v>8316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215"/>
        <v>102</v>
      </c>
      <c r="P2804">
        <f t="shared" si="216"/>
        <v>33.94</v>
      </c>
      <c r="Q2804" s="13" t="s">
        <v>8315</v>
      </c>
      <c r="R2804" t="s">
        <v>8316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215"/>
        <v>128</v>
      </c>
      <c r="P2805">
        <f t="shared" si="216"/>
        <v>90.74</v>
      </c>
      <c r="Q2805" s="13" t="s">
        <v>8315</v>
      </c>
      <c r="R2805" t="s">
        <v>8316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215"/>
        <v>115</v>
      </c>
      <c r="P2806">
        <f t="shared" si="216"/>
        <v>50</v>
      </c>
      <c r="Q2806" s="13" t="s">
        <v>8315</v>
      </c>
      <c r="R2806" t="s">
        <v>8316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215"/>
        <v>110</v>
      </c>
      <c r="P2807">
        <f t="shared" si="216"/>
        <v>24.44</v>
      </c>
      <c r="Q2807" s="13" t="s">
        <v>8315</v>
      </c>
      <c r="R2807" t="s">
        <v>8316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215"/>
        <v>112</v>
      </c>
      <c r="P2808">
        <f t="shared" si="216"/>
        <v>44.25</v>
      </c>
      <c r="Q2808" s="13" t="s">
        <v>8315</v>
      </c>
      <c r="R2808" t="s">
        <v>8316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215"/>
        <v>126</v>
      </c>
      <c r="P2809">
        <f t="shared" si="216"/>
        <v>67.739999999999995</v>
      </c>
      <c r="Q2809" s="13" t="s">
        <v>8315</v>
      </c>
      <c r="R2809" t="s">
        <v>8316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215"/>
        <v>100</v>
      </c>
      <c r="P2810">
        <f t="shared" si="216"/>
        <v>65.38</v>
      </c>
      <c r="Q2810" s="13" t="s">
        <v>8315</v>
      </c>
      <c r="R2810" t="s">
        <v>8316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215"/>
        <v>102</v>
      </c>
      <c r="P2811">
        <f t="shared" si="216"/>
        <v>121.9</v>
      </c>
      <c r="Q2811" s="13" t="s">
        <v>8315</v>
      </c>
      <c r="R2811" t="s">
        <v>8316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215"/>
        <v>108</v>
      </c>
      <c r="P2812">
        <f t="shared" si="216"/>
        <v>47.46</v>
      </c>
      <c r="Q2812" s="13" t="s">
        <v>8315</v>
      </c>
      <c r="R2812" t="s">
        <v>8316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215"/>
        <v>100</v>
      </c>
      <c r="P2813">
        <f t="shared" si="216"/>
        <v>92.84</v>
      </c>
      <c r="Q2813" s="13" t="s">
        <v>8315</v>
      </c>
      <c r="R2813" t="s">
        <v>8316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215"/>
        <v>113</v>
      </c>
      <c r="P2814">
        <f t="shared" si="216"/>
        <v>68.25</v>
      </c>
      <c r="Q2814" s="13" t="s">
        <v>8315</v>
      </c>
      <c r="R2814" t="s">
        <v>8316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215"/>
        <v>128</v>
      </c>
      <c r="P2815">
        <f t="shared" si="216"/>
        <v>37.21</v>
      </c>
      <c r="Q2815" s="13" t="s">
        <v>8315</v>
      </c>
      <c r="R2815" t="s">
        <v>8316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215"/>
        <v>108</v>
      </c>
      <c r="P2816">
        <f t="shared" si="216"/>
        <v>25.25</v>
      </c>
      <c r="Q2816" s="13" t="s">
        <v>8315</v>
      </c>
      <c r="R2816" t="s">
        <v>8316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215"/>
        <v>242</v>
      </c>
      <c r="P2817">
        <f t="shared" si="216"/>
        <v>43.21</v>
      </c>
      <c r="Q2817" s="13" t="s">
        <v>8315</v>
      </c>
      <c r="R2817" t="s">
        <v>8316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220">ROUND(E2818/D2818*100, 0)</f>
        <v>142</v>
      </c>
      <c r="P2818">
        <f t="shared" si="216"/>
        <v>25.13</v>
      </c>
      <c r="Q2818" s="13" t="s">
        <v>8315</v>
      </c>
      <c r="R2818" t="s">
        <v>8316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220"/>
        <v>130</v>
      </c>
      <c r="P2819">
        <f t="shared" ref="P2819:P2882" si="221">IFERROR(ROUND(E2819/L2819,2), 0)</f>
        <v>23.64</v>
      </c>
      <c r="Q2819" s="13" t="s">
        <v>8315</v>
      </c>
      <c r="R2819" t="s">
        <v>8316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220"/>
        <v>106</v>
      </c>
      <c r="P2820">
        <f t="shared" si="221"/>
        <v>103.95</v>
      </c>
      <c r="Q2820" s="13" t="s">
        <v>8315</v>
      </c>
      <c r="R2820" t="s">
        <v>8316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220"/>
        <v>105</v>
      </c>
      <c r="P2821">
        <f t="shared" si="221"/>
        <v>50.38</v>
      </c>
      <c r="Q2821" s="13" t="s">
        <v>8315</v>
      </c>
      <c r="R2821" t="s">
        <v>8316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220"/>
        <v>136</v>
      </c>
      <c r="P2822">
        <f t="shared" si="221"/>
        <v>13.6</v>
      </c>
      <c r="Q2822" s="13" t="s">
        <v>8315</v>
      </c>
      <c r="R2822" t="s">
        <v>8316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220"/>
        <v>100</v>
      </c>
      <c r="P2823">
        <f t="shared" si="221"/>
        <v>28.57</v>
      </c>
      <c r="Q2823" s="13" t="s">
        <v>8315</v>
      </c>
      <c r="R2823" t="s">
        <v>8316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220"/>
        <v>100</v>
      </c>
      <c r="P2824">
        <f t="shared" si="221"/>
        <v>63.83</v>
      </c>
      <c r="Q2824" s="13" t="s">
        <v>8315</v>
      </c>
      <c r="R2824" t="s">
        <v>8316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220"/>
        <v>124</v>
      </c>
      <c r="P2825">
        <f t="shared" si="221"/>
        <v>8.86</v>
      </c>
      <c r="Q2825" s="13" t="s">
        <v>8315</v>
      </c>
      <c r="R2825" t="s">
        <v>8316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220"/>
        <v>117</v>
      </c>
      <c r="P2826">
        <f t="shared" si="221"/>
        <v>50.67</v>
      </c>
      <c r="Q2826" s="13" t="s">
        <v>8315</v>
      </c>
      <c r="R2826" t="s">
        <v>8316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220"/>
        <v>103</v>
      </c>
      <c r="P2827">
        <f t="shared" si="221"/>
        <v>60.78</v>
      </c>
      <c r="Q2827" s="13" t="s">
        <v>8315</v>
      </c>
      <c r="R2827" t="s">
        <v>8316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220"/>
        <v>108</v>
      </c>
      <c r="P2828">
        <f t="shared" si="221"/>
        <v>113.42</v>
      </c>
      <c r="Q2828" s="13" t="s">
        <v>8315</v>
      </c>
      <c r="R2828" t="s">
        <v>8316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220"/>
        <v>120</v>
      </c>
      <c r="P2829">
        <f t="shared" si="221"/>
        <v>104.57</v>
      </c>
      <c r="Q2829" s="13" t="s">
        <v>8315</v>
      </c>
      <c r="R2829" t="s">
        <v>8316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220"/>
        <v>100</v>
      </c>
      <c r="P2830">
        <f t="shared" si="221"/>
        <v>98.31</v>
      </c>
      <c r="Q2830" s="13" t="s">
        <v>8315</v>
      </c>
      <c r="R2830" t="s">
        <v>8316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220"/>
        <v>107</v>
      </c>
      <c r="P2831">
        <f t="shared" si="221"/>
        <v>35.04</v>
      </c>
      <c r="Q2831" s="13" t="s">
        <v>8315</v>
      </c>
      <c r="R2831" t="s">
        <v>8316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220"/>
        <v>100</v>
      </c>
      <c r="P2832">
        <f t="shared" si="221"/>
        <v>272.73</v>
      </c>
      <c r="Q2832" s="13" t="s">
        <v>8315</v>
      </c>
      <c r="R2832" t="s">
        <v>8316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220"/>
        <v>111</v>
      </c>
      <c r="P2833">
        <f t="shared" si="221"/>
        <v>63.85</v>
      </c>
      <c r="Q2833" s="13" t="s">
        <v>8315</v>
      </c>
      <c r="R2833" t="s">
        <v>8316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220"/>
        <v>115</v>
      </c>
      <c r="P2834">
        <f t="shared" si="221"/>
        <v>30.19</v>
      </c>
      <c r="Q2834" s="13" t="s">
        <v>8315</v>
      </c>
      <c r="R2834" t="s">
        <v>8316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220"/>
        <v>108</v>
      </c>
      <c r="P2835">
        <f t="shared" si="221"/>
        <v>83.51</v>
      </c>
      <c r="Q2835" s="13" t="s">
        <v>8315</v>
      </c>
      <c r="R2835" t="s">
        <v>8316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220"/>
        <v>170</v>
      </c>
      <c r="P2836">
        <f t="shared" si="221"/>
        <v>64.760000000000005</v>
      </c>
      <c r="Q2836" s="13" t="s">
        <v>8315</v>
      </c>
      <c r="R2836" t="s">
        <v>8316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220"/>
        <v>187</v>
      </c>
      <c r="P2837">
        <f t="shared" si="221"/>
        <v>20.12</v>
      </c>
      <c r="Q2837" s="13" t="s">
        <v>8315</v>
      </c>
      <c r="R2837" t="s">
        <v>8316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220"/>
        <v>108</v>
      </c>
      <c r="P2838">
        <f t="shared" si="221"/>
        <v>44.09</v>
      </c>
      <c r="Q2838" s="13" t="s">
        <v>8315</v>
      </c>
      <c r="R2838" t="s">
        <v>8316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220"/>
        <v>100</v>
      </c>
      <c r="P2839">
        <f t="shared" si="221"/>
        <v>40.479999999999997</v>
      </c>
      <c r="Q2839" s="13" t="s">
        <v>8315</v>
      </c>
      <c r="R2839" t="s">
        <v>8316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220"/>
        <v>120</v>
      </c>
      <c r="P2840">
        <f t="shared" si="221"/>
        <v>44.54</v>
      </c>
      <c r="Q2840" s="13" t="s">
        <v>8315</v>
      </c>
      <c r="R2840" t="s">
        <v>8316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220"/>
        <v>111</v>
      </c>
      <c r="P2841">
        <f t="shared" si="221"/>
        <v>125.81</v>
      </c>
      <c r="Q2841" s="13" t="s">
        <v>8315</v>
      </c>
      <c r="R2841" t="s">
        <v>8316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220"/>
        <v>104</v>
      </c>
      <c r="P2842">
        <f t="shared" si="221"/>
        <v>19.7</v>
      </c>
      <c r="Q2842" s="13" t="s">
        <v>8315</v>
      </c>
      <c r="R2842" t="s">
        <v>8316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220"/>
        <v>1</v>
      </c>
      <c r="P2843">
        <f t="shared" si="221"/>
        <v>10</v>
      </c>
      <c r="Q2843" s="13" t="s">
        <v>8315</v>
      </c>
      <c r="R2843" t="s">
        <v>8316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220"/>
        <v>0</v>
      </c>
      <c r="P2844">
        <f t="shared" si="221"/>
        <v>0</v>
      </c>
      <c r="Q2844" s="13" t="s">
        <v>8315</v>
      </c>
      <c r="R2844" t="s">
        <v>8316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220"/>
        <v>0</v>
      </c>
      <c r="P2845">
        <f t="shared" si="221"/>
        <v>0</v>
      </c>
      <c r="Q2845" s="13" t="s">
        <v>8315</v>
      </c>
      <c r="R2845" t="s">
        <v>8316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220"/>
        <v>5</v>
      </c>
      <c r="P2846">
        <f t="shared" si="221"/>
        <v>30</v>
      </c>
      <c r="Q2846" s="13" t="s">
        <v>8315</v>
      </c>
      <c r="R2846" t="s">
        <v>8316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220"/>
        <v>32</v>
      </c>
      <c r="P2847">
        <f t="shared" si="221"/>
        <v>60.67</v>
      </c>
      <c r="Q2847" s="13" t="s">
        <v>8315</v>
      </c>
      <c r="R2847" t="s">
        <v>8316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220"/>
        <v>0</v>
      </c>
      <c r="P2848">
        <f t="shared" si="221"/>
        <v>0</v>
      </c>
      <c r="Q2848" s="13" t="s">
        <v>8315</v>
      </c>
      <c r="R2848" t="s">
        <v>8316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220"/>
        <v>0</v>
      </c>
      <c r="P2849">
        <f t="shared" si="221"/>
        <v>0</v>
      </c>
      <c r="Q2849" s="13" t="s">
        <v>8315</v>
      </c>
      <c r="R2849" t="s">
        <v>8316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220"/>
        <v>0</v>
      </c>
      <c r="P2850">
        <f t="shared" si="221"/>
        <v>23.33</v>
      </c>
      <c r="Q2850" s="13" t="s">
        <v>8315</v>
      </c>
      <c r="R2850" t="s">
        <v>8316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220"/>
        <v>1</v>
      </c>
      <c r="P2851">
        <f t="shared" si="221"/>
        <v>5</v>
      </c>
      <c r="Q2851" s="13" t="s">
        <v>8315</v>
      </c>
      <c r="R2851" t="s">
        <v>8316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220"/>
        <v>4</v>
      </c>
      <c r="P2852">
        <f t="shared" si="221"/>
        <v>23.92</v>
      </c>
      <c r="Q2852" s="13" t="s">
        <v>8315</v>
      </c>
      <c r="R2852" t="s">
        <v>8316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220"/>
        <v>0</v>
      </c>
      <c r="P2853">
        <f t="shared" si="221"/>
        <v>0</v>
      </c>
      <c r="Q2853" s="13" t="s">
        <v>8315</v>
      </c>
      <c r="R2853" t="s">
        <v>8316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220"/>
        <v>2</v>
      </c>
      <c r="P2854">
        <f t="shared" si="221"/>
        <v>15.83</v>
      </c>
      <c r="Q2854" s="13" t="s">
        <v>8315</v>
      </c>
      <c r="R2854" t="s">
        <v>8316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220"/>
        <v>0</v>
      </c>
      <c r="P2855">
        <f t="shared" si="221"/>
        <v>0</v>
      </c>
      <c r="Q2855" s="13" t="s">
        <v>8315</v>
      </c>
      <c r="R2855" t="s">
        <v>8316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220"/>
        <v>42</v>
      </c>
      <c r="P2856">
        <f t="shared" si="221"/>
        <v>29.79</v>
      </c>
      <c r="Q2856" s="13" t="s">
        <v>8315</v>
      </c>
      <c r="R2856" t="s">
        <v>8316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220"/>
        <v>50</v>
      </c>
      <c r="P2857">
        <f t="shared" si="221"/>
        <v>60</v>
      </c>
      <c r="Q2857" s="13" t="s">
        <v>8315</v>
      </c>
      <c r="R2857" t="s">
        <v>8316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220"/>
        <v>5</v>
      </c>
      <c r="P2858">
        <f t="shared" si="221"/>
        <v>24.33</v>
      </c>
      <c r="Q2858" s="13" t="s">
        <v>8315</v>
      </c>
      <c r="R2858" t="s">
        <v>8316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220"/>
        <v>20</v>
      </c>
      <c r="P2859">
        <f t="shared" si="221"/>
        <v>500</v>
      </c>
      <c r="Q2859" s="13" t="s">
        <v>8315</v>
      </c>
      <c r="R2859" t="s">
        <v>8316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220"/>
        <v>0</v>
      </c>
      <c r="P2860">
        <f t="shared" si="221"/>
        <v>0</v>
      </c>
      <c r="Q2860" s="13" t="s">
        <v>8315</v>
      </c>
      <c r="R2860" t="s">
        <v>8316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220"/>
        <v>2</v>
      </c>
      <c r="P2861">
        <f t="shared" si="221"/>
        <v>35</v>
      </c>
      <c r="Q2861" s="13" t="s">
        <v>8315</v>
      </c>
      <c r="R2861" t="s">
        <v>8316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220"/>
        <v>7</v>
      </c>
      <c r="P2862">
        <f t="shared" si="221"/>
        <v>29.56</v>
      </c>
      <c r="Q2862" s="13" t="s">
        <v>8315</v>
      </c>
      <c r="R2862" t="s">
        <v>8316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220"/>
        <v>32</v>
      </c>
      <c r="P2863">
        <f t="shared" si="221"/>
        <v>26.67</v>
      </c>
      <c r="Q2863" s="13" t="s">
        <v>8315</v>
      </c>
      <c r="R2863" t="s">
        <v>8316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220"/>
        <v>0</v>
      </c>
      <c r="P2864">
        <f t="shared" si="221"/>
        <v>18.329999999999998</v>
      </c>
      <c r="Q2864" s="13" t="s">
        <v>8315</v>
      </c>
      <c r="R2864" t="s">
        <v>8316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220"/>
        <v>0</v>
      </c>
      <c r="P2865">
        <f t="shared" si="221"/>
        <v>20</v>
      </c>
      <c r="Q2865" s="13" t="s">
        <v>8315</v>
      </c>
      <c r="R2865" t="s">
        <v>8316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220"/>
        <v>2</v>
      </c>
      <c r="P2866">
        <f t="shared" si="221"/>
        <v>13.33</v>
      </c>
      <c r="Q2866" s="13" t="s">
        <v>8315</v>
      </c>
      <c r="R2866" t="s">
        <v>8316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220"/>
        <v>0</v>
      </c>
      <c r="P2867">
        <f t="shared" si="221"/>
        <v>0</v>
      </c>
      <c r="Q2867" s="13" t="s">
        <v>8315</v>
      </c>
      <c r="R2867" t="s">
        <v>8316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220"/>
        <v>1</v>
      </c>
      <c r="P2868">
        <f t="shared" si="221"/>
        <v>22.5</v>
      </c>
      <c r="Q2868" s="13" t="s">
        <v>8315</v>
      </c>
      <c r="R2868" t="s">
        <v>8316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220"/>
        <v>20</v>
      </c>
      <c r="P2869">
        <f t="shared" si="221"/>
        <v>50.4</v>
      </c>
      <c r="Q2869" s="13" t="s">
        <v>8315</v>
      </c>
      <c r="R2869" t="s">
        <v>8316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220"/>
        <v>42</v>
      </c>
      <c r="P2870">
        <f t="shared" si="221"/>
        <v>105.03</v>
      </c>
      <c r="Q2870" s="13" t="s">
        <v>8315</v>
      </c>
      <c r="R2870" t="s">
        <v>8316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220"/>
        <v>1</v>
      </c>
      <c r="P2871">
        <f t="shared" si="221"/>
        <v>35.4</v>
      </c>
      <c r="Q2871" s="13" t="s">
        <v>8315</v>
      </c>
      <c r="R2871" t="s">
        <v>8316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220"/>
        <v>15</v>
      </c>
      <c r="P2872">
        <f t="shared" si="221"/>
        <v>83.33</v>
      </c>
      <c r="Q2872" s="13" t="s">
        <v>8315</v>
      </c>
      <c r="R2872" t="s">
        <v>8316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220"/>
        <v>5</v>
      </c>
      <c r="P2873">
        <f t="shared" si="221"/>
        <v>35.92</v>
      </c>
      <c r="Q2873" s="13" t="s">
        <v>8315</v>
      </c>
      <c r="R2873" t="s">
        <v>8316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220"/>
        <v>0</v>
      </c>
      <c r="P2874">
        <f t="shared" si="221"/>
        <v>0</v>
      </c>
      <c r="Q2874" s="13" t="s">
        <v>8315</v>
      </c>
      <c r="R2874" t="s">
        <v>8316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220"/>
        <v>38</v>
      </c>
      <c r="P2875">
        <f t="shared" si="221"/>
        <v>119.13</v>
      </c>
      <c r="Q2875" s="13" t="s">
        <v>8315</v>
      </c>
      <c r="R2875" t="s">
        <v>8316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220"/>
        <v>5</v>
      </c>
      <c r="P2876">
        <f t="shared" si="221"/>
        <v>90.33</v>
      </c>
      <c r="Q2876" s="13" t="s">
        <v>8315</v>
      </c>
      <c r="R2876" t="s">
        <v>8316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220"/>
        <v>0</v>
      </c>
      <c r="P2877">
        <f t="shared" si="221"/>
        <v>2.33</v>
      </c>
      <c r="Q2877" s="13" t="s">
        <v>8315</v>
      </c>
      <c r="R2877" t="s">
        <v>8316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220"/>
        <v>0</v>
      </c>
      <c r="P2878">
        <f t="shared" si="221"/>
        <v>0</v>
      </c>
      <c r="Q2878" s="13" t="s">
        <v>8315</v>
      </c>
      <c r="R2878" t="s">
        <v>8316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220"/>
        <v>11</v>
      </c>
      <c r="P2879">
        <f t="shared" si="221"/>
        <v>108.33</v>
      </c>
      <c r="Q2879" s="13" t="s">
        <v>8315</v>
      </c>
      <c r="R2879" t="s">
        <v>8316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220"/>
        <v>2</v>
      </c>
      <c r="P2880">
        <f t="shared" si="221"/>
        <v>15.75</v>
      </c>
      <c r="Q2880" s="13" t="s">
        <v>8315</v>
      </c>
      <c r="R2880" t="s">
        <v>8316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220"/>
        <v>0</v>
      </c>
      <c r="P2881">
        <f t="shared" si="221"/>
        <v>29</v>
      </c>
      <c r="Q2881" s="13" t="s">
        <v>8315</v>
      </c>
      <c r="R2881" t="s">
        <v>8316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225">ROUND(E2882/D2882*100, 0)</f>
        <v>23</v>
      </c>
      <c r="P2882">
        <f t="shared" si="221"/>
        <v>96.55</v>
      </c>
      <c r="Q2882" s="13" t="s">
        <v>8315</v>
      </c>
      <c r="R2882" t="s">
        <v>8316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225"/>
        <v>0</v>
      </c>
      <c r="P2883">
        <f t="shared" ref="P2883:P2946" si="226">IFERROR(ROUND(E2883/L2883,2), 0)</f>
        <v>0</v>
      </c>
      <c r="Q2883" s="13" t="s">
        <v>8315</v>
      </c>
      <c r="R2883" t="s">
        <v>8316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225"/>
        <v>34</v>
      </c>
      <c r="P2884">
        <f t="shared" si="226"/>
        <v>63</v>
      </c>
      <c r="Q2884" s="13" t="s">
        <v>8315</v>
      </c>
      <c r="R2884" t="s">
        <v>8316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225"/>
        <v>19</v>
      </c>
      <c r="P2885">
        <f t="shared" si="226"/>
        <v>381.6</v>
      </c>
      <c r="Q2885" s="13" t="s">
        <v>8315</v>
      </c>
      <c r="R2885" t="s">
        <v>8316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225"/>
        <v>0</v>
      </c>
      <c r="P2886">
        <f t="shared" si="226"/>
        <v>46.25</v>
      </c>
      <c r="Q2886" s="13" t="s">
        <v>8315</v>
      </c>
      <c r="R2886" t="s">
        <v>8316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225"/>
        <v>33</v>
      </c>
      <c r="P2887">
        <f t="shared" si="226"/>
        <v>26</v>
      </c>
      <c r="Q2887" s="13" t="s">
        <v>8315</v>
      </c>
      <c r="R2887" t="s">
        <v>8316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225"/>
        <v>5</v>
      </c>
      <c r="P2888">
        <f t="shared" si="226"/>
        <v>10</v>
      </c>
      <c r="Q2888" s="13" t="s">
        <v>8315</v>
      </c>
      <c r="R2888" t="s">
        <v>8316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225"/>
        <v>0</v>
      </c>
      <c r="P2889">
        <f t="shared" si="226"/>
        <v>5</v>
      </c>
      <c r="Q2889" s="13" t="s">
        <v>8315</v>
      </c>
      <c r="R2889" t="s">
        <v>8316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225"/>
        <v>0</v>
      </c>
      <c r="P2890">
        <f t="shared" si="226"/>
        <v>0</v>
      </c>
      <c r="Q2890" s="13" t="s">
        <v>8315</v>
      </c>
      <c r="R2890" t="s">
        <v>8316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225"/>
        <v>38</v>
      </c>
      <c r="P2891">
        <f t="shared" si="226"/>
        <v>81.569999999999993</v>
      </c>
      <c r="Q2891" s="13" t="s">
        <v>8315</v>
      </c>
      <c r="R2891" t="s">
        <v>8316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225"/>
        <v>1</v>
      </c>
      <c r="P2892">
        <f t="shared" si="226"/>
        <v>7</v>
      </c>
      <c r="Q2892" s="13" t="s">
        <v>8315</v>
      </c>
      <c r="R2892" t="s">
        <v>8316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225"/>
        <v>3</v>
      </c>
      <c r="P2893">
        <f t="shared" si="226"/>
        <v>27.3</v>
      </c>
      <c r="Q2893" s="13" t="s">
        <v>8315</v>
      </c>
      <c r="R2893" t="s">
        <v>8316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225"/>
        <v>9</v>
      </c>
      <c r="P2894">
        <f t="shared" si="226"/>
        <v>29.41</v>
      </c>
      <c r="Q2894" s="13" t="s">
        <v>8315</v>
      </c>
      <c r="R2894" t="s">
        <v>8316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225"/>
        <v>1</v>
      </c>
      <c r="P2895">
        <f t="shared" si="226"/>
        <v>12.5</v>
      </c>
      <c r="Q2895" s="13" t="s">
        <v>8315</v>
      </c>
      <c r="R2895" t="s">
        <v>8316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225"/>
        <v>0</v>
      </c>
      <c r="P2896">
        <f t="shared" si="226"/>
        <v>0</v>
      </c>
      <c r="Q2896" s="13" t="s">
        <v>8315</v>
      </c>
      <c r="R2896" t="s">
        <v>8316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225"/>
        <v>5</v>
      </c>
      <c r="P2897">
        <f t="shared" si="226"/>
        <v>5.75</v>
      </c>
      <c r="Q2897" s="13" t="s">
        <v>8315</v>
      </c>
      <c r="R2897" t="s">
        <v>8316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225"/>
        <v>21</v>
      </c>
      <c r="P2898">
        <f t="shared" si="226"/>
        <v>52.08</v>
      </c>
      <c r="Q2898" s="13" t="s">
        <v>8315</v>
      </c>
      <c r="R2898" t="s">
        <v>8316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225"/>
        <v>5</v>
      </c>
      <c r="P2899">
        <f t="shared" si="226"/>
        <v>183.33</v>
      </c>
      <c r="Q2899" s="13" t="s">
        <v>8315</v>
      </c>
      <c r="R2899" t="s">
        <v>8316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225"/>
        <v>4</v>
      </c>
      <c r="P2900">
        <f t="shared" si="226"/>
        <v>26.33</v>
      </c>
      <c r="Q2900" s="13" t="s">
        <v>8315</v>
      </c>
      <c r="R2900" t="s">
        <v>8316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225"/>
        <v>0</v>
      </c>
      <c r="P2901">
        <f t="shared" si="226"/>
        <v>0</v>
      </c>
      <c r="Q2901" s="13" t="s">
        <v>8315</v>
      </c>
      <c r="R2901" t="s">
        <v>8316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225"/>
        <v>62</v>
      </c>
      <c r="P2902">
        <f t="shared" si="226"/>
        <v>486.43</v>
      </c>
      <c r="Q2902" s="13" t="s">
        <v>8315</v>
      </c>
      <c r="R2902" t="s">
        <v>8316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225"/>
        <v>1</v>
      </c>
      <c r="P2903">
        <f t="shared" si="226"/>
        <v>3</v>
      </c>
      <c r="Q2903" s="13" t="s">
        <v>8315</v>
      </c>
      <c r="R2903" t="s">
        <v>8316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225"/>
        <v>0</v>
      </c>
      <c r="P2904">
        <f t="shared" si="226"/>
        <v>25</v>
      </c>
      <c r="Q2904" s="13" t="s">
        <v>8315</v>
      </c>
      <c r="R2904" t="s">
        <v>8316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225"/>
        <v>1</v>
      </c>
      <c r="P2905">
        <f t="shared" si="226"/>
        <v>9.75</v>
      </c>
      <c r="Q2905" s="13" t="s">
        <v>8315</v>
      </c>
      <c r="R2905" t="s">
        <v>8316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225"/>
        <v>5</v>
      </c>
      <c r="P2906">
        <f t="shared" si="226"/>
        <v>18.75</v>
      </c>
      <c r="Q2906" s="13" t="s">
        <v>8315</v>
      </c>
      <c r="R2906" t="s">
        <v>8316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225"/>
        <v>18</v>
      </c>
      <c r="P2907">
        <f t="shared" si="226"/>
        <v>36.590000000000003</v>
      </c>
      <c r="Q2907" s="13" t="s">
        <v>8315</v>
      </c>
      <c r="R2907" t="s">
        <v>8316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25"/>
        <v>9</v>
      </c>
      <c r="P2908">
        <f t="shared" si="226"/>
        <v>80.709999999999994</v>
      </c>
      <c r="Q2908" s="13" t="s">
        <v>8315</v>
      </c>
      <c r="R2908" t="s">
        <v>8316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225"/>
        <v>0</v>
      </c>
      <c r="P2909">
        <f t="shared" si="226"/>
        <v>1</v>
      </c>
      <c r="Q2909" s="13" t="s">
        <v>8315</v>
      </c>
      <c r="R2909" t="s">
        <v>8316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225"/>
        <v>3</v>
      </c>
      <c r="P2910">
        <f t="shared" si="226"/>
        <v>52.8</v>
      </c>
      <c r="Q2910" s="13" t="s">
        <v>8315</v>
      </c>
      <c r="R2910" t="s">
        <v>8316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225"/>
        <v>0</v>
      </c>
      <c r="P2911">
        <f t="shared" si="226"/>
        <v>20</v>
      </c>
      <c r="Q2911" s="13" t="s">
        <v>8315</v>
      </c>
      <c r="R2911" t="s">
        <v>8316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225"/>
        <v>0</v>
      </c>
      <c r="P2912">
        <f t="shared" si="226"/>
        <v>1</v>
      </c>
      <c r="Q2912" s="13" t="s">
        <v>8315</v>
      </c>
      <c r="R2912" t="s">
        <v>8316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225"/>
        <v>37</v>
      </c>
      <c r="P2913">
        <f t="shared" si="226"/>
        <v>46.93</v>
      </c>
      <c r="Q2913" s="13" t="s">
        <v>8315</v>
      </c>
      <c r="R2913" t="s">
        <v>8316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225"/>
        <v>14</v>
      </c>
      <c r="P2914">
        <f t="shared" si="226"/>
        <v>78.08</v>
      </c>
      <c r="Q2914" s="13" t="s">
        <v>8315</v>
      </c>
      <c r="R2914" t="s">
        <v>8316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225"/>
        <v>0</v>
      </c>
      <c r="P2915">
        <f t="shared" si="226"/>
        <v>1</v>
      </c>
      <c r="Q2915" s="13" t="s">
        <v>8315</v>
      </c>
      <c r="R2915" t="s">
        <v>8316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225"/>
        <v>0</v>
      </c>
      <c r="P2916">
        <f t="shared" si="226"/>
        <v>1</v>
      </c>
      <c r="Q2916" s="13" t="s">
        <v>8315</v>
      </c>
      <c r="R2916" t="s">
        <v>8316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225"/>
        <v>61</v>
      </c>
      <c r="P2917">
        <f t="shared" si="226"/>
        <v>203.67</v>
      </c>
      <c r="Q2917" s="13" t="s">
        <v>8315</v>
      </c>
      <c r="R2917" t="s">
        <v>8316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225"/>
        <v>8</v>
      </c>
      <c r="P2918">
        <f t="shared" si="226"/>
        <v>20.71</v>
      </c>
      <c r="Q2918" s="13" t="s">
        <v>8315</v>
      </c>
      <c r="R2918" t="s">
        <v>8316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225"/>
        <v>22</v>
      </c>
      <c r="P2919">
        <f t="shared" si="226"/>
        <v>48.56</v>
      </c>
      <c r="Q2919" s="13" t="s">
        <v>8315</v>
      </c>
      <c r="R2919" t="s">
        <v>8316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225"/>
        <v>27</v>
      </c>
      <c r="P2920">
        <f t="shared" si="226"/>
        <v>68.099999999999994</v>
      </c>
      <c r="Q2920" s="13" t="s">
        <v>8315</v>
      </c>
      <c r="R2920" t="s">
        <v>8316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225"/>
        <v>9</v>
      </c>
      <c r="P2921">
        <f t="shared" si="226"/>
        <v>8.5</v>
      </c>
      <c r="Q2921" s="13" t="s">
        <v>8315</v>
      </c>
      <c r="R2921" t="s">
        <v>8316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225"/>
        <v>27</v>
      </c>
      <c r="P2922">
        <f t="shared" si="226"/>
        <v>51.62</v>
      </c>
      <c r="Q2922" s="13" t="s">
        <v>8315</v>
      </c>
      <c r="R2922" t="s">
        <v>8316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225"/>
        <v>129</v>
      </c>
      <c r="P2923">
        <f t="shared" si="226"/>
        <v>43</v>
      </c>
      <c r="Q2923" s="13" t="s">
        <v>8315</v>
      </c>
      <c r="R2923" t="s">
        <v>8357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225"/>
        <v>100</v>
      </c>
      <c r="P2924">
        <f t="shared" si="226"/>
        <v>83.33</v>
      </c>
      <c r="Q2924" s="13" t="s">
        <v>8315</v>
      </c>
      <c r="R2924" t="s">
        <v>8357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225"/>
        <v>100</v>
      </c>
      <c r="P2925">
        <f t="shared" si="226"/>
        <v>30</v>
      </c>
      <c r="Q2925" s="13" t="s">
        <v>8315</v>
      </c>
      <c r="R2925" t="s">
        <v>8357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225"/>
        <v>103</v>
      </c>
      <c r="P2926">
        <f t="shared" si="226"/>
        <v>175.51</v>
      </c>
      <c r="Q2926" s="13" t="s">
        <v>8315</v>
      </c>
      <c r="R2926" t="s">
        <v>8357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225"/>
        <v>102</v>
      </c>
      <c r="P2927">
        <f t="shared" si="226"/>
        <v>231.66</v>
      </c>
      <c r="Q2927" s="13" t="s">
        <v>8315</v>
      </c>
      <c r="R2927" t="s">
        <v>8357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225"/>
        <v>125</v>
      </c>
      <c r="P2928">
        <f t="shared" si="226"/>
        <v>75</v>
      </c>
      <c r="Q2928" s="13" t="s">
        <v>8315</v>
      </c>
      <c r="R2928" t="s">
        <v>8357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225"/>
        <v>131</v>
      </c>
      <c r="P2929">
        <f t="shared" si="226"/>
        <v>112.14</v>
      </c>
      <c r="Q2929" s="13" t="s">
        <v>8315</v>
      </c>
      <c r="R2929" t="s">
        <v>8357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225"/>
        <v>100</v>
      </c>
      <c r="P2930">
        <f t="shared" si="226"/>
        <v>41.67</v>
      </c>
      <c r="Q2930" s="13" t="s">
        <v>8315</v>
      </c>
      <c r="R2930" t="s">
        <v>8357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225"/>
        <v>102</v>
      </c>
      <c r="P2931">
        <f t="shared" si="226"/>
        <v>255.17</v>
      </c>
      <c r="Q2931" s="13" t="s">
        <v>8315</v>
      </c>
      <c r="R2931" t="s">
        <v>8357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225"/>
        <v>101</v>
      </c>
      <c r="P2932">
        <f t="shared" si="226"/>
        <v>162.77000000000001</v>
      </c>
      <c r="Q2932" s="13" t="s">
        <v>8315</v>
      </c>
      <c r="R2932" t="s">
        <v>8357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225"/>
        <v>106</v>
      </c>
      <c r="P2933">
        <f t="shared" si="226"/>
        <v>88.33</v>
      </c>
      <c r="Q2933" s="13" t="s">
        <v>8315</v>
      </c>
      <c r="R2933" t="s">
        <v>8357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225"/>
        <v>105</v>
      </c>
      <c r="P2934">
        <f t="shared" si="226"/>
        <v>85.74</v>
      </c>
      <c r="Q2934" s="13" t="s">
        <v>8315</v>
      </c>
      <c r="R2934" t="s">
        <v>8357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225"/>
        <v>103</v>
      </c>
      <c r="P2935">
        <f t="shared" si="226"/>
        <v>47.57</v>
      </c>
      <c r="Q2935" s="13" t="s">
        <v>8315</v>
      </c>
      <c r="R2935" t="s">
        <v>8357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225"/>
        <v>108</v>
      </c>
      <c r="P2936">
        <f t="shared" si="226"/>
        <v>72.97</v>
      </c>
      <c r="Q2936" s="13" t="s">
        <v>8315</v>
      </c>
      <c r="R2936" t="s">
        <v>8357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225"/>
        <v>101</v>
      </c>
      <c r="P2937">
        <f t="shared" si="226"/>
        <v>90.54</v>
      </c>
      <c r="Q2937" s="13" t="s">
        <v>8315</v>
      </c>
      <c r="R2937" t="s">
        <v>8357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225"/>
        <v>128</v>
      </c>
      <c r="P2938">
        <f t="shared" si="226"/>
        <v>37.65</v>
      </c>
      <c r="Q2938" s="13" t="s">
        <v>8315</v>
      </c>
      <c r="R2938" t="s">
        <v>8357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225"/>
        <v>133</v>
      </c>
      <c r="P2939">
        <f t="shared" si="226"/>
        <v>36.36</v>
      </c>
      <c r="Q2939" s="13" t="s">
        <v>8315</v>
      </c>
      <c r="R2939" t="s">
        <v>8357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225"/>
        <v>101</v>
      </c>
      <c r="P2940">
        <f t="shared" si="226"/>
        <v>126.72</v>
      </c>
      <c r="Q2940" s="13" t="s">
        <v>8315</v>
      </c>
      <c r="R2940" t="s">
        <v>8357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225"/>
        <v>103</v>
      </c>
      <c r="P2941">
        <f t="shared" si="226"/>
        <v>329.2</v>
      </c>
      <c r="Q2941" s="13" t="s">
        <v>8315</v>
      </c>
      <c r="R2941" t="s">
        <v>8357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225"/>
        <v>107</v>
      </c>
      <c r="P2942">
        <f t="shared" si="226"/>
        <v>81.239999999999995</v>
      </c>
      <c r="Q2942" s="13" t="s">
        <v>8315</v>
      </c>
      <c r="R2942" t="s">
        <v>8357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225"/>
        <v>0</v>
      </c>
      <c r="P2943">
        <f t="shared" si="226"/>
        <v>1</v>
      </c>
      <c r="Q2943" s="13" t="s">
        <v>8315</v>
      </c>
      <c r="R2943" t="s">
        <v>8355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225"/>
        <v>20</v>
      </c>
      <c r="P2944">
        <f t="shared" si="226"/>
        <v>202.23</v>
      </c>
      <c r="Q2944" s="13" t="s">
        <v>8315</v>
      </c>
      <c r="R2944" t="s">
        <v>8355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225"/>
        <v>0</v>
      </c>
      <c r="P2945">
        <f t="shared" si="226"/>
        <v>0</v>
      </c>
      <c r="Q2945" s="13" t="s">
        <v>8315</v>
      </c>
      <c r="R2945" t="s">
        <v>8355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230">ROUND(E2946/D2946*100, 0)</f>
        <v>1</v>
      </c>
      <c r="P2946">
        <f t="shared" si="226"/>
        <v>100</v>
      </c>
      <c r="Q2946" s="13" t="s">
        <v>8315</v>
      </c>
      <c r="R2946" t="s">
        <v>8355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230"/>
        <v>0</v>
      </c>
      <c r="P2947">
        <f t="shared" ref="P2947:P3010" si="231">IFERROR(ROUND(E2947/L2947,2), 0)</f>
        <v>0</v>
      </c>
      <c r="Q2947" s="13" t="s">
        <v>8315</v>
      </c>
      <c r="R2947" t="s">
        <v>8355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230"/>
        <v>0</v>
      </c>
      <c r="P2948">
        <f t="shared" si="231"/>
        <v>1</v>
      </c>
      <c r="Q2948" s="13" t="s">
        <v>8315</v>
      </c>
      <c r="R2948" t="s">
        <v>8355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230"/>
        <v>4</v>
      </c>
      <c r="P2949">
        <f t="shared" si="231"/>
        <v>82.46</v>
      </c>
      <c r="Q2949" s="13" t="s">
        <v>8315</v>
      </c>
      <c r="R2949" t="s">
        <v>8355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230"/>
        <v>0</v>
      </c>
      <c r="P2950">
        <f t="shared" si="231"/>
        <v>2.67</v>
      </c>
      <c r="Q2950" s="13" t="s">
        <v>8315</v>
      </c>
      <c r="R2950" t="s">
        <v>8355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230"/>
        <v>3</v>
      </c>
      <c r="P2951">
        <f t="shared" si="231"/>
        <v>12.5</v>
      </c>
      <c r="Q2951" s="13" t="s">
        <v>8315</v>
      </c>
      <c r="R2951" t="s">
        <v>8355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230"/>
        <v>0</v>
      </c>
      <c r="P2952">
        <f t="shared" si="231"/>
        <v>0</v>
      </c>
      <c r="Q2952" s="13" t="s">
        <v>8315</v>
      </c>
      <c r="R2952" t="s">
        <v>8355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230"/>
        <v>2</v>
      </c>
      <c r="P2953">
        <f t="shared" si="231"/>
        <v>18.899999999999999</v>
      </c>
      <c r="Q2953" s="13" t="s">
        <v>8315</v>
      </c>
      <c r="R2953" t="s">
        <v>8355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230"/>
        <v>8</v>
      </c>
      <c r="P2954">
        <f t="shared" si="231"/>
        <v>200.63</v>
      </c>
      <c r="Q2954" s="13" t="s">
        <v>8315</v>
      </c>
      <c r="R2954" t="s">
        <v>8355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230"/>
        <v>0</v>
      </c>
      <c r="P2955">
        <f t="shared" si="231"/>
        <v>201.67</v>
      </c>
      <c r="Q2955" s="13" t="s">
        <v>8315</v>
      </c>
      <c r="R2955" t="s">
        <v>8355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230"/>
        <v>0</v>
      </c>
      <c r="P2956">
        <f t="shared" si="231"/>
        <v>0</v>
      </c>
      <c r="Q2956" s="13" t="s">
        <v>8315</v>
      </c>
      <c r="R2956" t="s">
        <v>8355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230"/>
        <v>60</v>
      </c>
      <c r="P2957">
        <f t="shared" si="231"/>
        <v>65</v>
      </c>
      <c r="Q2957" s="13" t="s">
        <v>8315</v>
      </c>
      <c r="R2957" t="s">
        <v>8355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230"/>
        <v>17</v>
      </c>
      <c r="P2958">
        <f t="shared" si="231"/>
        <v>66.099999999999994</v>
      </c>
      <c r="Q2958" s="13" t="s">
        <v>8315</v>
      </c>
      <c r="R2958" t="s">
        <v>8355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230"/>
        <v>2</v>
      </c>
      <c r="P2959">
        <f t="shared" si="231"/>
        <v>93.33</v>
      </c>
      <c r="Q2959" s="13" t="s">
        <v>8315</v>
      </c>
      <c r="R2959" t="s">
        <v>8355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230"/>
        <v>0</v>
      </c>
      <c r="P2960">
        <f t="shared" si="231"/>
        <v>0</v>
      </c>
      <c r="Q2960" s="13" t="s">
        <v>8315</v>
      </c>
      <c r="R2960" t="s">
        <v>8355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230"/>
        <v>0</v>
      </c>
      <c r="P2961">
        <f t="shared" si="231"/>
        <v>0</v>
      </c>
      <c r="Q2961" s="13" t="s">
        <v>8315</v>
      </c>
      <c r="R2961" t="s">
        <v>8355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230"/>
        <v>0</v>
      </c>
      <c r="P2962">
        <f t="shared" si="231"/>
        <v>0</v>
      </c>
      <c r="Q2962" s="13" t="s">
        <v>8315</v>
      </c>
      <c r="R2962" t="s">
        <v>8355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230"/>
        <v>110</v>
      </c>
      <c r="P2963">
        <f t="shared" si="231"/>
        <v>50.75</v>
      </c>
      <c r="Q2963" s="13" t="s">
        <v>8315</v>
      </c>
      <c r="R2963" t="s">
        <v>8316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230"/>
        <v>122</v>
      </c>
      <c r="P2964">
        <f t="shared" si="231"/>
        <v>60.9</v>
      </c>
      <c r="Q2964" s="13" t="s">
        <v>8315</v>
      </c>
      <c r="R2964" t="s">
        <v>8316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230"/>
        <v>107</v>
      </c>
      <c r="P2965">
        <f t="shared" si="231"/>
        <v>109.03</v>
      </c>
      <c r="Q2965" s="13" t="s">
        <v>8315</v>
      </c>
      <c r="R2965" t="s">
        <v>8316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230"/>
        <v>101</v>
      </c>
      <c r="P2966">
        <f t="shared" si="231"/>
        <v>25.69</v>
      </c>
      <c r="Q2966" s="13" t="s">
        <v>8315</v>
      </c>
      <c r="R2966" t="s">
        <v>8316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230"/>
        <v>109</v>
      </c>
      <c r="P2967">
        <f t="shared" si="231"/>
        <v>41.92</v>
      </c>
      <c r="Q2967" s="13" t="s">
        <v>8315</v>
      </c>
      <c r="R2967" t="s">
        <v>8316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230"/>
        <v>114</v>
      </c>
      <c r="P2968">
        <f t="shared" si="231"/>
        <v>88.77</v>
      </c>
      <c r="Q2968" s="13" t="s">
        <v>8315</v>
      </c>
      <c r="R2968" t="s">
        <v>8316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230"/>
        <v>114</v>
      </c>
      <c r="P2969">
        <f t="shared" si="231"/>
        <v>80.23</v>
      </c>
      <c r="Q2969" s="13" t="s">
        <v>8315</v>
      </c>
      <c r="R2969" t="s">
        <v>8316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230"/>
        <v>106</v>
      </c>
      <c r="P2970">
        <f t="shared" si="231"/>
        <v>78.94</v>
      </c>
      <c r="Q2970" s="13" t="s">
        <v>8315</v>
      </c>
      <c r="R2970" t="s">
        <v>8316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230"/>
        <v>163</v>
      </c>
      <c r="P2971">
        <f t="shared" si="231"/>
        <v>95.59</v>
      </c>
      <c r="Q2971" s="13" t="s">
        <v>8315</v>
      </c>
      <c r="R2971" t="s">
        <v>8316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230"/>
        <v>106</v>
      </c>
      <c r="P2972">
        <f t="shared" si="231"/>
        <v>69.89</v>
      </c>
      <c r="Q2972" s="13" t="s">
        <v>8315</v>
      </c>
      <c r="R2972" t="s">
        <v>8316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230"/>
        <v>100</v>
      </c>
      <c r="P2973">
        <f t="shared" si="231"/>
        <v>74.53</v>
      </c>
      <c r="Q2973" s="13" t="s">
        <v>8315</v>
      </c>
      <c r="R2973" t="s">
        <v>8316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230"/>
        <v>105</v>
      </c>
      <c r="P2974">
        <f t="shared" si="231"/>
        <v>123.94</v>
      </c>
      <c r="Q2974" s="13" t="s">
        <v>8315</v>
      </c>
      <c r="R2974" t="s">
        <v>8316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230"/>
        <v>175</v>
      </c>
      <c r="P2975">
        <f t="shared" si="231"/>
        <v>264.85000000000002</v>
      </c>
      <c r="Q2975" s="13" t="s">
        <v>8315</v>
      </c>
      <c r="R2975" t="s">
        <v>8316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230"/>
        <v>102</v>
      </c>
      <c r="P2976">
        <f t="shared" si="231"/>
        <v>58.62</v>
      </c>
      <c r="Q2976" s="13" t="s">
        <v>8315</v>
      </c>
      <c r="R2976" t="s">
        <v>8316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230"/>
        <v>100</v>
      </c>
      <c r="P2977">
        <f t="shared" si="231"/>
        <v>70.88</v>
      </c>
      <c r="Q2977" s="13" t="s">
        <v>8315</v>
      </c>
      <c r="R2977" t="s">
        <v>8316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230"/>
        <v>171</v>
      </c>
      <c r="P2978">
        <f t="shared" si="231"/>
        <v>8.57</v>
      </c>
      <c r="Q2978" s="13" t="s">
        <v>8315</v>
      </c>
      <c r="R2978" t="s">
        <v>8316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230"/>
        <v>114</v>
      </c>
      <c r="P2979">
        <f t="shared" si="231"/>
        <v>113.57</v>
      </c>
      <c r="Q2979" s="13" t="s">
        <v>8315</v>
      </c>
      <c r="R2979" t="s">
        <v>8316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230"/>
        <v>129</v>
      </c>
      <c r="P2980">
        <f t="shared" si="231"/>
        <v>60.69</v>
      </c>
      <c r="Q2980" s="13" t="s">
        <v>8315</v>
      </c>
      <c r="R2980" t="s">
        <v>8316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230"/>
        <v>101</v>
      </c>
      <c r="P2981">
        <f t="shared" si="231"/>
        <v>110.22</v>
      </c>
      <c r="Q2981" s="13" t="s">
        <v>8315</v>
      </c>
      <c r="R2981" t="s">
        <v>8316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230"/>
        <v>109</v>
      </c>
      <c r="P2982">
        <f t="shared" si="231"/>
        <v>136.46</v>
      </c>
      <c r="Q2982" s="13" t="s">
        <v>8315</v>
      </c>
      <c r="R2982" t="s">
        <v>8316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230"/>
        <v>129</v>
      </c>
      <c r="P2983">
        <f t="shared" si="231"/>
        <v>53.16</v>
      </c>
      <c r="Q2983" s="13" t="s">
        <v>8315</v>
      </c>
      <c r="R2983" t="s">
        <v>8355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230"/>
        <v>102</v>
      </c>
      <c r="P2984">
        <f t="shared" si="231"/>
        <v>86.49</v>
      </c>
      <c r="Q2984" s="13" t="s">
        <v>8315</v>
      </c>
      <c r="R2984" t="s">
        <v>8355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230"/>
        <v>147</v>
      </c>
      <c r="P2985">
        <f t="shared" si="231"/>
        <v>155.24</v>
      </c>
      <c r="Q2985" s="13" t="s">
        <v>8315</v>
      </c>
      <c r="R2985" t="s">
        <v>8355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230"/>
        <v>100</v>
      </c>
      <c r="P2986">
        <f t="shared" si="231"/>
        <v>115.08</v>
      </c>
      <c r="Q2986" s="13" t="s">
        <v>8315</v>
      </c>
      <c r="R2986" t="s">
        <v>8355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230"/>
        <v>122</v>
      </c>
      <c r="P2987">
        <f t="shared" si="231"/>
        <v>109.59</v>
      </c>
      <c r="Q2987" s="13" t="s">
        <v>8315</v>
      </c>
      <c r="R2987" t="s">
        <v>8355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230"/>
        <v>106</v>
      </c>
      <c r="P2988">
        <f t="shared" si="231"/>
        <v>45.21</v>
      </c>
      <c r="Q2988" s="13" t="s">
        <v>8315</v>
      </c>
      <c r="R2988" t="s">
        <v>8355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230"/>
        <v>110</v>
      </c>
      <c r="P2989">
        <f t="shared" si="231"/>
        <v>104.15</v>
      </c>
      <c r="Q2989" s="13" t="s">
        <v>8315</v>
      </c>
      <c r="R2989" t="s">
        <v>8355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230"/>
        <v>100</v>
      </c>
      <c r="P2990">
        <f t="shared" si="231"/>
        <v>35.71</v>
      </c>
      <c r="Q2990" s="13" t="s">
        <v>8315</v>
      </c>
      <c r="R2990" t="s">
        <v>8355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230"/>
        <v>177</v>
      </c>
      <c r="P2991">
        <f t="shared" si="231"/>
        <v>97</v>
      </c>
      <c r="Q2991" s="13" t="s">
        <v>8315</v>
      </c>
      <c r="R2991" t="s">
        <v>8355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230"/>
        <v>100</v>
      </c>
      <c r="P2992">
        <f t="shared" si="231"/>
        <v>370.37</v>
      </c>
      <c r="Q2992" s="13" t="s">
        <v>8315</v>
      </c>
      <c r="R2992" t="s">
        <v>8355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230"/>
        <v>103</v>
      </c>
      <c r="P2993">
        <f t="shared" si="231"/>
        <v>94.41</v>
      </c>
      <c r="Q2993" s="13" t="s">
        <v>8315</v>
      </c>
      <c r="R2993" t="s">
        <v>8355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230"/>
        <v>105</v>
      </c>
      <c r="P2994">
        <f t="shared" si="231"/>
        <v>48.98</v>
      </c>
      <c r="Q2994" s="13" t="s">
        <v>8315</v>
      </c>
      <c r="R2994" t="s">
        <v>8355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230"/>
        <v>100</v>
      </c>
      <c r="P2995">
        <f t="shared" si="231"/>
        <v>45.59</v>
      </c>
      <c r="Q2995" s="13" t="s">
        <v>8315</v>
      </c>
      <c r="R2995" t="s">
        <v>8355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230"/>
        <v>458</v>
      </c>
      <c r="P2996">
        <f t="shared" si="231"/>
        <v>23.28</v>
      </c>
      <c r="Q2996" s="13" t="s">
        <v>8315</v>
      </c>
      <c r="R2996" t="s">
        <v>8355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230"/>
        <v>105</v>
      </c>
      <c r="P2997">
        <f t="shared" si="231"/>
        <v>63.23</v>
      </c>
      <c r="Q2997" s="13" t="s">
        <v>8315</v>
      </c>
      <c r="R2997" t="s">
        <v>8355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230"/>
        <v>172</v>
      </c>
      <c r="P2998">
        <f t="shared" si="231"/>
        <v>153.52000000000001</v>
      </c>
      <c r="Q2998" s="13" t="s">
        <v>8315</v>
      </c>
      <c r="R2998" t="s">
        <v>8355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230"/>
        <v>104</v>
      </c>
      <c r="P2999">
        <f t="shared" si="231"/>
        <v>90.2</v>
      </c>
      <c r="Q2999" s="13" t="s">
        <v>8315</v>
      </c>
      <c r="R2999" t="s">
        <v>8355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230"/>
        <v>103</v>
      </c>
      <c r="P3000">
        <f t="shared" si="231"/>
        <v>118.97</v>
      </c>
      <c r="Q3000" s="13" t="s">
        <v>8315</v>
      </c>
      <c r="R3000" t="s">
        <v>8355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230"/>
        <v>119</v>
      </c>
      <c r="P3001">
        <f t="shared" si="231"/>
        <v>80.25</v>
      </c>
      <c r="Q3001" s="13" t="s">
        <v>8315</v>
      </c>
      <c r="R3001" t="s">
        <v>8355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230"/>
        <v>100</v>
      </c>
      <c r="P3002">
        <f t="shared" si="231"/>
        <v>62.5</v>
      </c>
      <c r="Q3002" s="13" t="s">
        <v>8315</v>
      </c>
      <c r="R3002" t="s">
        <v>8355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230"/>
        <v>319</v>
      </c>
      <c r="P3003">
        <f t="shared" si="231"/>
        <v>131.38</v>
      </c>
      <c r="Q3003" s="13" t="s">
        <v>8315</v>
      </c>
      <c r="R3003" t="s">
        <v>8355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230"/>
        <v>109</v>
      </c>
      <c r="P3004">
        <f t="shared" si="231"/>
        <v>73.03</v>
      </c>
      <c r="Q3004" s="13" t="s">
        <v>8315</v>
      </c>
      <c r="R3004" t="s">
        <v>8355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230"/>
        <v>101</v>
      </c>
      <c r="P3005">
        <f t="shared" si="231"/>
        <v>178.53</v>
      </c>
      <c r="Q3005" s="13" t="s">
        <v>8315</v>
      </c>
      <c r="R3005" t="s">
        <v>8355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230"/>
        <v>113</v>
      </c>
      <c r="P3006">
        <f t="shared" si="231"/>
        <v>162.91</v>
      </c>
      <c r="Q3006" s="13" t="s">
        <v>8315</v>
      </c>
      <c r="R3006" t="s">
        <v>8355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230"/>
        <v>120</v>
      </c>
      <c r="P3007">
        <f t="shared" si="231"/>
        <v>108.24</v>
      </c>
      <c r="Q3007" s="13" t="s">
        <v>8315</v>
      </c>
      <c r="R3007" t="s">
        <v>8355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230"/>
        <v>108</v>
      </c>
      <c r="P3008">
        <f t="shared" si="231"/>
        <v>88.87</v>
      </c>
      <c r="Q3008" s="13" t="s">
        <v>8315</v>
      </c>
      <c r="R3008" t="s">
        <v>8355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230"/>
        <v>180</v>
      </c>
      <c r="P3009">
        <f t="shared" si="231"/>
        <v>54</v>
      </c>
      <c r="Q3009" s="13" t="s">
        <v>8315</v>
      </c>
      <c r="R3009" t="s">
        <v>8355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235">ROUND(E3010/D3010*100, 0)</f>
        <v>101</v>
      </c>
      <c r="P3010">
        <f t="shared" si="231"/>
        <v>116.73</v>
      </c>
      <c r="Q3010" s="13" t="s">
        <v>8315</v>
      </c>
      <c r="R3010" t="s">
        <v>8355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235"/>
        <v>120</v>
      </c>
      <c r="P3011">
        <f t="shared" ref="P3011:P3074" si="236">IFERROR(ROUND(E3011/L3011,2), 0)</f>
        <v>233.9</v>
      </c>
      <c r="Q3011" s="13" t="s">
        <v>8315</v>
      </c>
      <c r="R3011" t="s">
        <v>8355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235"/>
        <v>158</v>
      </c>
      <c r="P3012">
        <f t="shared" si="236"/>
        <v>158</v>
      </c>
      <c r="Q3012" s="13" t="s">
        <v>8315</v>
      </c>
      <c r="R3012" t="s">
        <v>8355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235"/>
        <v>124</v>
      </c>
      <c r="P3013">
        <f t="shared" si="236"/>
        <v>14.84</v>
      </c>
      <c r="Q3013" s="13" t="s">
        <v>8315</v>
      </c>
      <c r="R3013" t="s">
        <v>8355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235"/>
        <v>117</v>
      </c>
      <c r="P3014">
        <f t="shared" si="236"/>
        <v>85.18</v>
      </c>
      <c r="Q3014" s="13" t="s">
        <v>8315</v>
      </c>
      <c r="R3014" t="s">
        <v>8355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235"/>
        <v>157</v>
      </c>
      <c r="P3015">
        <f t="shared" si="236"/>
        <v>146.69</v>
      </c>
      <c r="Q3015" s="13" t="s">
        <v>8315</v>
      </c>
      <c r="R3015" t="s">
        <v>8355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235"/>
        <v>113</v>
      </c>
      <c r="P3016">
        <f t="shared" si="236"/>
        <v>50.76</v>
      </c>
      <c r="Q3016" s="13" t="s">
        <v>8315</v>
      </c>
      <c r="R3016" t="s">
        <v>8355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235"/>
        <v>103</v>
      </c>
      <c r="P3017">
        <f t="shared" si="236"/>
        <v>87.7</v>
      </c>
      <c r="Q3017" s="13" t="s">
        <v>8315</v>
      </c>
      <c r="R3017" t="s">
        <v>8355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235"/>
        <v>103</v>
      </c>
      <c r="P3018">
        <f t="shared" si="236"/>
        <v>242.28</v>
      </c>
      <c r="Q3018" s="13" t="s">
        <v>8315</v>
      </c>
      <c r="R3018" t="s">
        <v>8355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235"/>
        <v>106</v>
      </c>
      <c r="P3019">
        <f t="shared" si="236"/>
        <v>146.44999999999999</v>
      </c>
      <c r="Q3019" s="13" t="s">
        <v>8315</v>
      </c>
      <c r="R3019" t="s">
        <v>8355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235"/>
        <v>101</v>
      </c>
      <c r="P3020">
        <f t="shared" si="236"/>
        <v>103.17</v>
      </c>
      <c r="Q3020" s="13" t="s">
        <v>8315</v>
      </c>
      <c r="R3020" t="s">
        <v>8355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235"/>
        <v>121</v>
      </c>
      <c r="P3021">
        <f t="shared" si="236"/>
        <v>80.459999999999994</v>
      </c>
      <c r="Q3021" s="13" t="s">
        <v>8315</v>
      </c>
      <c r="R3021" t="s">
        <v>8355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235"/>
        <v>101</v>
      </c>
      <c r="P3022">
        <f t="shared" si="236"/>
        <v>234.67</v>
      </c>
      <c r="Q3022" s="13" t="s">
        <v>8315</v>
      </c>
      <c r="R3022" t="s">
        <v>8355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235"/>
        <v>116</v>
      </c>
      <c r="P3023">
        <f t="shared" si="236"/>
        <v>50.69</v>
      </c>
      <c r="Q3023" s="13" t="s">
        <v>8315</v>
      </c>
      <c r="R3023" t="s">
        <v>8355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235"/>
        <v>101</v>
      </c>
      <c r="P3024">
        <f t="shared" si="236"/>
        <v>162.71</v>
      </c>
      <c r="Q3024" s="13" t="s">
        <v>8315</v>
      </c>
      <c r="R3024" t="s">
        <v>8355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235"/>
        <v>103</v>
      </c>
      <c r="P3025">
        <f t="shared" si="236"/>
        <v>120.17</v>
      </c>
      <c r="Q3025" s="13" t="s">
        <v>8315</v>
      </c>
      <c r="R3025" t="s">
        <v>8355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235"/>
        <v>246</v>
      </c>
      <c r="P3026">
        <f t="shared" si="236"/>
        <v>67.7</v>
      </c>
      <c r="Q3026" s="13" t="s">
        <v>8315</v>
      </c>
      <c r="R3026" t="s">
        <v>8355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235"/>
        <v>302</v>
      </c>
      <c r="P3027">
        <f t="shared" si="236"/>
        <v>52.1</v>
      </c>
      <c r="Q3027" s="13" t="s">
        <v>8315</v>
      </c>
      <c r="R3027" t="s">
        <v>8355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235"/>
        <v>143</v>
      </c>
      <c r="P3028">
        <f t="shared" si="236"/>
        <v>51.6</v>
      </c>
      <c r="Q3028" s="13" t="s">
        <v>8315</v>
      </c>
      <c r="R3028" t="s">
        <v>8355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235"/>
        <v>131</v>
      </c>
      <c r="P3029">
        <f t="shared" si="236"/>
        <v>164.3</v>
      </c>
      <c r="Q3029" s="13" t="s">
        <v>8315</v>
      </c>
      <c r="R3029" t="s">
        <v>8355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235"/>
        <v>168</v>
      </c>
      <c r="P3030">
        <f t="shared" si="236"/>
        <v>84.86</v>
      </c>
      <c r="Q3030" s="13" t="s">
        <v>8315</v>
      </c>
      <c r="R3030" t="s">
        <v>8355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235"/>
        <v>110</v>
      </c>
      <c r="P3031">
        <f t="shared" si="236"/>
        <v>94.55</v>
      </c>
      <c r="Q3031" s="13" t="s">
        <v>8315</v>
      </c>
      <c r="R3031" t="s">
        <v>8355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235"/>
        <v>107</v>
      </c>
      <c r="P3032">
        <f t="shared" si="236"/>
        <v>45.54</v>
      </c>
      <c r="Q3032" s="13" t="s">
        <v>8315</v>
      </c>
      <c r="R3032" t="s">
        <v>8355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235"/>
        <v>100</v>
      </c>
      <c r="P3033">
        <f t="shared" si="236"/>
        <v>51.72</v>
      </c>
      <c r="Q3033" s="13" t="s">
        <v>8315</v>
      </c>
      <c r="R3033" t="s">
        <v>8355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235"/>
        <v>127</v>
      </c>
      <c r="P3034">
        <f t="shared" si="236"/>
        <v>50.88</v>
      </c>
      <c r="Q3034" s="13" t="s">
        <v>8315</v>
      </c>
      <c r="R3034" t="s">
        <v>8355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235"/>
        <v>147</v>
      </c>
      <c r="P3035">
        <f t="shared" si="236"/>
        <v>191.13</v>
      </c>
      <c r="Q3035" s="13" t="s">
        <v>8315</v>
      </c>
      <c r="R3035" t="s">
        <v>8355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235"/>
        <v>113</v>
      </c>
      <c r="P3036">
        <f t="shared" si="236"/>
        <v>89.31</v>
      </c>
      <c r="Q3036" s="13" t="s">
        <v>8315</v>
      </c>
      <c r="R3036" t="s">
        <v>8355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235"/>
        <v>109</v>
      </c>
      <c r="P3037">
        <f t="shared" si="236"/>
        <v>88.59</v>
      </c>
      <c r="Q3037" s="13" t="s">
        <v>8315</v>
      </c>
      <c r="R3037" t="s">
        <v>8355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235"/>
        <v>127</v>
      </c>
      <c r="P3038">
        <f t="shared" si="236"/>
        <v>96.3</v>
      </c>
      <c r="Q3038" s="13" t="s">
        <v>8315</v>
      </c>
      <c r="R3038" t="s">
        <v>8355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235"/>
        <v>213</v>
      </c>
      <c r="P3039">
        <f t="shared" si="236"/>
        <v>33.31</v>
      </c>
      <c r="Q3039" s="13" t="s">
        <v>8315</v>
      </c>
      <c r="R3039" t="s">
        <v>8355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235"/>
        <v>101</v>
      </c>
      <c r="P3040">
        <f t="shared" si="236"/>
        <v>37.22</v>
      </c>
      <c r="Q3040" s="13" t="s">
        <v>8315</v>
      </c>
      <c r="R3040" t="s">
        <v>8355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235"/>
        <v>109</v>
      </c>
      <c r="P3041">
        <f t="shared" si="236"/>
        <v>92.13</v>
      </c>
      <c r="Q3041" s="13" t="s">
        <v>8315</v>
      </c>
      <c r="R3041" t="s">
        <v>8355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235"/>
        <v>108</v>
      </c>
      <c r="P3042">
        <f t="shared" si="236"/>
        <v>76.790000000000006</v>
      </c>
      <c r="Q3042" s="13" t="s">
        <v>8315</v>
      </c>
      <c r="R3042" t="s">
        <v>8355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235"/>
        <v>110</v>
      </c>
      <c r="P3043">
        <f t="shared" si="236"/>
        <v>96.53</v>
      </c>
      <c r="Q3043" s="13" t="s">
        <v>8315</v>
      </c>
      <c r="R3043" t="s">
        <v>8355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235"/>
        <v>128</v>
      </c>
      <c r="P3044">
        <f t="shared" si="236"/>
        <v>51.89</v>
      </c>
      <c r="Q3044" s="13" t="s">
        <v>8315</v>
      </c>
      <c r="R3044" t="s">
        <v>8355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235"/>
        <v>110</v>
      </c>
      <c r="P3045">
        <f t="shared" si="236"/>
        <v>128.91</v>
      </c>
      <c r="Q3045" s="13" t="s">
        <v>8315</v>
      </c>
      <c r="R3045" t="s">
        <v>8355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235"/>
        <v>109</v>
      </c>
      <c r="P3046">
        <f t="shared" si="236"/>
        <v>84.11</v>
      </c>
      <c r="Q3046" s="13" t="s">
        <v>8315</v>
      </c>
      <c r="R3046" t="s">
        <v>8355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235"/>
        <v>133</v>
      </c>
      <c r="P3047">
        <f t="shared" si="236"/>
        <v>82.94</v>
      </c>
      <c r="Q3047" s="13" t="s">
        <v>8315</v>
      </c>
      <c r="R3047" t="s">
        <v>8355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235"/>
        <v>191</v>
      </c>
      <c r="P3048">
        <f t="shared" si="236"/>
        <v>259.95</v>
      </c>
      <c r="Q3048" s="13" t="s">
        <v>8315</v>
      </c>
      <c r="R3048" t="s">
        <v>8355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235"/>
        <v>149</v>
      </c>
      <c r="P3049">
        <f t="shared" si="236"/>
        <v>37.25</v>
      </c>
      <c r="Q3049" s="13" t="s">
        <v>8315</v>
      </c>
      <c r="R3049" t="s">
        <v>8355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235"/>
        <v>166</v>
      </c>
      <c r="P3050">
        <f t="shared" si="236"/>
        <v>177.02</v>
      </c>
      <c r="Q3050" s="13" t="s">
        <v>8315</v>
      </c>
      <c r="R3050" t="s">
        <v>8355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235"/>
        <v>107</v>
      </c>
      <c r="P3051">
        <f t="shared" si="236"/>
        <v>74.069999999999993</v>
      </c>
      <c r="Q3051" s="13" t="s">
        <v>8315</v>
      </c>
      <c r="R3051" t="s">
        <v>8355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235"/>
        <v>106</v>
      </c>
      <c r="P3052">
        <f t="shared" si="236"/>
        <v>70.67</v>
      </c>
      <c r="Q3052" s="13" t="s">
        <v>8315</v>
      </c>
      <c r="R3052" t="s">
        <v>8355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235"/>
        <v>24</v>
      </c>
      <c r="P3053">
        <f t="shared" si="236"/>
        <v>23.63</v>
      </c>
      <c r="Q3053" s="13" t="s">
        <v>8315</v>
      </c>
      <c r="R3053" t="s">
        <v>8355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235"/>
        <v>0</v>
      </c>
      <c r="P3054">
        <f t="shared" si="236"/>
        <v>37.5</v>
      </c>
      <c r="Q3054" s="13" t="s">
        <v>8315</v>
      </c>
      <c r="R3054" t="s">
        <v>8355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235"/>
        <v>0</v>
      </c>
      <c r="P3055">
        <f t="shared" si="236"/>
        <v>13.33</v>
      </c>
      <c r="Q3055" s="13" t="s">
        <v>8315</v>
      </c>
      <c r="R3055" t="s">
        <v>8355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235"/>
        <v>0</v>
      </c>
      <c r="P3056">
        <f t="shared" si="236"/>
        <v>0</v>
      </c>
      <c r="Q3056" s="13" t="s">
        <v>8315</v>
      </c>
      <c r="R3056" t="s">
        <v>8355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235"/>
        <v>0</v>
      </c>
      <c r="P3057">
        <f t="shared" si="236"/>
        <v>1</v>
      </c>
      <c r="Q3057" s="13" t="s">
        <v>8315</v>
      </c>
      <c r="R3057" t="s">
        <v>8355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235"/>
        <v>0</v>
      </c>
      <c r="P3058">
        <f t="shared" si="236"/>
        <v>0</v>
      </c>
      <c r="Q3058" s="13" t="s">
        <v>8315</v>
      </c>
      <c r="R3058" t="s">
        <v>8355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235"/>
        <v>0</v>
      </c>
      <c r="P3059">
        <f t="shared" si="236"/>
        <v>0</v>
      </c>
      <c r="Q3059" s="13" t="s">
        <v>8315</v>
      </c>
      <c r="R3059" t="s">
        <v>8355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235"/>
        <v>0</v>
      </c>
      <c r="P3060">
        <f t="shared" si="236"/>
        <v>1</v>
      </c>
      <c r="Q3060" s="13" t="s">
        <v>8315</v>
      </c>
      <c r="R3060" t="s">
        <v>8355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235"/>
        <v>3</v>
      </c>
      <c r="P3061">
        <f t="shared" si="236"/>
        <v>41</v>
      </c>
      <c r="Q3061" s="13" t="s">
        <v>8315</v>
      </c>
      <c r="R3061" t="s">
        <v>8355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235"/>
        <v>0</v>
      </c>
      <c r="P3062">
        <f t="shared" si="236"/>
        <v>55.83</v>
      </c>
      <c r="Q3062" s="13" t="s">
        <v>8315</v>
      </c>
      <c r="R3062" t="s">
        <v>8355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235"/>
        <v>0</v>
      </c>
      <c r="P3063">
        <f t="shared" si="236"/>
        <v>0</v>
      </c>
      <c r="Q3063" s="13" t="s">
        <v>8315</v>
      </c>
      <c r="R3063" t="s">
        <v>8355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235"/>
        <v>67</v>
      </c>
      <c r="P3064">
        <f t="shared" si="236"/>
        <v>99.76</v>
      </c>
      <c r="Q3064" s="13" t="s">
        <v>8315</v>
      </c>
      <c r="R3064" t="s">
        <v>8355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235"/>
        <v>20</v>
      </c>
      <c r="P3065">
        <f t="shared" si="236"/>
        <v>25.52</v>
      </c>
      <c r="Q3065" s="13" t="s">
        <v>8315</v>
      </c>
      <c r="R3065" t="s">
        <v>8355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235"/>
        <v>11</v>
      </c>
      <c r="P3066">
        <f t="shared" si="236"/>
        <v>117.65</v>
      </c>
      <c r="Q3066" s="13" t="s">
        <v>8315</v>
      </c>
      <c r="R3066" t="s">
        <v>8355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235"/>
        <v>0</v>
      </c>
      <c r="P3067">
        <f t="shared" si="236"/>
        <v>5</v>
      </c>
      <c r="Q3067" s="13" t="s">
        <v>8315</v>
      </c>
      <c r="R3067" t="s">
        <v>8355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235"/>
        <v>12</v>
      </c>
      <c r="P3068">
        <f t="shared" si="236"/>
        <v>2796.67</v>
      </c>
      <c r="Q3068" s="13" t="s">
        <v>8315</v>
      </c>
      <c r="R3068" t="s">
        <v>8355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235"/>
        <v>3</v>
      </c>
      <c r="P3069">
        <f t="shared" si="236"/>
        <v>200</v>
      </c>
      <c r="Q3069" s="13" t="s">
        <v>8315</v>
      </c>
      <c r="R3069" t="s">
        <v>8355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35"/>
        <v>0</v>
      </c>
      <c r="P3070">
        <f t="shared" si="236"/>
        <v>87.5</v>
      </c>
      <c r="Q3070" s="13" t="s">
        <v>8315</v>
      </c>
      <c r="R3070" t="s">
        <v>8355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235"/>
        <v>14</v>
      </c>
      <c r="P3071">
        <f t="shared" si="236"/>
        <v>20.14</v>
      </c>
      <c r="Q3071" s="13" t="s">
        <v>8315</v>
      </c>
      <c r="R3071" t="s">
        <v>8355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235"/>
        <v>3</v>
      </c>
      <c r="P3072">
        <f t="shared" si="236"/>
        <v>20.88</v>
      </c>
      <c r="Q3072" s="13" t="s">
        <v>8315</v>
      </c>
      <c r="R3072" t="s">
        <v>8355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235"/>
        <v>60</v>
      </c>
      <c r="P3073">
        <f t="shared" si="236"/>
        <v>61.31</v>
      </c>
      <c r="Q3073" s="13" t="s">
        <v>8315</v>
      </c>
      <c r="R3073" t="s">
        <v>8355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240">ROUND(E3074/D3074*100, 0)</f>
        <v>0</v>
      </c>
      <c r="P3074">
        <f t="shared" si="236"/>
        <v>1</v>
      </c>
      <c r="Q3074" s="13" t="s">
        <v>8315</v>
      </c>
      <c r="R3074" t="s">
        <v>8355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240"/>
        <v>0</v>
      </c>
      <c r="P3075">
        <f t="shared" ref="P3075:P3138" si="241">IFERROR(ROUND(E3075/L3075,2), 0)</f>
        <v>92.14</v>
      </c>
      <c r="Q3075" s="13" t="s">
        <v>8315</v>
      </c>
      <c r="R3075" t="s">
        <v>8355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240"/>
        <v>0</v>
      </c>
      <c r="P3076">
        <f t="shared" si="241"/>
        <v>7.33</v>
      </c>
      <c r="Q3076" s="13" t="s">
        <v>8315</v>
      </c>
      <c r="R3076" t="s">
        <v>8355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240"/>
        <v>9</v>
      </c>
      <c r="P3077">
        <f t="shared" si="241"/>
        <v>64.8</v>
      </c>
      <c r="Q3077" s="13" t="s">
        <v>8315</v>
      </c>
      <c r="R3077" t="s">
        <v>8355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240"/>
        <v>15</v>
      </c>
      <c r="P3078">
        <f t="shared" si="241"/>
        <v>30.12</v>
      </c>
      <c r="Q3078" s="13" t="s">
        <v>8315</v>
      </c>
      <c r="R3078" t="s">
        <v>8355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240"/>
        <v>0</v>
      </c>
      <c r="P3079">
        <f t="shared" si="241"/>
        <v>52.5</v>
      </c>
      <c r="Q3079" s="13" t="s">
        <v>8315</v>
      </c>
      <c r="R3079" t="s">
        <v>8355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240"/>
        <v>0</v>
      </c>
      <c r="P3080">
        <f t="shared" si="241"/>
        <v>23.67</v>
      </c>
      <c r="Q3080" s="13" t="s">
        <v>8315</v>
      </c>
      <c r="R3080" t="s">
        <v>8355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240"/>
        <v>1</v>
      </c>
      <c r="P3081">
        <f t="shared" si="241"/>
        <v>415.78</v>
      </c>
      <c r="Q3081" s="13" t="s">
        <v>8315</v>
      </c>
      <c r="R3081" t="s">
        <v>8355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240"/>
        <v>0</v>
      </c>
      <c r="P3082">
        <f t="shared" si="241"/>
        <v>53.71</v>
      </c>
      <c r="Q3082" s="13" t="s">
        <v>8315</v>
      </c>
      <c r="R3082" t="s">
        <v>8355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240"/>
        <v>0</v>
      </c>
      <c r="P3083">
        <f t="shared" si="241"/>
        <v>420.6</v>
      </c>
      <c r="Q3083" s="13" t="s">
        <v>8315</v>
      </c>
      <c r="R3083" t="s">
        <v>8355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240"/>
        <v>0</v>
      </c>
      <c r="P3084">
        <f t="shared" si="241"/>
        <v>0</v>
      </c>
      <c r="Q3084" s="13" t="s">
        <v>8315</v>
      </c>
      <c r="R3084" t="s">
        <v>8355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240"/>
        <v>0</v>
      </c>
      <c r="P3085">
        <f t="shared" si="241"/>
        <v>18.670000000000002</v>
      </c>
      <c r="Q3085" s="13" t="s">
        <v>8315</v>
      </c>
      <c r="R3085" t="s">
        <v>8355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240"/>
        <v>12</v>
      </c>
      <c r="P3086">
        <f t="shared" si="241"/>
        <v>78.33</v>
      </c>
      <c r="Q3086" s="13" t="s">
        <v>8315</v>
      </c>
      <c r="R3086" t="s">
        <v>8355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40"/>
        <v>2</v>
      </c>
      <c r="P3087">
        <f t="shared" si="241"/>
        <v>67.78</v>
      </c>
      <c r="Q3087" s="13" t="s">
        <v>8315</v>
      </c>
      <c r="R3087" t="s">
        <v>8355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240"/>
        <v>0</v>
      </c>
      <c r="P3088">
        <f t="shared" si="241"/>
        <v>16.670000000000002</v>
      </c>
      <c r="Q3088" s="13" t="s">
        <v>8315</v>
      </c>
      <c r="R3088" t="s">
        <v>8355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40"/>
        <v>1</v>
      </c>
      <c r="P3089">
        <f t="shared" si="241"/>
        <v>62.5</v>
      </c>
      <c r="Q3089" s="13" t="s">
        <v>8315</v>
      </c>
      <c r="R3089" t="s">
        <v>8355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240"/>
        <v>0</v>
      </c>
      <c r="P3090">
        <f t="shared" si="241"/>
        <v>42</v>
      </c>
      <c r="Q3090" s="13" t="s">
        <v>8315</v>
      </c>
      <c r="R3090" t="s">
        <v>8355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240"/>
        <v>23</v>
      </c>
      <c r="P3091">
        <f t="shared" si="241"/>
        <v>130.09</v>
      </c>
      <c r="Q3091" s="13" t="s">
        <v>8315</v>
      </c>
      <c r="R3091" t="s">
        <v>8355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240"/>
        <v>5</v>
      </c>
      <c r="P3092">
        <f t="shared" si="241"/>
        <v>1270.22</v>
      </c>
      <c r="Q3092" s="13" t="s">
        <v>8315</v>
      </c>
      <c r="R3092" t="s">
        <v>8355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240"/>
        <v>16</v>
      </c>
      <c r="P3093">
        <f t="shared" si="241"/>
        <v>88.44</v>
      </c>
      <c r="Q3093" s="13" t="s">
        <v>8315</v>
      </c>
      <c r="R3093" t="s">
        <v>8355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240"/>
        <v>1</v>
      </c>
      <c r="P3094">
        <f t="shared" si="241"/>
        <v>56.34</v>
      </c>
      <c r="Q3094" s="13" t="s">
        <v>8315</v>
      </c>
      <c r="R3094" t="s">
        <v>8355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240"/>
        <v>23</v>
      </c>
      <c r="P3095">
        <f t="shared" si="241"/>
        <v>53.53</v>
      </c>
      <c r="Q3095" s="13" t="s">
        <v>8315</v>
      </c>
      <c r="R3095" t="s">
        <v>8355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240"/>
        <v>0</v>
      </c>
      <c r="P3096">
        <f t="shared" si="241"/>
        <v>25</v>
      </c>
      <c r="Q3096" s="13" t="s">
        <v>8315</v>
      </c>
      <c r="R3096" t="s">
        <v>8355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240"/>
        <v>0</v>
      </c>
      <c r="P3097">
        <f t="shared" si="241"/>
        <v>50</v>
      </c>
      <c r="Q3097" s="13" t="s">
        <v>8315</v>
      </c>
      <c r="R3097" t="s">
        <v>8355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240"/>
        <v>4</v>
      </c>
      <c r="P3098">
        <f t="shared" si="241"/>
        <v>56.79</v>
      </c>
      <c r="Q3098" s="13" t="s">
        <v>8315</v>
      </c>
      <c r="R3098" t="s">
        <v>8355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240"/>
        <v>17</v>
      </c>
      <c r="P3099">
        <f t="shared" si="241"/>
        <v>40.83</v>
      </c>
      <c r="Q3099" s="13" t="s">
        <v>8315</v>
      </c>
      <c r="R3099" t="s">
        <v>8355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240"/>
        <v>4</v>
      </c>
      <c r="P3100">
        <f t="shared" si="241"/>
        <v>65.11</v>
      </c>
      <c r="Q3100" s="13" t="s">
        <v>8315</v>
      </c>
      <c r="R3100" t="s">
        <v>8355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240"/>
        <v>14</v>
      </c>
      <c r="P3101">
        <f t="shared" si="241"/>
        <v>55.6</v>
      </c>
      <c r="Q3101" s="13" t="s">
        <v>8315</v>
      </c>
      <c r="R3101" t="s">
        <v>8355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240"/>
        <v>15</v>
      </c>
      <c r="P3102">
        <f t="shared" si="241"/>
        <v>140.54</v>
      </c>
      <c r="Q3102" s="13" t="s">
        <v>8315</v>
      </c>
      <c r="R3102" t="s">
        <v>8355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240"/>
        <v>12</v>
      </c>
      <c r="P3103">
        <f t="shared" si="241"/>
        <v>25</v>
      </c>
      <c r="Q3103" s="13" t="s">
        <v>8315</v>
      </c>
      <c r="R3103" t="s">
        <v>8355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240"/>
        <v>39</v>
      </c>
      <c r="P3104">
        <f t="shared" si="241"/>
        <v>69.53</v>
      </c>
      <c r="Q3104" s="13" t="s">
        <v>8315</v>
      </c>
      <c r="R3104" t="s">
        <v>8355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240"/>
        <v>0</v>
      </c>
      <c r="P3105">
        <f t="shared" si="241"/>
        <v>5.5</v>
      </c>
      <c r="Q3105" s="13" t="s">
        <v>8315</v>
      </c>
      <c r="R3105" t="s">
        <v>8355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240"/>
        <v>30</v>
      </c>
      <c r="P3106">
        <f t="shared" si="241"/>
        <v>237</v>
      </c>
      <c r="Q3106" s="13" t="s">
        <v>8315</v>
      </c>
      <c r="R3106" t="s">
        <v>8355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240"/>
        <v>42</v>
      </c>
      <c r="P3107">
        <f t="shared" si="241"/>
        <v>79.87</v>
      </c>
      <c r="Q3107" s="13" t="s">
        <v>8315</v>
      </c>
      <c r="R3107" t="s">
        <v>8355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240"/>
        <v>4</v>
      </c>
      <c r="P3108">
        <f t="shared" si="241"/>
        <v>10.25</v>
      </c>
      <c r="Q3108" s="13" t="s">
        <v>8315</v>
      </c>
      <c r="R3108" t="s">
        <v>8355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240"/>
        <v>20</v>
      </c>
      <c r="P3109">
        <f t="shared" si="241"/>
        <v>272.58999999999997</v>
      </c>
      <c r="Q3109" s="13" t="s">
        <v>8315</v>
      </c>
      <c r="R3109" t="s">
        <v>8355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240"/>
        <v>0</v>
      </c>
      <c r="P3110">
        <f t="shared" si="241"/>
        <v>13</v>
      </c>
      <c r="Q3110" s="13" t="s">
        <v>8315</v>
      </c>
      <c r="R3110" t="s">
        <v>8355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240"/>
        <v>25</v>
      </c>
      <c r="P3111">
        <f t="shared" si="241"/>
        <v>58.18</v>
      </c>
      <c r="Q3111" s="13" t="s">
        <v>8315</v>
      </c>
      <c r="R3111" t="s">
        <v>8355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240"/>
        <v>0</v>
      </c>
      <c r="P3112">
        <f t="shared" si="241"/>
        <v>10</v>
      </c>
      <c r="Q3112" s="13" t="s">
        <v>8315</v>
      </c>
      <c r="R3112" t="s">
        <v>8355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240"/>
        <v>27</v>
      </c>
      <c r="P3113">
        <f t="shared" si="241"/>
        <v>70.11</v>
      </c>
      <c r="Q3113" s="13" t="s">
        <v>8315</v>
      </c>
      <c r="R3113" t="s">
        <v>8355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240"/>
        <v>5</v>
      </c>
      <c r="P3114">
        <f t="shared" si="241"/>
        <v>57.89</v>
      </c>
      <c r="Q3114" s="13" t="s">
        <v>8315</v>
      </c>
      <c r="R3114" t="s">
        <v>8355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240"/>
        <v>4</v>
      </c>
      <c r="P3115">
        <f t="shared" si="241"/>
        <v>125.27</v>
      </c>
      <c r="Q3115" s="13" t="s">
        <v>8315</v>
      </c>
      <c r="R3115" t="s">
        <v>8355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240"/>
        <v>0</v>
      </c>
      <c r="P3116">
        <f t="shared" si="241"/>
        <v>0</v>
      </c>
      <c r="Q3116" s="13" t="s">
        <v>8315</v>
      </c>
      <c r="R3116" t="s">
        <v>8355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240"/>
        <v>3</v>
      </c>
      <c r="P3117">
        <f t="shared" si="241"/>
        <v>300</v>
      </c>
      <c r="Q3117" s="13" t="s">
        <v>8315</v>
      </c>
      <c r="R3117" t="s">
        <v>8355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240"/>
        <v>57</v>
      </c>
      <c r="P3118">
        <f t="shared" si="241"/>
        <v>43</v>
      </c>
      <c r="Q3118" s="13" t="s">
        <v>8315</v>
      </c>
      <c r="R3118" t="s">
        <v>8355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240"/>
        <v>0</v>
      </c>
      <c r="P3119">
        <f t="shared" si="241"/>
        <v>1</v>
      </c>
      <c r="Q3119" s="13" t="s">
        <v>8315</v>
      </c>
      <c r="R3119" t="s">
        <v>8355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240"/>
        <v>0</v>
      </c>
      <c r="P3120">
        <f t="shared" si="241"/>
        <v>775</v>
      </c>
      <c r="Q3120" s="13" t="s">
        <v>8315</v>
      </c>
      <c r="R3120" t="s">
        <v>8355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240"/>
        <v>0</v>
      </c>
      <c r="P3121">
        <f t="shared" si="241"/>
        <v>5</v>
      </c>
      <c r="Q3121" s="13" t="s">
        <v>8315</v>
      </c>
      <c r="R3121" t="s">
        <v>8355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240"/>
        <v>0</v>
      </c>
      <c r="P3122">
        <f t="shared" si="241"/>
        <v>12.8</v>
      </c>
      <c r="Q3122" s="13" t="s">
        <v>8315</v>
      </c>
      <c r="R3122" t="s">
        <v>8355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240"/>
        <v>1</v>
      </c>
      <c r="P3123">
        <f t="shared" si="241"/>
        <v>10</v>
      </c>
      <c r="Q3123" s="13" t="s">
        <v>8315</v>
      </c>
      <c r="R3123" t="s">
        <v>8355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240"/>
        <v>58</v>
      </c>
      <c r="P3124">
        <f t="shared" si="241"/>
        <v>58</v>
      </c>
      <c r="Q3124" s="13" t="s">
        <v>8315</v>
      </c>
      <c r="R3124" t="s">
        <v>8355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240"/>
        <v>68</v>
      </c>
      <c r="P3125">
        <f t="shared" si="241"/>
        <v>244.8</v>
      </c>
      <c r="Q3125" s="13" t="s">
        <v>8315</v>
      </c>
      <c r="R3125" t="s">
        <v>8355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240"/>
        <v>0</v>
      </c>
      <c r="P3126">
        <f t="shared" si="241"/>
        <v>6.5</v>
      </c>
      <c r="Q3126" s="13" t="s">
        <v>8315</v>
      </c>
      <c r="R3126" t="s">
        <v>8355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240"/>
        <v>0</v>
      </c>
      <c r="P3127">
        <f t="shared" si="241"/>
        <v>0</v>
      </c>
      <c r="Q3127" s="13" t="s">
        <v>8315</v>
      </c>
      <c r="R3127" t="s">
        <v>8355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240"/>
        <v>4</v>
      </c>
      <c r="P3128">
        <f t="shared" si="241"/>
        <v>61.18</v>
      </c>
      <c r="Q3128" s="13" t="s">
        <v>8315</v>
      </c>
      <c r="R3128" t="s">
        <v>8355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240"/>
        <v>0</v>
      </c>
      <c r="P3129">
        <f t="shared" si="241"/>
        <v>0</v>
      </c>
      <c r="Q3129" s="13" t="s">
        <v>8315</v>
      </c>
      <c r="R3129" t="s">
        <v>8355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240"/>
        <v>109</v>
      </c>
      <c r="P3130">
        <f t="shared" si="241"/>
        <v>139.24</v>
      </c>
      <c r="Q3130" s="13" t="s">
        <v>8315</v>
      </c>
      <c r="R3130" t="s">
        <v>8316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240"/>
        <v>1</v>
      </c>
      <c r="P3131">
        <f t="shared" si="241"/>
        <v>10</v>
      </c>
      <c r="Q3131" s="13" t="s">
        <v>8315</v>
      </c>
      <c r="R3131" t="s">
        <v>8316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240"/>
        <v>4</v>
      </c>
      <c r="P3132">
        <f t="shared" si="241"/>
        <v>93.75</v>
      </c>
      <c r="Q3132" s="13" t="s">
        <v>8315</v>
      </c>
      <c r="R3132" t="s">
        <v>8316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240"/>
        <v>16</v>
      </c>
      <c r="P3133">
        <f t="shared" si="241"/>
        <v>53.75</v>
      </c>
      <c r="Q3133" s="13" t="s">
        <v>8315</v>
      </c>
      <c r="R3133" t="s">
        <v>8316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240"/>
        <v>0</v>
      </c>
      <c r="P3134">
        <f t="shared" si="241"/>
        <v>10</v>
      </c>
      <c r="Q3134" s="13" t="s">
        <v>8315</v>
      </c>
      <c r="R3134" t="s">
        <v>8316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240"/>
        <v>108</v>
      </c>
      <c r="P3135">
        <f t="shared" si="241"/>
        <v>33.75</v>
      </c>
      <c r="Q3135" s="13" t="s">
        <v>8315</v>
      </c>
      <c r="R3135" t="s">
        <v>8316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240"/>
        <v>23</v>
      </c>
      <c r="P3136">
        <f t="shared" si="241"/>
        <v>18.75</v>
      </c>
      <c r="Q3136" s="13" t="s">
        <v>8315</v>
      </c>
      <c r="R3136" t="s">
        <v>8316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240"/>
        <v>21</v>
      </c>
      <c r="P3137">
        <f t="shared" si="241"/>
        <v>23.14</v>
      </c>
      <c r="Q3137" s="13" t="s">
        <v>8315</v>
      </c>
      <c r="R3137" t="s">
        <v>8316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245">ROUND(E3138/D3138*100, 0)</f>
        <v>128</v>
      </c>
      <c r="P3138">
        <f t="shared" si="241"/>
        <v>29.05</v>
      </c>
      <c r="Q3138" s="13" t="s">
        <v>8315</v>
      </c>
      <c r="R3138" t="s">
        <v>8316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245"/>
        <v>3</v>
      </c>
      <c r="P3139">
        <f t="shared" ref="P3139:P3202" si="246">IFERROR(ROUND(E3139/L3139,2), 0)</f>
        <v>50</v>
      </c>
      <c r="Q3139" s="13" t="s">
        <v>8315</v>
      </c>
      <c r="R3139" t="s">
        <v>8316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245"/>
        <v>0</v>
      </c>
      <c r="P3140">
        <f t="shared" si="246"/>
        <v>0</v>
      </c>
      <c r="Q3140" s="13" t="s">
        <v>8315</v>
      </c>
      <c r="R3140" t="s">
        <v>8316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245"/>
        <v>5</v>
      </c>
      <c r="P3141">
        <f t="shared" si="246"/>
        <v>450</v>
      </c>
      <c r="Q3141" s="13" t="s">
        <v>8315</v>
      </c>
      <c r="R3141" t="s">
        <v>8316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245"/>
        <v>1</v>
      </c>
      <c r="P3142">
        <f t="shared" si="246"/>
        <v>24</v>
      </c>
      <c r="Q3142" s="13" t="s">
        <v>8315</v>
      </c>
      <c r="R3142" t="s">
        <v>8316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245"/>
        <v>52</v>
      </c>
      <c r="P3143">
        <f t="shared" si="246"/>
        <v>32.25</v>
      </c>
      <c r="Q3143" s="13" t="s">
        <v>8315</v>
      </c>
      <c r="R3143" t="s">
        <v>8316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45"/>
        <v>2</v>
      </c>
      <c r="P3144">
        <f t="shared" si="246"/>
        <v>15</v>
      </c>
      <c r="Q3144" s="13" t="s">
        <v>8315</v>
      </c>
      <c r="R3144" t="s">
        <v>8316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245"/>
        <v>0</v>
      </c>
      <c r="P3145">
        <f t="shared" si="246"/>
        <v>0</v>
      </c>
      <c r="Q3145" s="13" t="s">
        <v>8315</v>
      </c>
      <c r="R3145" t="s">
        <v>8316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245"/>
        <v>75</v>
      </c>
      <c r="P3146">
        <f t="shared" si="246"/>
        <v>251.33</v>
      </c>
      <c r="Q3146" s="13" t="s">
        <v>8315</v>
      </c>
      <c r="R3146" t="s">
        <v>8316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245"/>
        <v>0</v>
      </c>
      <c r="P3147">
        <f t="shared" si="246"/>
        <v>0</v>
      </c>
      <c r="Q3147" s="13" t="s">
        <v>8315</v>
      </c>
      <c r="R3147" t="s">
        <v>8316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245"/>
        <v>11</v>
      </c>
      <c r="P3148">
        <f t="shared" si="246"/>
        <v>437.5</v>
      </c>
      <c r="Q3148" s="13" t="s">
        <v>8315</v>
      </c>
      <c r="R3148" t="s">
        <v>8316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245"/>
        <v>118</v>
      </c>
      <c r="P3149">
        <f t="shared" si="246"/>
        <v>110.35</v>
      </c>
      <c r="Q3149" s="13" t="s">
        <v>8315</v>
      </c>
      <c r="R3149" t="s">
        <v>8316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245"/>
        <v>131</v>
      </c>
      <c r="P3150">
        <f t="shared" si="246"/>
        <v>41.42</v>
      </c>
      <c r="Q3150" s="13" t="s">
        <v>8315</v>
      </c>
      <c r="R3150" t="s">
        <v>8316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245"/>
        <v>104</v>
      </c>
      <c r="P3151">
        <f t="shared" si="246"/>
        <v>52</v>
      </c>
      <c r="Q3151" s="13" t="s">
        <v>8315</v>
      </c>
      <c r="R3151" t="s">
        <v>8316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245"/>
        <v>101</v>
      </c>
      <c r="P3152">
        <f t="shared" si="246"/>
        <v>33.99</v>
      </c>
      <c r="Q3152" s="13" t="s">
        <v>8315</v>
      </c>
      <c r="R3152" t="s">
        <v>8316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245"/>
        <v>100</v>
      </c>
      <c r="P3153">
        <f t="shared" si="246"/>
        <v>103.35</v>
      </c>
      <c r="Q3153" s="13" t="s">
        <v>8315</v>
      </c>
      <c r="R3153" t="s">
        <v>8316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245"/>
        <v>106</v>
      </c>
      <c r="P3154">
        <f t="shared" si="246"/>
        <v>34.79</v>
      </c>
      <c r="Q3154" s="13" t="s">
        <v>8315</v>
      </c>
      <c r="R3154" t="s">
        <v>8316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245"/>
        <v>336</v>
      </c>
      <c r="P3155">
        <f t="shared" si="246"/>
        <v>41.77</v>
      </c>
      <c r="Q3155" s="13" t="s">
        <v>8315</v>
      </c>
      <c r="R3155" t="s">
        <v>8316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245"/>
        <v>113</v>
      </c>
      <c r="P3156">
        <f t="shared" si="246"/>
        <v>64.27</v>
      </c>
      <c r="Q3156" s="13" t="s">
        <v>8315</v>
      </c>
      <c r="R3156" t="s">
        <v>8316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245"/>
        <v>189</v>
      </c>
      <c r="P3157">
        <f t="shared" si="246"/>
        <v>31.21</v>
      </c>
      <c r="Q3157" s="13" t="s">
        <v>8315</v>
      </c>
      <c r="R3157" t="s">
        <v>8316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245"/>
        <v>102</v>
      </c>
      <c r="P3158">
        <f t="shared" si="246"/>
        <v>62.92</v>
      </c>
      <c r="Q3158" s="13" t="s">
        <v>8315</v>
      </c>
      <c r="R3158" t="s">
        <v>8316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245"/>
        <v>101</v>
      </c>
      <c r="P3159">
        <f t="shared" si="246"/>
        <v>98.54</v>
      </c>
      <c r="Q3159" s="13" t="s">
        <v>8315</v>
      </c>
      <c r="R3159" t="s">
        <v>8316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245"/>
        <v>114</v>
      </c>
      <c r="P3160">
        <f t="shared" si="246"/>
        <v>82.61</v>
      </c>
      <c r="Q3160" s="13" t="s">
        <v>8315</v>
      </c>
      <c r="R3160" t="s">
        <v>8316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245"/>
        <v>133</v>
      </c>
      <c r="P3161">
        <f t="shared" si="246"/>
        <v>38.5</v>
      </c>
      <c r="Q3161" s="13" t="s">
        <v>8315</v>
      </c>
      <c r="R3161" t="s">
        <v>8316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245"/>
        <v>102</v>
      </c>
      <c r="P3162">
        <f t="shared" si="246"/>
        <v>80.16</v>
      </c>
      <c r="Q3162" s="13" t="s">
        <v>8315</v>
      </c>
      <c r="R3162" t="s">
        <v>8316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245"/>
        <v>105</v>
      </c>
      <c r="P3163">
        <f t="shared" si="246"/>
        <v>28.41</v>
      </c>
      <c r="Q3163" s="13" t="s">
        <v>8315</v>
      </c>
      <c r="R3163" t="s">
        <v>8316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245"/>
        <v>127</v>
      </c>
      <c r="P3164">
        <f t="shared" si="246"/>
        <v>80.73</v>
      </c>
      <c r="Q3164" s="13" t="s">
        <v>8315</v>
      </c>
      <c r="R3164" t="s">
        <v>8316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245"/>
        <v>111</v>
      </c>
      <c r="P3165">
        <f t="shared" si="246"/>
        <v>200.69</v>
      </c>
      <c r="Q3165" s="13" t="s">
        <v>8315</v>
      </c>
      <c r="R3165" t="s">
        <v>8316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245"/>
        <v>107</v>
      </c>
      <c r="P3166">
        <f t="shared" si="246"/>
        <v>37.590000000000003</v>
      </c>
      <c r="Q3166" s="13" t="s">
        <v>8315</v>
      </c>
      <c r="R3166" t="s">
        <v>8316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245"/>
        <v>163</v>
      </c>
      <c r="P3167">
        <f t="shared" si="246"/>
        <v>58.1</v>
      </c>
      <c r="Q3167" s="13" t="s">
        <v>8315</v>
      </c>
      <c r="R3167" t="s">
        <v>8316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245"/>
        <v>160</v>
      </c>
      <c r="P3168">
        <f t="shared" si="246"/>
        <v>60.3</v>
      </c>
      <c r="Q3168" s="13" t="s">
        <v>8315</v>
      </c>
      <c r="R3168" t="s">
        <v>8316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245"/>
        <v>116</v>
      </c>
      <c r="P3169">
        <f t="shared" si="246"/>
        <v>63.36</v>
      </c>
      <c r="Q3169" s="13" t="s">
        <v>8315</v>
      </c>
      <c r="R3169" t="s">
        <v>8316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245"/>
        <v>124</v>
      </c>
      <c r="P3170">
        <f t="shared" si="246"/>
        <v>50.9</v>
      </c>
      <c r="Q3170" s="13" t="s">
        <v>8315</v>
      </c>
      <c r="R3170" t="s">
        <v>8316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245"/>
        <v>103</v>
      </c>
      <c r="P3171">
        <f t="shared" si="246"/>
        <v>100.5</v>
      </c>
      <c r="Q3171" s="13" t="s">
        <v>8315</v>
      </c>
      <c r="R3171" t="s">
        <v>8316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245"/>
        <v>112</v>
      </c>
      <c r="P3172">
        <f t="shared" si="246"/>
        <v>31.62</v>
      </c>
      <c r="Q3172" s="13" t="s">
        <v>8315</v>
      </c>
      <c r="R3172" t="s">
        <v>8316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245"/>
        <v>109</v>
      </c>
      <c r="P3173">
        <f t="shared" si="246"/>
        <v>65.099999999999994</v>
      </c>
      <c r="Q3173" s="13" t="s">
        <v>8315</v>
      </c>
      <c r="R3173" t="s">
        <v>8316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245"/>
        <v>115</v>
      </c>
      <c r="P3174">
        <f t="shared" si="246"/>
        <v>79.31</v>
      </c>
      <c r="Q3174" s="13" t="s">
        <v>8315</v>
      </c>
      <c r="R3174" t="s">
        <v>8316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245"/>
        <v>103</v>
      </c>
      <c r="P3175">
        <f t="shared" si="246"/>
        <v>139.19</v>
      </c>
      <c r="Q3175" s="13" t="s">
        <v>8315</v>
      </c>
      <c r="R3175" t="s">
        <v>8316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245"/>
        <v>101</v>
      </c>
      <c r="P3176">
        <f t="shared" si="246"/>
        <v>131.91</v>
      </c>
      <c r="Q3176" s="13" t="s">
        <v>8315</v>
      </c>
      <c r="R3176" t="s">
        <v>8316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245"/>
        <v>110</v>
      </c>
      <c r="P3177">
        <f t="shared" si="246"/>
        <v>91.3</v>
      </c>
      <c r="Q3177" s="13" t="s">
        <v>8315</v>
      </c>
      <c r="R3177" t="s">
        <v>8316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245"/>
        <v>115</v>
      </c>
      <c r="P3178">
        <f t="shared" si="246"/>
        <v>39.67</v>
      </c>
      <c r="Q3178" s="13" t="s">
        <v>8315</v>
      </c>
      <c r="R3178" t="s">
        <v>8316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245"/>
        <v>117</v>
      </c>
      <c r="P3179">
        <f t="shared" si="246"/>
        <v>57.55</v>
      </c>
      <c r="Q3179" s="13" t="s">
        <v>8315</v>
      </c>
      <c r="R3179" t="s">
        <v>8316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245"/>
        <v>172</v>
      </c>
      <c r="P3180">
        <f t="shared" si="246"/>
        <v>33.03</v>
      </c>
      <c r="Q3180" s="13" t="s">
        <v>8315</v>
      </c>
      <c r="R3180" t="s">
        <v>8316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245"/>
        <v>114</v>
      </c>
      <c r="P3181">
        <f t="shared" si="246"/>
        <v>77.34</v>
      </c>
      <c r="Q3181" s="13" t="s">
        <v>8315</v>
      </c>
      <c r="R3181" t="s">
        <v>8316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245"/>
        <v>120</v>
      </c>
      <c r="P3182">
        <f t="shared" si="246"/>
        <v>31.93</v>
      </c>
      <c r="Q3182" s="13" t="s">
        <v>8315</v>
      </c>
      <c r="R3182" t="s">
        <v>8316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245"/>
        <v>109</v>
      </c>
      <c r="P3183">
        <f t="shared" si="246"/>
        <v>36.33</v>
      </c>
      <c r="Q3183" s="13" t="s">
        <v>8315</v>
      </c>
      <c r="R3183" t="s">
        <v>8316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245"/>
        <v>101</v>
      </c>
      <c r="P3184">
        <f t="shared" si="246"/>
        <v>46.77</v>
      </c>
      <c r="Q3184" s="13" t="s">
        <v>8315</v>
      </c>
      <c r="R3184" t="s">
        <v>8316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245"/>
        <v>109</v>
      </c>
      <c r="P3185">
        <f t="shared" si="246"/>
        <v>40.07</v>
      </c>
      <c r="Q3185" s="13" t="s">
        <v>8315</v>
      </c>
      <c r="R3185" t="s">
        <v>8316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245"/>
        <v>107</v>
      </c>
      <c r="P3186">
        <f t="shared" si="246"/>
        <v>100.22</v>
      </c>
      <c r="Q3186" s="13" t="s">
        <v>8315</v>
      </c>
      <c r="R3186" t="s">
        <v>8316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245"/>
        <v>100</v>
      </c>
      <c r="P3187">
        <f t="shared" si="246"/>
        <v>41.67</v>
      </c>
      <c r="Q3187" s="13" t="s">
        <v>8315</v>
      </c>
      <c r="R3187" t="s">
        <v>8316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245"/>
        <v>102</v>
      </c>
      <c r="P3188">
        <f t="shared" si="246"/>
        <v>46.71</v>
      </c>
      <c r="Q3188" s="13" t="s">
        <v>8315</v>
      </c>
      <c r="R3188" t="s">
        <v>8316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245"/>
        <v>116</v>
      </c>
      <c r="P3189">
        <f t="shared" si="246"/>
        <v>71.489999999999995</v>
      </c>
      <c r="Q3189" s="13" t="s">
        <v>8315</v>
      </c>
      <c r="R3189" t="s">
        <v>8316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245"/>
        <v>65</v>
      </c>
      <c r="P3190">
        <f t="shared" si="246"/>
        <v>14.44</v>
      </c>
      <c r="Q3190" s="13" t="s">
        <v>8315</v>
      </c>
      <c r="R3190" t="s">
        <v>8357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245"/>
        <v>12</v>
      </c>
      <c r="P3191">
        <f t="shared" si="246"/>
        <v>356.84</v>
      </c>
      <c r="Q3191" s="13" t="s">
        <v>8315</v>
      </c>
      <c r="R3191" t="s">
        <v>8357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245"/>
        <v>0</v>
      </c>
      <c r="P3192">
        <f t="shared" si="246"/>
        <v>0</v>
      </c>
      <c r="Q3192" s="13" t="s">
        <v>8315</v>
      </c>
      <c r="R3192" t="s">
        <v>8357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245"/>
        <v>4</v>
      </c>
      <c r="P3193">
        <f t="shared" si="246"/>
        <v>37.75</v>
      </c>
      <c r="Q3193" s="13" t="s">
        <v>8315</v>
      </c>
      <c r="R3193" t="s">
        <v>8357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245"/>
        <v>1</v>
      </c>
      <c r="P3194">
        <f t="shared" si="246"/>
        <v>12.75</v>
      </c>
      <c r="Q3194" s="13" t="s">
        <v>8315</v>
      </c>
      <c r="R3194" t="s">
        <v>8357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245"/>
        <v>12</v>
      </c>
      <c r="P3195">
        <f t="shared" si="246"/>
        <v>24.46</v>
      </c>
      <c r="Q3195" s="13" t="s">
        <v>8315</v>
      </c>
      <c r="R3195" t="s">
        <v>8357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245"/>
        <v>0</v>
      </c>
      <c r="P3196">
        <f t="shared" si="246"/>
        <v>0</v>
      </c>
      <c r="Q3196" s="13" t="s">
        <v>8315</v>
      </c>
      <c r="R3196" t="s">
        <v>8357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245"/>
        <v>59</v>
      </c>
      <c r="P3197">
        <f t="shared" si="246"/>
        <v>53.08</v>
      </c>
      <c r="Q3197" s="13" t="s">
        <v>8315</v>
      </c>
      <c r="R3197" t="s">
        <v>8357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245"/>
        <v>0</v>
      </c>
      <c r="P3198">
        <f t="shared" si="246"/>
        <v>300</v>
      </c>
      <c r="Q3198" s="13" t="s">
        <v>8315</v>
      </c>
      <c r="R3198" t="s">
        <v>8357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245"/>
        <v>11</v>
      </c>
      <c r="P3199">
        <f t="shared" si="246"/>
        <v>286.25</v>
      </c>
      <c r="Q3199" s="13" t="s">
        <v>8315</v>
      </c>
      <c r="R3199" t="s">
        <v>8357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245"/>
        <v>0</v>
      </c>
      <c r="P3200">
        <f t="shared" si="246"/>
        <v>36.67</v>
      </c>
      <c r="Q3200" s="13" t="s">
        <v>8315</v>
      </c>
      <c r="R3200" t="s">
        <v>8357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245"/>
        <v>52</v>
      </c>
      <c r="P3201">
        <f t="shared" si="246"/>
        <v>49.21</v>
      </c>
      <c r="Q3201" s="13" t="s">
        <v>8315</v>
      </c>
      <c r="R3201" t="s">
        <v>8357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50">ROUND(E3202/D3202*100, 0)</f>
        <v>0</v>
      </c>
      <c r="P3202">
        <f t="shared" si="246"/>
        <v>1</v>
      </c>
      <c r="Q3202" s="13" t="s">
        <v>8315</v>
      </c>
      <c r="R3202" t="s">
        <v>8357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50"/>
        <v>1</v>
      </c>
      <c r="P3203">
        <f t="shared" ref="P3203:P3266" si="251">IFERROR(ROUND(E3203/L3203,2), 0)</f>
        <v>12.5</v>
      </c>
      <c r="Q3203" s="13" t="s">
        <v>8315</v>
      </c>
      <c r="R3203" t="s">
        <v>8357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50"/>
        <v>55</v>
      </c>
      <c r="P3204">
        <f t="shared" si="251"/>
        <v>109.04</v>
      </c>
      <c r="Q3204" s="13" t="s">
        <v>8315</v>
      </c>
      <c r="R3204" t="s">
        <v>8357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50"/>
        <v>25</v>
      </c>
      <c r="P3205">
        <f t="shared" si="251"/>
        <v>41.67</v>
      </c>
      <c r="Q3205" s="13" t="s">
        <v>8315</v>
      </c>
      <c r="R3205" t="s">
        <v>8357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50"/>
        <v>0</v>
      </c>
      <c r="P3206">
        <f t="shared" si="251"/>
        <v>0</v>
      </c>
      <c r="Q3206" s="13" t="s">
        <v>8315</v>
      </c>
      <c r="R3206" t="s">
        <v>8357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50"/>
        <v>3</v>
      </c>
      <c r="P3207">
        <f t="shared" si="251"/>
        <v>22.75</v>
      </c>
      <c r="Q3207" s="13" t="s">
        <v>8315</v>
      </c>
      <c r="R3207" t="s">
        <v>8357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50"/>
        <v>0</v>
      </c>
      <c r="P3208">
        <f t="shared" si="251"/>
        <v>0</v>
      </c>
      <c r="Q3208" s="13" t="s">
        <v>8315</v>
      </c>
      <c r="R3208" t="s">
        <v>8357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50"/>
        <v>46</v>
      </c>
      <c r="P3209">
        <f t="shared" si="251"/>
        <v>70.83</v>
      </c>
      <c r="Q3209" s="13" t="s">
        <v>8315</v>
      </c>
      <c r="R3209" t="s">
        <v>8357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50"/>
        <v>104</v>
      </c>
      <c r="P3210">
        <f t="shared" si="251"/>
        <v>63.11</v>
      </c>
      <c r="Q3210" s="13" t="s">
        <v>8315</v>
      </c>
      <c r="R3210" t="s">
        <v>8316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50"/>
        <v>119</v>
      </c>
      <c r="P3211">
        <f t="shared" si="251"/>
        <v>50.16</v>
      </c>
      <c r="Q3211" s="13" t="s">
        <v>8315</v>
      </c>
      <c r="R3211" t="s">
        <v>8316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50"/>
        <v>126</v>
      </c>
      <c r="P3212">
        <f t="shared" si="251"/>
        <v>62.88</v>
      </c>
      <c r="Q3212" s="13" t="s">
        <v>8315</v>
      </c>
      <c r="R3212" t="s">
        <v>8316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50"/>
        <v>120</v>
      </c>
      <c r="P3213">
        <f t="shared" si="251"/>
        <v>85.53</v>
      </c>
      <c r="Q3213" s="13" t="s">
        <v>8315</v>
      </c>
      <c r="R3213" t="s">
        <v>8316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50"/>
        <v>126</v>
      </c>
      <c r="P3214">
        <f t="shared" si="251"/>
        <v>53.72</v>
      </c>
      <c r="Q3214" s="13" t="s">
        <v>8315</v>
      </c>
      <c r="R3214" t="s">
        <v>8316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50"/>
        <v>100</v>
      </c>
      <c r="P3215">
        <f t="shared" si="251"/>
        <v>127.81</v>
      </c>
      <c r="Q3215" s="13" t="s">
        <v>8315</v>
      </c>
      <c r="R3215" t="s">
        <v>8316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50"/>
        <v>102</v>
      </c>
      <c r="P3216">
        <f t="shared" si="251"/>
        <v>106.57</v>
      </c>
      <c r="Q3216" s="13" t="s">
        <v>8315</v>
      </c>
      <c r="R3216" t="s">
        <v>8316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50"/>
        <v>100</v>
      </c>
      <c r="P3217">
        <f t="shared" si="251"/>
        <v>262.11</v>
      </c>
      <c r="Q3217" s="13" t="s">
        <v>8315</v>
      </c>
      <c r="R3217" t="s">
        <v>8316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50"/>
        <v>100</v>
      </c>
      <c r="P3218">
        <f t="shared" si="251"/>
        <v>57.17</v>
      </c>
      <c r="Q3218" s="13" t="s">
        <v>8315</v>
      </c>
      <c r="R3218" t="s">
        <v>8316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50"/>
        <v>116</v>
      </c>
      <c r="P3219">
        <f t="shared" si="251"/>
        <v>50.2</v>
      </c>
      <c r="Q3219" s="13" t="s">
        <v>8315</v>
      </c>
      <c r="R3219" t="s">
        <v>8316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50"/>
        <v>102</v>
      </c>
      <c r="P3220">
        <f t="shared" si="251"/>
        <v>66.59</v>
      </c>
      <c r="Q3220" s="13" t="s">
        <v>8315</v>
      </c>
      <c r="R3220" t="s">
        <v>8316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50"/>
        <v>100</v>
      </c>
      <c r="P3221">
        <f t="shared" si="251"/>
        <v>168.25</v>
      </c>
      <c r="Q3221" s="13" t="s">
        <v>8315</v>
      </c>
      <c r="R3221" t="s">
        <v>8316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50"/>
        <v>101</v>
      </c>
      <c r="P3222">
        <f t="shared" si="251"/>
        <v>256.37</v>
      </c>
      <c r="Q3222" s="13" t="s">
        <v>8315</v>
      </c>
      <c r="R3222" t="s">
        <v>8316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50"/>
        <v>103</v>
      </c>
      <c r="P3223">
        <f t="shared" si="251"/>
        <v>36.61</v>
      </c>
      <c r="Q3223" s="13" t="s">
        <v>8315</v>
      </c>
      <c r="R3223" t="s">
        <v>8316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50"/>
        <v>125</v>
      </c>
      <c r="P3224">
        <f t="shared" si="251"/>
        <v>37.14</v>
      </c>
      <c r="Q3224" s="13" t="s">
        <v>8315</v>
      </c>
      <c r="R3224" t="s">
        <v>8316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50"/>
        <v>110</v>
      </c>
      <c r="P3225">
        <f t="shared" si="251"/>
        <v>45.88</v>
      </c>
      <c r="Q3225" s="13" t="s">
        <v>8315</v>
      </c>
      <c r="R3225" t="s">
        <v>8316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50"/>
        <v>102</v>
      </c>
      <c r="P3226">
        <f t="shared" si="251"/>
        <v>141.71</v>
      </c>
      <c r="Q3226" s="13" t="s">
        <v>8315</v>
      </c>
      <c r="R3226" t="s">
        <v>8316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50"/>
        <v>102</v>
      </c>
      <c r="P3227">
        <f t="shared" si="251"/>
        <v>52.49</v>
      </c>
      <c r="Q3227" s="13" t="s">
        <v>8315</v>
      </c>
      <c r="R3227" t="s">
        <v>8316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50"/>
        <v>104</v>
      </c>
      <c r="P3228">
        <f t="shared" si="251"/>
        <v>59.52</v>
      </c>
      <c r="Q3228" s="13" t="s">
        <v>8315</v>
      </c>
      <c r="R3228" t="s">
        <v>8316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50"/>
        <v>125</v>
      </c>
      <c r="P3229">
        <f t="shared" si="251"/>
        <v>50</v>
      </c>
      <c r="Q3229" s="13" t="s">
        <v>8315</v>
      </c>
      <c r="R3229" t="s">
        <v>8316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50"/>
        <v>102</v>
      </c>
      <c r="P3230">
        <f t="shared" si="251"/>
        <v>193.62</v>
      </c>
      <c r="Q3230" s="13" t="s">
        <v>8315</v>
      </c>
      <c r="R3230" t="s">
        <v>8316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50"/>
        <v>108</v>
      </c>
      <c r="P3231">
        <f t="shared" si="251"/>
        <v>106.8</v>
      </c>
      <c r="Q3231" s="13" t="s">
        <v>8315</v>
      </c>
      <c r="R3231" t="s">
        <v>8316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50"/>
        <v>110</v>
      </c>
      <c r="P3232">
        <f t="shared" si="251"/>
        <v>77.22</v>
      </c>
      <c r="Q3232" s="13" t="s">
        <v>8315</v>
      </c>
      <c r="R3232" t="s">
        <v>8316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50"/>
        <v>161</v>
      </c>
      <c r="P3233">
        <f t="shared" si="251"/>
        <v>57.5</v>
      </c>
      <c r="Q3233" s="13" t="s">
        <v>8315</v>
      </c>
      <c r="R3233" t="s">
        <v>8316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50"/>
        <v>131</v>
      </c>
      <c r="P3234">
        <f t="shared" si="251"/>
        <v>50.46</v>
      </c>
      <c r="Q3234" s="13" t="s">
        <v>8315</v>
      </c>
      <c r="R3234" t="s">
        <v>8316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50"/>
        <v>119</v>
      </c>
      <c r="P3235">
        <f t="shared" si="251"/>
        <v>97.38</v>
      </c>
      <c r="Q3235" s="13" t="s">
        <v>8315</v>
      </c>
      <c r="R3235" t="s">
        <v>8316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50"/>
        <v>100</v>
      </c>
      <c r="P3236">
        <f t="shared" si="251"/>
        <v>34.92</v>
      </c>
      <c r="Q3236" s="13" t="s">
        <v>8315</v>
      </c>
      <c r="R3236" t="s">
        <v>8316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50"/>
        <v>103</v>
      </c>
      <c r="P3237">
        <f t="shared" si="251"/>
        <v>85.53</v>
      </c>
      <c r="Q3237" s="13" t="s">
        <v>8315</v>
      </c>
      <c r="R3237" t="s">
        <v>8316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50"/>
        <v>101</v>
      </c>
      <c r="P3238">
        <f t="shared" si="251"/>
        <v>182.91</v>
      </c>
      <c r="Q3238" s="13" t="s">
        <v>8315</v>
      </c>
      <c r="R3238" t="s">
        <v>8316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50"/>
        <v>101</v>
      </c>
      <c r="P3239">
        <f t="shared" si="251"/>
        <v>131.13999999999999</v>
      </c>
      <c r="Q3239" s="13" t="s">
        <v>8315</v>
      </c>
      <c r="R3239" t="s">
        <v>8316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50"/>
        <v>112</v>
      </c>
      <c r="P3240">
        <f t="shared" si="251"/>
        <v>39.81</v>
      </c>
      <c r="Q3240" s="13" t="s">
        <v>8315</v>
      </c>
      <c r="R3240" t="s">
        <v>8316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50"/>
        <v>106</v>
      </c>
      <c r="P3241">
        <f t="shared" si="251"/>
        <v>59.7</v>
      </c>
      <c r="Q3241" s="13" t="s">
        <v>8315</v>
      </c>
      <c r="R3241" t="s">
        <v>8316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50"/>
        <v>101</v>
      </c>
      <c r="P3242">
        <f t="shared" si="251"/>
        <v>88.74</v>
      </c>
      <c r="Q3242" s="13" t="s">
        <v>8315</v>
      </c>
      <c r="R3242" t="s">
        <v>8316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50"/>
        <v>115</v>
      </c>
      <c r="P3243">
        <f t="shared" si="251"/>
        <v>58.69</v>
      </c>
      <c r="Q3243" s="13" t="s">
        <v>8315</v>
      </c>
      <c r="R3243" t="s">
        <v>8316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50"/>
        <v>127</v>
      </c>
      <c r="P3244">
        <f t="shared" si="251"/>
        <v>69.569999999999993</v>
      </c>
      <c r="Q3244" s="13" t="s">
        <v>8315</v>
      </c>
      <c r="R3244" t="s">
        <v>8316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50"/>
        <v>103</v>
      </c>
      <c r="P3245">
        <f t="shared" si="251"/>
        <v>115.87</v>
      </c>
      <c r="Q3245" s="13" t="s">
        <v>8315</v>
      </c>
      <c r="R3245" t="s">
        <v>8316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50"/>
        <v>103</v>
      </c>
      <c r="P3246">
        <f t="shared" si="251"/>
        <v>23.87</v>
      </c>
      <c r="Q3246" s="13" t="s">
        <v>8315</v>
      </c>
      <c r="R3246" t="s">
        <v>8316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50"/>
        <v>104</v>
      </c>
      <c r="P3247">
        <f t="shared" si="251"/>
        <v>81.13</v>
      </c>
      <c r="Q3247" s="13" t="s">
        <v>8315</v>
      </c>
      <c r="R3247" t="s">
        <v>8316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50"/>
        <v>111</v>
      </c>
      <c r="P3248">
        <f t="shared" si="251"/>
        <v>57.63</v>
      </c>
      <c r="Q3248" s="13" t="s">
        <v>8315</v>
      </c>
      <c r="R3248" t="s">
        <v>8316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50"/>
        <v>106</v>
      </c>
      <c r="P3249">
        <f t="shared" si="251"/>
        <v>46.43</v>
      </c>
      <c r="Q3249" s="13" t="s">
        <v>8315</v>
      </c>
      <c r="R3249" t="s">
        <v>8316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50"/>
        <v>101</v>
      </c>
      <c r="P3250">
        <f t="shared" si="251"/>
        <v>60.48</v>
      </c>
      <c r="Q3250" s="13" t="s">
        <v>8315</v>
      </c>
      <c r="R3250" t="s">
        <v>8316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50"/>
        <v>105</v>
      </c>
      <c r="P3251">
        <f t="shared" si="251"/>
        <v>65.58</v>
      </c>
      <c r="Q3251" s="13" t="s">
        <v>8315</v>
      </c>
      <c r="R3251" t="s">
        <v>8316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50"/>
        <v>102</v>
      </c>
      <c r="P3252">
        <f t="shared" si="251"/>
        <v>119.19</v>
      </c>
      <c r="Q3252" s="13" t="s">
        <v>8315</v>
      </c>
      <c r="R3252" t="s">
        <v>8316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50"/>
        <v>111</v>
      </c>
      <c r="P3253">
        <f t="shared" si="251"/>
        <v>83.05</v>
      </c>
      <c r="Q3253" s="13" t="s">
        <v>8315</v>
      </c>
      <c r="R3253" t="s">
        <v>8316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50"/>
        <v>128</v>
      </c>
      <c r="P3254">
        <f t="shared" si="251"/>
        <v>57.52</v>
      </c>
      <c r="Q3254" s="13" t="s">
        <v>8315</v>
      </c>
      <c r="R3254" t="s">
        <v>8316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50"/>
        <v>102</v>
      </c>
      <c r="P3255">
        <f t="shared" si="251"/>
        <v>177.09</v>
      </c>
      <c r="Q3255" s="13" t="s">
        <v>8315</v>
      </c>
      <c r="R3255" t="s">
        <v>8316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50"/>
        <v>101</v>
      </c>
      <c r="P3256">
        <f t="shared" si="251"/>
        <v>70.77</v>
      </c>
      <c r="Q3256" s="13" t="s">
        <v>8315</v>
      </c>
      <c r="R3256" t="s">
        <v>8316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50"/>
        <v>175</v>
      </c>
      <c r="P3257">
        <f t="shared" si="251"/>
        <v>29.17</v>
      </c>
      <c r="Q3257" s="13" t="s">
        <v>8315</v>
      </c>
      <c r="R3257" t="s">
        <v>8316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50"/>
        <v>128</v>
      </c>
      <c r="P3258">
        <f t="shared" si="251"/>
        <v>72.760000000000005</v>
      </c>
      <c r="Q3258" s="13" t="s">
        <v>8315</v>
      </c>
      <c r="R3258" t="s">
        <v>8316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50"/>
        <v>106</v>
      </c>
      <c r="P3259">
        <f t="shared" si="251"/>
        <v>51.85</v>
      </c>
      <c r="Q3259" s="13" t="s">
        <v>8315</v>
      </c>
      <c r="R3259" t="s">
        <v>8316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50"/>
        <v>105</v>
      </c>
      <c r="P3260">
        <f t="shared" si="251"/>
        <v>98.2</v>
      </c>
      <c r="Q3260" s="13" t="s">
        <v>8315</v>
      </c>
      <c r="R3260" t="s">
        <v>8316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50"/>
        <v>106</v>
      </c>
      <c r="P3261">
        <f t="shared" si="251"/>
        <v>251.74</v>
      </c>
      <c r="Q3261" s="13" t="s">
        <v>8315</v>
      </c>
      <c r="R3261" t="s">
        <v>8316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50"/>
        <v>109</v>
      </c>
      <c r="P3262">
        <f t="shared" si="251"/>
        <v>74.819999999999993</v>
      </c>
      <c r="Q3262" s="13" t="s">
        <v>8315</v>
      </c>
      <c r="R3262" t="s">
        <v>8316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50"/>
        <v>100</v>
      </c>
      <c r="P3263">
        <f t="shared" si="251"/>
        <v>67.650000000000006</v>
      </c>
      <c r="Q3263" s="13" t="s">
        <v>8315</v>
      </c>
      <c r="R3263" t="s">
        <v>8316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50"/>
        <v>103</v>
      </c>
      <c r="P3264">
        <f t="shared" si="251"/>
        <v>93.81</v>
      </c>
      <c r="Q3264" s="13" t="s">
        <v>8315</v>
      </c>
      <c r="R3264" t="s">
        <v>8316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50"/>
        <v>112</v>
      </c>
      <c r="P3265">
        <f t="shared" si="251"/>
        <v>41.24</v>
      </c>
      <c r="Q3265" s="13" t="s">
        <v>8315</v>
      </c>
      <c r="R3265" t="s">
        <v>8316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55">ROUND(E3266/D3266*100, 0)</f>
        <v>103</v>
      </c>
      <c r="P3266">
        <f t="shared" si="251"/>
        <v>52.55</v>
      </c>
      <c r="Q3266" s="13" t="s">
        <v>8315</v>
      </c>
      <c r="R3266" t="s">
        <v>8316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55"/>
        <v>164</v>
      </c>
      <c r="P3267">
        <f t="shared" ref="P3267:P3330" si="256">IFERROR(ROUND(E3267/L3267,2), 0)</f>
        <v>70.290000000000006</v>
      </c>
      <c r="Q3267" s="13" t="s">
        <v>8315</v>
      </c>
      <c r="R3267" t="s">
        <v>8316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55"/>
        <v>131</v>
      </c>
      <c r="P3268">
        <f t="shared" si="256"/>
        <v>48.33</v>
      </c>
      <c r="Q3268" s="13" t="s">
        <v>8315</v>
      </c>
      <c r="R3268" t="s">
        <v>8316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55"/>
        <v>102</v>
      </c>
      <c r="P3269">
        <f t="shared" si="256"/>
        <v>53.18</v>
      </c>
      <c r="Q3269" s="13" t="s">
        <v>8315</v>
      </c>
      <c r="R3269" t="s">
        <v>8316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55"/>
        <v>128</v>
      </c>
      <c r="P3270">
        <f t="shared" si="256"/>
        <v>60.95</v>
      </c>
      <c r="Q3270" s="13" t="s">
        <v>8315</v>
      </c>
      <c r="R3270" t="s">
        <v>8316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55"/>
        <v>102</v>
      </c>
      <c r="P3271">
        <f t="shared" si="256"/>
        <v>116</v>
      </c>
      <c r="Q3271" s="13" t="s">
        <v>8315</v>
      </c>
      <c r="R3271" t="s">
        <v>8316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55"/>
        <v>102</v>
      </c>
      <c r="P3272">
        <f t="shared" si="256"/>
        <v>61</v>
      </c>
      <c r="Q3272" s="13" t="s">
        <v>8315</v>
      </c>
      <c r="R3272" t="s">
        <v>8316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55"/>
        <v>130</v>
      </c>
      <c r="P3273">
        <f t="shared" si="256"/>
        <v>38.24</v>
      </c>
      <c r="Q3273" s="13" t="s">
        <v>8315</v>
      </c>
      <c r="R3273" t="s">
        <v>8316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55"/>
        <v>154</v>
      </c>
      <c r="P3274">
        <f t="shared" si="256"/>
        <v>106.5</v>
      </c>
      <c r="Q3274" s="13" t="s">
        <v>8315</v>
      </c>
      <c r="R3274" t="s">
        <v>8316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55"/>
        <v>107</v>
      </c>
      <c r="P3275">
        <f t="shared" si="256"/>
        <v>204.57</v>
      </c>
      <c r="Q3275" s="13" t="s">
        <v>8315</v>
      </c>
      <c r="R3275" t="s">
        <v>8316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55"/>
        <v>101</v>
      </c>
      <c r="P3276">
        <f t="shared" si="256"/>
        <v>54.91</v>
      </c>
      <c r="Q3276" s="13" t="s">
        <v>8315</v>
      </c>
      <c r="R3276" t="s">
        <v>8316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55"/>
        <v>100</v>
      </c>
      <c r="P3277">
        <f t="shared" si="256"/>
        <v>150.41999999999999</v>
      </c>
      <c r="Q3277" s="13" t="s">
        <v>8315</v>
      </c>
      <c r="R3277" t="s">
        <v>8316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55"/>
        <v>117</v>
      </c>
      <c r="P3278">
        <f t="shared" si="256"/>
        <v>52.58</v>
      </c>
      <c r="Q3278" s="13" t="s">
        <v>8315</v>
      </c>
      <c r="R3278" t="s">
        <v>8316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55"/>
        <v>109</v>
      </c>
      <c r="P3279">
        <f t="shared" si="256"/>
        <v>54.3</v>
      </c>
      <c r="Q3279" s="13" t="s">
        <v>8315</v>
      </c>
      <c r="R3279" t="s">
        <v>8316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55"/>
        <v>103</v>
      </c>
      <c r="P3280">
        <f t="shared" si="256"/>
        <v>76.03</v>
      </c>
      <c r="Q3280" s="13" t="s">
        <v>8315</v>
      </c>
      <c r="R3280" t="s">
        <v>8316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55"/>
        <v>114</v>
      </c>
      <c r="P3281">
        <f t="shared" si="256"/>
        <v>105.21</v>
      </c>
      <c r="Q3281" s="13" t="s">
        <v>8315</v>
      </c>
      <c r="R3281" t="s">
        <v>8316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55"/>
        <v>103</v>
      </c>
      <c r="P3282">
        <f t="shared" si="256"/>
        <v>68.67</v>
      </c>
      <c r="Q3282" s="13" t="s">
        <v>8315</v>
      </c>
      <c r="R3282" t="s">
        <v>8316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55"/>
        <v>122</v>
      </c>
      <c r="P3283">
        <f t="shared" si="256"/>
        <v>129.36000000000001</v>
      </c>
      <c r="Q3283" s="13" t="s">
        <v>8315</v>
      </c>
      <c r="R3283" t="s">
        <v>8316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55"/>
        <v>103</v>
      </c>
      <c r="P3284">
        <f t="shared" si="256"/>
        <v>134.26</v>
      </c>
      <c r="Q3284" s="13" t="s">
        <v>8315</v>
      </c>
      <c r="R3284" t="s">
        <v>8316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55"/>
        <v>105</v>
      </c>
      <c r="P3285">
        <f t="shared" si="256"/>
        <v>17.829999999999998</v>
      </c>
      <c r="Q3285" s="13" t="s">
        <v>8315</v>
      </c>
      <c r="R3285" t="s">
        <v>8316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55"/>
        <v>102</v>
      </c>
      <c r="P3286">
        <f t="shared" si="256"/>
        <v>203.2</v>
      </c>
      <c r="Q3286" s="13" t="s">
        <v>8315</v>
      </c>
      <c r="R3286" t="s">
        <v>8316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55"/>
        <v>112</v>
      </c>
      <c r="P3287">
        <f t="shared" si="256"/>
        <v>69.19</v>
      </c>
      <c r="Q3287" s="13" t="s">
        <v>8315</v>
      </c>
      <c r="R3287" t="s">
        <v>8316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55"/>
        <v>102</v>
      </c>
      <c r="P3288">
        <f t="shared" si="256"/>
        <v>125.12</v>
      </c>
      <c r="Q3288" s="13" t="s">
        <v>8315</v>
      </c>
      <c r="R3288" t="s">
        <v>8316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55"/>
        <v>100</v>
      </c>
      <c r="P3289">
        <f t="shared" si="256"/>
        <v>73.53</v>
      </c>
      <c r="Q3289" s="13" t="s">
        <v>8315</v>
      </c>
      <c r="R3289" t="s">
        <v>8316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55"/>
        <v>100</v>
      </c>
      <c r="P3290">
        <f t="shared" si="256"/>
        <v>48.44</v>
      </c>
      <c r="Q3290" s="13" t="s">
        <v>8315</v>
      </c>
      <c r="R3290" t="s">
        <v>8316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55"/>
        <v>133</v>
      </c>
      <c r="P3291">
        <f t="shared" si="256"/>
        <v>26.61</v>
      </c>
      <c r="Q3291" s="13" t="s">
        <v>8315</v>
      </c>
      <c r="R3291" t="s">
        <v>8316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55"/>
        <v>121</v>
      </c>
      <c r="P3292">
        <f t="shared" si="256"/>
        <v>33.67</v>
      </c>
      <c r="Q3292" s="13" t="s">
        <v>8315</v>
      </c>
      <c r="R3292" t="s">
        <v>8316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55"/>
        <v>114</v>
      </c>
      <c r="P3293">
        <f t="shared" si="256"/>
        <v>40.71</v>
      </c>
      <c r="Q3293" s="13" t="s">
        <v>8315</v>
      </c>
      <c r="R3293" t="s">
        <v>8316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55"/>
        <v>286</v>
      </c>
      <c r="P3294">
        <f t="shared" si="256"/>
        <v>19.27</v>
      </c>
      <c r="Q3294" s="13" t="s">
        <v>8315</v>
      </c>
      <c r="R3294" t="s">
        <v>8316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55"/>
        <v>170</v>
      </c>
      <c r="P3295">
        <f t="shared" si="256"/>
        <v>84.29</v>
      </c>
      <c r="Q3295" s="13" t="s">
        <v>8315</v>
      </c>
      <c r="R3295" t="s">
        <v>8316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55"/>
        <v>118</v>
      </c>
      <c r="P3296">
        <f t="shared" si="256"/>
        <v>29.58</v>
      </c>
      <c r="Q3296" s="13" t="s">
        <v>8315</v>
      </c>
      <c r="R3296" t="s">
        <v>8316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55"/>
        <v>103</v>
      </c>
      <c r="P3297">
        <f t="shared" si="256"/>
        <v>26.67</v>
      </c>
      <c r="Q3297" s="13" t="s">
        <v>8315</v>
      </c>
      <c r="R3297" t="s">
        <v>8316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55"/>
        <v>144</v>
      </c>
      <c r="P3298">
        <f t="shared" si="256"/>
        <v>45.98</v>
      </c>
      <c r="Q3298" s="13" t="s">
        <v>8315</v>
      </c>
      <c r="R3298" t="s">
        <v>8316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55"/>
        <v>100</v>
      </c>
      <c r="P3299">
        <f t="shared" si="256"/>
        <v>125.09</v>
      </c>
      <c r="Q3299" s="13" t="s">
        <v>8315</v>
      </c>
      <c r="R3299" t="s">
        <v>8316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55"/>
        <v>102</v>
      </c>
      <c r="P3300">
        <f t="shared" si="256"/>
        <v>141.29</v>
      </c>
      <c r="Q3300" s="13" t="s">
        <v>8315</v>
      </c>
      <c r="R3300" t="s">
        <v>8316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55"/>
        <v>116</v>
      </c>
      <c r="P3301">
        <f t="shared" si="256"/>
        <v>55.33</v>
      </c>
      <c r="Q3301" s="13" t="s">
        <v>8315</v>
      </c>
      <c r="R3301" t="s">
        <v>8316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55"/>
        <v>136</v>
      </c>
      <c r="P3302">
        <f t="shared" si="256"/>
        <v>46.42</v>
      </c>
      <c r="Q3302" s="13" t="s">
        <v>8315</v>
      </c>
      <c r="R3302" t="s">
        <v>8316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55"/>
        <v>133</v>
      </c>
      <c r="P3303">
        <f t="shared" si="256"/>
        <v>57.2</v>
      </c>
      <c r="Q3303" s="13" t="s">
        <v>8315</v>
      </c>
      <c r="R3303" t="s">
        <v>8316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55"/>
        <v>103</v>
      </c>
      <c r="P3304">
        <f t="shared" si="256"/>
        <v>173.7</v>
      </c>
      <c r="Q3304" s="13" t="s">
        <v>8315</v>
      </c>
      <c r="R3304" t="s">
        <v>8316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55"/>
        <v>116</v>
      </c>
      <c r="P3305">
        <f t="shared" si="256"/>
        <v>59.6</v>
      </c>
      <c r="Q3305" s="13" t="s">
        <v>8315</v>
      </c>
      <c r="R3305" t="s">
        <v>8316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55"/>
        <v>105</v>
      </c>
      <c r="P3306">
        <f t="shared" si="256"/>
        <v>89.59</v>
      </c>
      <c r="Q3306" s="13" t="s">
        <v>8315</v>
      </c>
      <c r="R3306" t="s">
        <v>8316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55"/>
        <v>102</v>
      </c>
      <c r="P3307">
        <f t="shared" si="256"/>
        <v>204.05</v>
      </c>
      <c r="Q3307" s="13" t="s">
        <v>8315</v>
      </c>
      <c r="R3307" t="s">
        <v>8316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55"/>
        <v>175</v>
      </c>
      <c r="P3308">
        <f t="shared" si="256"/>
        <v>48.7</v>
      </c>
      <c r="Q3308" s="13" t="s">
        <v>8315</v>
      </c>
      <c r="R3308" t="s">
        <v>8316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55"/>
        <v>107</v>
      </c>
      <c r="P3309">
        <f t="shared" si="256"/>
        <v>53.34</v>
      </c>
      <c r="Q3309" s="13" t="s">
        <v>8315</v>
      </c>
      <c r="R3309" t="s">
        <v>8316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55"/>
        <v>122</v>
      </c>
      <c r="P3310">
        <f t="shared" si="256"/>
        <v>75.09</v>
      </c>
      <c r="Q3310" s="13" t="s">
        <v>8315</v>
      </c>
      <c r="R3310" t="s">
        <v>8316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55"/>
        <v>159</v>
      </c>
      <c r="P3311">
        <f t="shared" si="256"/>
        <v>18</v>
      </c>
      <c r="Q3311" s="13" t="s">
        <v>8315</v>
      </c>
      <c r="R3311" t="s">
        <v>8316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55"/>
        <v>100</v>
      </c>
      <c r="P3312">
        <f t="shared" si="256"/>
        <v>209.84</v>
      </c>
      <c r="Q3312" s="13" t="s">
        <v>8315</v>
      </c>
      <c r="R3312" t="s">
        <v>8316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55"/>
        <v>110</v>
      </c>
      <c r="P3313">
        <f t="shared" si="256"/>
        <v>61.02</v>
      </c>
      <c r="Q3313" s="13" t="s">
        <v>8315</v>
      </c>
      <c r="R3313" t="s">
        <v>8316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55"/>
        <v>100</v>
      </c>
      <c r="P3314">
        <f t="shared" si="256"/>
        <v>61</v>
      </c>
      <c r="Q3314" s="13" t="s">
        <v>8315</v>
      </c>
      <c r="R3314" t="s">
        <v>8316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55"/>
        <v>116</v>
      </c>
      <c r="P3315">
        <f t="shared" si="256"/>
        <v>80.03</v>
      </c>
      <c r="Q3315" s="13" t="s">
        <v>8315</v>
      </c>
      <c r="R3315" t="s">
        <v>8316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55"/>
        <v>211</v>
      </c>
      <c r="P3316">
        <f t="shared" si="256"/>
        <v>29.07</v>
      </c>
      <c r="Q3316" s="13" t="s">
        <v>8315</v>
      </c>
      <c r="R3316" t="s">
        <v>8316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55"/>
        <v>110</v>
      </c>
      <c r="P3317">
        <f t="shared" si="256"/>
        <v>49.44</v>
      </c>
      <c r="Q3317" s="13" t="s">
        <v>8315</v>
      </c>
      <c r="R3317" t="s">
        <v>8316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55"/>
        <v>100</v>
      </c>
      <c r="P3318">
        <f t="shared" si="256"/>
        <v>93.98</v>
      </c>
      <c r="Q3318" s="13" t="s">
        <v>8315</v>
      </c>
      <c r="R3318" t="s">
        <v>8316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55"/>
        <v>106</v>
      </c>
      <c r="P3319">
        <f t="shared" si="256"/>
        <v>61.94</v>
      </c>
      <c r="Q3319" s="13" t="s">
        <v>8315</v>
      </c>
      <c r="R3319" t="s">
        <v>8316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55"/>
        <v>126</v>
      </c>
      <c r="P3320">
        <f t="shared" si="256"/>
        <v>78.5</v>
      </c>
      <c r="Q3320" s="13" t="s">
        <v>8315</v>
      </c>
      <c r="R3320" t="s">
        <v>8316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55"/>
        <v>108</v>
      </c>
      <c r="P3321">
        <f t="shared" si="256"/>
        <v>33.75</v>
      </c>
      <c r="Q3321" s="13" t="s">
        <v>8315</v>
      </c>
      <c r="R3321" t="s">
        <v>8316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55"/>
        <v>101</v>
      </c>
      <c r="P3322">
        <f t="shared" si="256"/>
        <v>66.45</v>
      </c>
      <c r="Q3322" s="13" t="s">
        <v>8315</v>
      </c>
      <c r="R3322" t="s">
        <v>8316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55"/>
        <v>107</v>
      </c>
      <c r="P3323">
        <f t="shared" si="256"/>
        <v>35.799999999999997</v>
      </c>
      <c r="Q3323" s="13" t="s">
        <v>8315</v>
      </c>
      <c r="R3323" t="s">
        <v>8316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55"/>
        <v>102</v>
      </c>
      <c r="P3324">
        <f t="shared" si="256"/>
        <v>145.65</v>
      </c>
      <c r="Q3324" s="13" t="s">
        <v>8315</v>
      </c>
      <c r="R3324" t="s">
        <v>8316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55"/>
        <v>126</v>
      </c>
      <c r="P3325">
        <f t="shared" si="256"/>
        <v>25.69</v>
      </c>
      <c r="Q3325" s="13" t="s">
        <v>8315</v>
      </c>
      <c r="R3325" t="s">
        <v>8316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55"/>
        <v>102</v>
      </c>
      <c r="P3326">
        <f t="shared" si="256"/>
        <v>152.5</v>
      </c>
      <c r="Q3326" s="13" t="s">
        <v>8315</v>
      </c>
      <c r="R3326" t="s">
        <v>8316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55"/>
        <v>113</v>
      </c>
      <c r="P3327">
        <f t="shared" si="256"/>
        <v>30</v>
      </c>
      <c r="Q3327" s="13" t="s">
        <v>8315</v>
      </c>
      <c r="R3327" t="s">
        <v>8316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55"/>
        <v>101</v>
      </c>
      <c r="P3328">
        <f t="shared" si="256"/>
        <v>142.28</v>
      </c>
      <c r="Q3328" s="13" t="s">
        <v>8315</v>
      </c>
      <c r="R3328" t="s">
        <v>8316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55"/>
        <v>101</v>
      </c>
      <c r="P3329">
        <f t="shared" si="256"/>
        <v>24.55</v>
      </c>
      <c r="Q3329" s="13" t="s">
        <v>8315</v>
      </c>
      <c r="R3329" t="s">
        <v>8316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60">ROUND(E3330/D3330*100, 0)</f>
        <v>146</v>
      </c>
      <c r="P3330">
        <f t="shared" si="256"/>
        <v>292.77999999999997</v>
      </c>
      <c r="Q3330" s="13" t="s">
        <v>8315</v>
      </c>
      <c r="R3330" t="s">
        <v>8316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60"/>
        <v>117</v>
      </c>
      <c r="P3331">
        <f t="shared" ref="P3331:P3394" si="261">IFERROR(ROUND(E3331/L3331,2), 0)</f>
        <v>44.92</v>
      </c>
      <c r="Q3331" s="13" t="s">
        <v>8315</v>
      </c>
      <c r="R3331" t="s">
        <v>8316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60"/>
        <v>106</v>
      </c>
      <c r="P3332">
        <f t="shared" si="261"/>
        <v>23.1</v>
      </c>
      <c r="Q3332" s="13" t="s">
        <v>8315</v>
      </c>
      <c r="R3332" t="s">
        <v>8316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60"/>
        <v>105</v>
      </c>
      <c r="P3333">
        <f t="shared" si="261"/>
        <v>80.400000000000006</v>
      </c>
      <c r="Q3333" s="13" t="s">
        <v>8315</v>
      </c>
      <c r="R3333" t="s">
        <v>8316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60"/>
        <v>100</v>
      </c>
      <c r="P3334">
        <f t="shared" si="261"/>
        <v>72.290000000000006</v>
      </c>
      <c r="Q3334" s="13" t="s">
        <v>8315</v>
      </c>
      <c r="R3334" t="s">
        <v>8316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60"/>
        <v>105</v>
      </c>
      <c r="P3335">
        <f t="shared" si="261"/>
        <v>32.97</v>
      </c>
      <c r="Q3335" s="13" t="s">
        <v>8315</v>
      </c>
      <c r="R3335" t="s">
        <v>8316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60"/>
        <v>139</v>
      </c>
      <c r="P3336">
        <f t="shared" si="261"/>
        <v>116.65</v>
      </c>
      <c r="Q3336" s="13" t="s">
        <v>8315</v>
      </c>
      <c r="R3336" t="s">
        <v>8316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60"/>
        <v>100</v>
      </c>
      <c r="P3337">
        <f t="shared" si="261"/>
        <v>79.62</v>
      </c>
      <c r="Q3337" s="13" t="s">
        <v>8315</v>
      </c>
      <c r="R3337" t="s">
        <v>8316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60"/>
        <v>100</v>
      </c>
      <c r="P3338">
        <f t="shared" si="261"/>
        <v>27.78</v>
      </c>
      <c r="Q3338" s="13" t="s">
        <v>8315</v>
      </c>
      <c r="R3338" t="s">
        <v>8316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60"/>
        <v>110</v>
      </c>
      <c r="P3339">
        <f t="shared" si="261"/>
        <v>81.03</v>
      </c>
      <c r="Q3339" s="13" t="s">
        <v>8315</v>
      </c>
      <c r="R3339" t="s">
        <v>8316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60"/>
        <v>102</v>
      </c>
      <c r="P3340">
        <f t="shared" si="261"/>
        <v>136.85</v>
      </c>
      <c r="Q3340" s="13" t="s">
        <v>8315</v>
      </c>
      <c r="R3340" t="s">
        <v>8316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60"/>
        <v>104</v>
      </c>
      <c r="P3341">
        <f t="shared" si="261"/>
        <v>177.62</v>
      </c>
      <c r="Q3341" s="13" t="s">
        <v>8315</v>
      </c>
      <c r="R3341" t="s">
        <v>8316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60"/>
        <v>138</v>
      </c>
      <c r="P3342">
        <f t="shared" si="261"/>
        <v>109.08</v>
      </c>
      <c r="Q3342" s="13" t="s">
        <v>8315</v>
      </c>
      <c r="R3342" t="s">
        <v>8316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60"/>
        <v>100</v>
      </c>
      <c r="P3343">
        <f t="shared" si="261"/>
        <v>119.64</v>
      </c>
      <c r="Q3343" s="13" t="s">
        <v>8315</v>
      </c>
      <c r="R3343" t="s">
        <v>8316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60"/>
        <v>102</v>
      </c>
      <c r="P3344">
        <f t="shared" si="261"/>
        <v>78.209999999999994</v>
      </c>
      <c r="Q3344" s="13" t="s">
        <v>8315</v>
      </c>
      <c r="R3344" t="s">
        <v>8316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60"/>
        <v>171</v>
      </c>
      <c r="P3345">
        <f t="shared" si="261"/>
        <v>52.17</v>
      </c>
      <c r="Q3345" s="13" t="s">
        <v>8315</v>
      </c>
      <c r="R3345" t="s">
        <v>8316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60"/>
        <v>101</v>
      </c>
      <c r="P3346">
        <f t="shared" si="261"/>
        <v>114.13</v>
      </c>
      <c r="Q3346" s="13" t="s">
        <v>8315</v>
      </c>
      <c r="R3346" t="s">
        <v>8316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60"/>
        <v>130</v>
      </c>
      <c r="P3347">
        <f t="shared" si="261"/>
        <v>50</v>
      </c>
      <c r="Q3347" s="13" t="s">
        <v>8315</v>
      </c>
      <c r="R3347" t="s">
        <v>8316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60"/>
        <v>110</v>
      </c>
      <c r="P3348">
        <f t="shared" si="261"/>
        <v>91.67</v>
      </c>
      <c r="Q3348" s="13" t="s">
        <v>8315</v>
      </c>
      <c r="R3348" t="s">
        <v>8316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60"/>
        <v>119</v>
      </c>
      <c r="P3349">
        <f t="shared" si="261"/>
        <v>108.59</v>
      </c>
      <c r="Q3349" s="13" t="s">
        <v>8315</v>
      </c>
      <c r="R3349" t="s">
        <v>8316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60"/>
        <v>100</v>
      </c>
      <c r="P3350">
        <f t="shared" si="261"/>
        <v>69.819999999999993</v>
      </c>
      <c r="Q3350" s="13" t="s">
        <v>8315</v>
      </c>
      <c r="R3350" t="s">
        <v>8316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60"/>
        <v>153</v>
      </c>
      <c r="P3351">
        <f t="shared" si="261"/>
        <v>109.57</v>
      </c>
      <c r="Q3351" s="13" t="s">
        <v>8315</v>
      </c>
      <c r="R3351" t="s">
        <v>8316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60"/>
        <v>104</v>
      </c>
      <c r="P3352">
        <f t="shared" si="261"/>
        <v>71.67</v>
      </c>
      <c r="Q3352" s="13" t="s">
        <v>8315</v>
      </c>
      <c r="R3352" t="s">
        <v>8316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60"/>
        <v>101</v>
      </c>
      <c r="P3353">
        <f t="shared" si="261"/>
        <v>93.61</v>
      </c>
      <c r="Q3353" s="13" t="s">
        <v>8315</v>
      </c>
      <c r="R3353" t="s">
        <v>8316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60"/>
        <v>108</v>
      </c>
      <c r="P3354">
        <f t="shared" si="261"/>
        <v>76.8</v>
      </c>
      <c r="Q3354" s="13" t="s">
        <v>8315</v>
      </c>
      <c r="R3354" t="s">
        <v>8316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60"/>
        <v>315</v>
      </c>
      <c r="P3355">
        <f t="shared" si="261"/>
        <v>35.799999999999997</v>
      </c>
      <c r="Q3355" s="13" t="s">
        <v>8315</v>
      </c>
      <c r="R3355" t="s">
        <v>8316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60"/>
        <v>102</v>
      </c>
      <c r="P3356">
        <f t="shared" si="261"/>
        <v>55.6</v>
      </c>
      <c r="Q3356" s="13" t="s">
        <v>8315</v>
      </c>
      <c r="R3356" t="s">
        <v>8316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60"/>
        <v>126</v>
      </c>
      <c r="P3357">
        <f t="shared" si="261"/>
        <v>147.33000000000001</v>
      </c>
      <c r="Q3357" s="13" t="s">
        <v>8315</v>
      </c>
      <c r="R3357" t="s">
        <v>8316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60"/>
        <v>101</v>
      </c>
      <c r="P3358">
        <f t="shared" si="261"/>
        <v>56.33</v>
      </c>
      <c r="Q3358" s="13" t="s">
        <v>8315</v>
      </c>
      <c r="R3358" t="s">
        <v>8316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60"/>
        <v>101</v>
      </c>
      <c r="P3359">
        <f t="shared" si="261"/>
        <v>96.19</v>
      </c>
      <c r="Q3359" s="13" t="s">
        <v>8315</v>
      </c>
      <c r="R3359" t="s">
        <v>8316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60"/>
        <v>103</v>
      </c>
      <c r="P3360">
        <f t="shared" si="261"/>
        <v>63.57</v>
      </c>
      <c r="Q3360" s="13" t="s">
        <v>8315</v>
      </c>
      <c r="R3360" t="s">
        <v>8316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60"/>
        <v>106</v>
      </c>
      <c r="P3361">
        <f t="shared" si="261"/>
        <v>184.78</v>
      </c>
      <c r="Q3361" s="13" t="s">
        <v>8315</v>
      </c>
      <c r="R3361" t="s">
        <v>8316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60"/>
        <v>101</v>
      </c>
      <c r="P3362">
        <f t="shared" si="261"/>
        <v>126.72</v>
      </c>
      <c r="Q3362" s="13" t="s">
        <v>8315</v>
      </c>
      <c r="R3362" t="s">
        <v>8316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60"/>
        <v>113</v>
      </c>
      <c r="P3363">
        <f t="shared" si="261"/>
        <v>83.43</v>
      </c>
      <c r="Q3363" s="13" t="s">
        <v>8315</v>
      </c>
      <c r="R3363" t="s">
        <v>8316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60"/>
        <v>218</v>
      </c>
      <c r="P3364">
        <f t="shared" si="261"/>
        <v>54.5</v>
      </c>
      <c r="Q3364" s="13" t="s">
        <v>8315</v>
      </c>
      <c r="R3364" t="s">
        <v>8316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60"/>
        <v>101</v>
      </c>
      <c r="P3365">
        <f t="shared" si="261"/>
        <v>302.31</v>
      </c>
      <c r="Q3365" s="13" t="s">
        <v>8315</v>
      </c>
      <c r="R3365" t="s">
        <v>8316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60"/>
        <v>106</v>
      </c>
      <c r="P3366">
        <f t="shared" si="261"/>
        <v>44.14</v>
      </c>
      <c r="Q3366" s="13" t="s">
        <v>8315</v>
      </c>
      <c r="R3366" t="s">
        <v>8316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60"/>
        <v>104</v>
      </c>
      <c r="P3367">
        <f t="shared" si="261"/>
        <v>866.67</v>
      </c>
      <c r="Q3367" s="13" t="s">
        <v>8315</v>
      </c>
      <c r="R3367" t="s">
        <v>8316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60"/>
        <v>221</v>
      </c>
      <c r="P3368">
        <f t="shared" si="261"/>
        <v>61.39</v>
      </c>
      <c r="Q3368" s="13" t="s">
        <v>8315</v>
      </c>
      <c r="R3368" t="s">
        <v>8316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60"/>
        <v>119</v>
      </c>
      <c r="P3369">
        <f t="shared" si="261"/>
        <v>29.67</v>
      </c>
      <c r="Q3369" s="13" t="s">
        <v>8315</v>
      </c>
      <c r="R3369" t="s">
        <v>8316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60"/>
        <v>105</v>
      </c>
      <c r="P3370">
        <f t="shared" si="261"/>
        <v>45.48</v>
      </c>
      <c r="Q3370" s="13" t="s">
        <v>8315</v>
      </c>
      <c r="R3370" t="s">
        <v>8316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60"/>
        <v>104</v>
      </c>
      <c r="P3371">
        <f t="shared" si="261"/>
        <v>96.2</v>
      </c>
      <c r="Q3371" s="13" t="s">
        <v>8315</v>
      </c>
      <c r="R3371" t="s">
        <v>8316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60"/>
        <v>118</v>
      </c>
      <c r="P3372">
        <f t="shared" si="261"/>
        <v>67.92</v>
      </c>
      <c r="Q3372" s="13" t="s">
        <v>8315</v>
      </c>
      <c r="R3372" t="s">
        <v>8316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60"/>
        <v>139</v>
      </c>
      <c r="P3373">
        <f t="shared" si="261"/>
        <v>30.78</v>
      </c>
      <c r="Q3373" s="13" t="s">
        <v>8315</v>
      </c>
      <c r="R3373" t="s">
        <v>8316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60"/>
        <v>104</v>
      </c>
      <c r="P3374">
        <f t="shared" si="261"/>
        <v>38.33</v>
      </c>
      <c r="Q3374" s="13" t="s">
        <v>8315</v>
      </c>
      <c r="R3374" t="s">
        <v>8316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60"/>
        <v>100</v>
      </c>
      <c r="P3375">
        <f t="shared" si="261"/>
        <v>66.83</v>
      </c>
      <c r="Q3375" s="13" t="s">
        <v>8315</v>
      </c>
      <c r="R3375" t="s">
        <v>8316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60"/>
        <v>107</v>
      </c>
      <c r="P3376">
        <f t="shared" si="261"/>
        <v>71.73</v>
      </c>
      <c r="Q3376" s="13" t="s">
        <v>8315</v>
      </c>
      <c r="R3376" t="s">
        <v>8316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60"/>
        <v>100</v>
      </c>
      <c r="P3377">
        <f t="shared" si="261"/>
        <v>176.47</v>
      </c>
      <c r="Q3377" s="13" t="s">
        <v>8315</v>
      </c>
      <c r="R3377" t="s">
        <v>8316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60"/>
        <v>100</v>
      </c>
      <c r="P3378">
        <f t="shared" si="261"/>
        <v>421.11</v>
      </c>
      <c r="Q3378" s="13" t="s">
        <v>8315</v>
      </c>
      <c r="R3378" t="s">
        <v>8316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60"/>
        <v>101</v>
      </c>
      <c r="P3379">
        <f t="shared" si="261"/>
        <v>104.99</v>
      </c>
      <c r="Q3379" s="13" t="s">
        <v>8315</v>
      </c>
      <c r="R3379" t="s">
        <v>8316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60"/>
        <v>108</v>
      </c>
      <c r="P3380">
        <f t="shared" si="261"/>
        <v>28.19</v>
      </c>
      <c r="Q3380" s="13" t="s">
        <v>8315</v>
      </c>
      <c r="R3380" t="s">
        <v>8316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60"/>
        <v>104</v>
      </c>
      <c r="P3381">
        <f t="shared" si="261"/>
        <v>54.55</v>
      </c>
      <c r="Q3381" s="13" t="s">
        <v>8315</v>
      </c>
      <c r="R3381" t="s">
        <v>8316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60"/>
        <v>104</v>
      </c>
      <c r="P3382">
        <f t="shared" si="261"/>
        <v>111.89</v>
      </c>
      <c r="Q3382" s="13" t="s">
        <v>8315</v>
      </c>
      <c r="R3382" t="s">
        <v>8316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60"/>
        <v>102</v>
      </c>
      <c r="P3383">
        <f t="shared" si="261"/>
        <v>85.21</v>
      </c>
      <c r="Q3383" s="13" t="s">
        <v>8315</v>
      </c>
      <c r="R3383" t="s">
        <v>8316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60"/>
        <v>101</v>
      </c>
      <c r="P3384">
        <f t="shared" si="261"/>
        <v>76.650000000000006</v>
      </c>
      <c r="Q3384" s="13" t="s">
        <v>8315</v>
      </c>
      <c r="R3384" t="s">
        <v>8316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60"/>
        <v>112</v>
      </c>
      <c r="P3385">
        <f t="shared" si="261"/>
        <v>65.17</v>
      </c>
      <c r="Q3385" s="13" t="s">
        <v>8315</v>
      </c>
      <c r="R3385" t="s">
        <v>8316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60"/>
        <v>100</v>
      </c>
      <c r="P3386">
        <f t="shared" si="261"/>
        <v>93.76</v>
      </c>
      <c r="Q3386" s="13" t="s">
        <v>8315</v>
      </c>
      <c r="R3386" t="s">
        <v>8316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60"/>
        <v>100</v>
      </c>
      <c r="P3387">
        <f t="shared" si="261"/>
        <v>133.33000000000001</v>
      </c>
      <c r="Q3387" s="13" t="s">
        <v>8315</v>
      </c>
      <c r="R3387" t="s">
        <v>8316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60"/>
        <v>105</v>
      </c>
      <c r="P3388">
        <f t="shared" si="261"/>
        <v>51.22</v>
      </c>
      <c r="Q3388" s="13" t="s">
        <v>8315</v>
      </c>
      <c r="R3388" t="s">
        <v>8316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60"/>
        <v>117</v>
      </c>
      <c r="P3389">
        <f t="shared" si="261"/>
        <v>100.17</v>
      </c>
      <c r="Q3389" s="13" t="s">
        <v>8315</v>
      </c>
      <c r="R3389" t="s">
        <v>8316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60"/>
        <v>104</v>
      </c>
      <c r="P3390">
        <f t="shared" si="261"/>
        <v>34.6</v>
      </c>
      <c r="Q3390" s="13" t="s">
        <v>8315</v>
      </c>
      <c r="R3390" t="s">
        <v>8316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60"/>
        <v>115</v>
      </c>
      <c r="P3391">
        <f t="shared" si="261"/>
        <v>184.68</v>
      </c>
      <c r="Q3391" s="13" t="s">
        <v>8315</v>
      </c>
      <c r="R3391" t="s">
        <v>8316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60"/>
        <v>102</v>
      </c>
      <c r="P3392">
        <f t="shared" si="261"/>
        <v>69.819999999999993</v>
      </c>
      <c r="Q3392" s="13" t="s">
        <v>8315</v>
      </c>
      <c r="R3392" t="s">
        <v>8316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60"/>
        <v>223</v>
      </c>
      <c r="P3393">
        <f t="shared" si="261"/>
        <v>61.94</v>
      </c>
      <c r="Q3393" s="13" t="s">
        <v>8315</v>
      </c>
      <c r="R3393" t="s">
        <v>8316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65">ROUND(E3394/D3394*100, 0)</f>
        <v>100</v>
      </c>
      <c r="P3394">
        <f t="shared" si="261"/>
        <v>41.67</v>
      </c>
      <c r="Q3394" s="13" t="s">
        <v>8315</v>
      </c>
      <c r="R3394" t="s">
        <v>8316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65"/>
        <v>106</v>
      </c>
      <c r="P3395">
        <f t="shared" ref="P3395:P3458" si="266">IFERROR(ROUND(E3395/L3395,2), 0)</f>
        <v>36.07</v>
      </c>
      <c r="Q3395" s="13" t="s">
        <v>8315</v>
      </c>
      <c r="R3395" t="s">
        <v>8316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65"/>
        <v>142</v>
      </c>
      <c r="P3396">
        <f t="shared" si="266"/>
        <v>29</v>
      </c>
      <c r="Q3396" s="13" t="s">
        <v>8315</v>
      </c>
      <c r="R3396" t="s">
        <v>8316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65"/>
        <v>184</v>
      </c>
      <c r="P3397">
        <f t="shared" si="266"/>
        <v>24.21</v>
      </c>
      <c r="Q3397" s="13" t="s">
        <v>8315</v>
      </c>
      <c r="R3397" t="s">
        <v>8316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65"/>
        <v>104</v>
      </c>
      <c r="P3398">
        <f t="shared" si="266"/>
        <v>55.89</v>
      </c>
      <c r="Q3398" s="13" t="s">
        <v>8315</v>
      </c>
      <c r="R3398" t="s">
        <v>8316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65"/>
        <v>112</v>
      </c>
      <c r="P3399">
        <f t="shared" si="266"/>
        <v>11.67</v>
      </c>
      <c r="Q3399" s="13" t="s">
        <v>8315</v>
      </c>
      <c r="R3399" t="s">
        <v>8316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65"/>
        <v>111</v>
      </c>
      <c r="P3400">
        <f t="shared" si="266"/>
        <v>68.349999999999994</v>
      </c>
      <c r="Q3400" s="13" t="s">
        <v>8315</v>
      </c>
      <c r="R3400" t="s">
        <v>8316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65"/>
        <v>104</v>
      </c>
      <c r="P3401">
        <f t="shared" si="266"/>
        <v>27.07</v>
      </c>
      <c r="Q3401" s="13" t="s">
        <v>8315</v>
      </c>
      <c r="R3401" t="s">
        <v>8316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65"/>
        <v>100</v>
      </c>
      <c r="P3402">
        <f t="shared" si="266"/>
        <v>118.13</v>
      </c>
      <c r="Q3402" s="13" t="s">
        <v>8315</v>
      </c>
      <c r="R3402" t="s">
        <v>8316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65"/>
        <v>102</v>
      </c>
      <c r="P3403">
        <f t="shared" si="266"/>
        <v>44.76</v>
      </c>
      <c r="Q3403" s="13" t="s">
        <v>8315</v>
      </c>
      <c r="R3403" t="s">
        <v>8316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65"/>
        <v>110</v>
      </c>
      <c r="P3404">
        <f t="shared" si="266"/>
        <v>99.79</v>
      </c>
      <c r="Q3404" s="13" t="s">
        <v>8315</v>
      </c>
      <c r="R3404" t="s">
        <v>8316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65"/>
        <v>100</v>
      </c>
      <c r="P3405">
        <f t="shared" si="266"/>
        <v>117.65</v>
      </c>
      <c r="Q3405" s="13" t="s">
        <v>8315</v>
      </c>
      <c r="R3405" t="s">
        <v>8316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65"/>
        <v>122</v>
      </c>
      <c r="P3406">
        <f t="shared" si="266"/>
        <v>203.33</v>
      </c>
      <c r="Q3406" s="13" t="s">
        <v>8315</v>
      </c>
      <c r="R3406" t="s">
        <v>8316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65"/>
        <v>138</v>
      </c>
      <c r="P3407">
        <f t="shared" si="266"/>
        <v>28.32</v>
      </c>
      <c r="Q3407" s="13" t="s">
        <v>8315</v>
      </c>
      <c r="R3407" t="s">
        <v>8316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65"/>
        <v>100</v>
      </c>
      <c r="P3408">
        <f t="shared" si="266"/>
        <v>110.23</v>
      </c>
      <c r="Q3408" s="13" t="s">
        <v>8315</v>
      </c>
      <c r="R3408" t="s">
        <v>8316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65"/>
        <v>107</v>
      </c>
      <c r="P3409">
        <f t="shared" si="266"/>
        <v>31.97</v>
      </c>
      <c r="Q3409" s="13" t="s">
        <v>8315</v>
      </c>
      <c r="R3409" t="s">
        <v>8316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65"/>
        <v>211</v>
      </c>
      <c r="P3410">
        <f t="shared" si="266"/>
        <v>58.61</v>
      </c>
      <c r="Q3410" s="13" t="s">
        <v>8315</v>
      </c>
      <c r="R3410" t="s">
        <v>8316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65"/>
        <v>124</v>
      </c>
      <c r="P3411">
        <f t="shared" si="266"/>
        <v>29.43</v>
      </c>
      <c r="Q3411" s="13" t="s">
        <v>8315</v>
      </c>
      <c r="R3411" t="s">
        <v>8316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65"/>
        <v>109</v>
      </c>
      <c r="P3412">
        <f t="shared" si="266"/>
        <v>81.38</v>
      </c>
      <c r="Q3412" s="13" t="s">
        <v>8315</v>
      </c>
      <c r="R3412" t="s">
        <v>8316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65"/>
        <v>104</v>
      </c>
      <c r="P3413">
        <f t="shared" si="266"/>
        <v>199.17</v>
      </c>
      <c r="Q3413" s="13" t="s">
        <v>8315</v>
      </c>
      <c r="R3413" t="s">
        <v>8316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65"/>
        <v>100</v>
      </c>
      <c r="P3414">
        <f t="shared" si="266"/>
        <v>115.38</v>
      </c>
      <c r="Q3414" s="13" t="s">
        <v>8315</v>
      </c>
      <c r="R3414" t="s">
        <v>8316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65"/>
        <v>130</v>
      </c>
      <c r="P3415">
        <f t="shared" si="266"/>
        <v>46.43</v>
      </c>
      <c r="Q3415" s="13" t="s">
        <v>8315</v>
      </c>
      <c r="R3415" t="s">
        <v>8316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65"/>
        <v>104</v>
      </c>
      <c r="P3416">
        <f t="shared" si="266"/>
        <v>70.569999999999993</v>
      </c>
      <c r="Q3416" s="13" t="s">
        <v>8315</v>
      </c>
      <c r="R3416" t="s">
        <v>8316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65"/>
        <v>100</v>
      </c>
      <c r="P3417">
        <f t="shared" si="266"/>
        <v>22.22</v>
      </c>
      <c r="Q3417" s="13" t="s">
        <v>8315</v>
      </c>
      <c r="R3417" t="s">
        <v>8316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65"/>
        <v>120</v>
      </c>
      <c r="P3418">
        <f t="shared" si="266"/>
        <v>159.47</v>
      </c>
      <c r="Q3418" s="13" t="s">
        <v>8315</v>
      </c>
      <c r="R3418" t="s">
        <v>8316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65"/>
        <v>100</v>
      </c>
      <c r="P3419">
        <f t="shared" si="266"/>
        <v>37.78</v>
      </c>
      <c r="Q3419" s="13" t="s">
        <v>8315</v>
      </c>
      <c r="R3419" t="s">
        <v>8316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65"/>
        <v>101</v>
      </c>
      <c r="P3420">
        <f t="shared" si="266"/>
        <v>72.05</v>
      </c>
      <c r="Q3420" s="13" t="s">
        <v>8315</v>
      </c>
      <c r="R3420" t="s">
        <v>8316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65"/>
        <v>107</v>
      </c>
      <c r="P3421">
        <f t="shared" si="266"/>
        <v>63.7</v>
      </c>
      <c r="Q3421" s="13" t="s">
        <v>8315</v>
      </c>
      <c r="R3421" t="s">
        <v>8316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65"/>
        <v>138</v>
      </c>
      <c r="P3422">
        <f t="shared" si="266"/>
        <v>28.41</v>
      </c>
      <c r="Q3422" s="13" t="s">
        <v>8315</v>
      </c>
      <c r="R3422" t="s">
        <v>8316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65"/>
        <v>101</v>
      </c>
      <c r="P3423">
        <f t="shared" si="266"/>
        <v>103.21</v>
      </c>
      <c r="Q3423" s="13" t="s">
        <v>8315</v>
      </c>
      <c r="R3423" t="s">
        <v>8316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65"/>
        <v>109</v>
      </c>
      <c r="P3424">
        <f t="shared" si="266"/>
        <v>71.150000000000006</v>
      </c>
      <c r="Q3424" s="13" t="s">
        <v>8315</v>
      </c>
      <c r="R3424" t="s">
        <v>8316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65"/>
        <v>140</v>
      </c>
      <c r="P3425">
        <f t="shared" si="266"/>
        <v>35</v>
      </c>
      <c r="Q3425" s="13" t="s">
        <v>8315</v>
      </c>
      <c r="R3425" t="s">
        <v>8316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65"/>
        <v>104</v>
      </c>
      <c r="P3426">
        <f t="shared" si="266"/>
        <v>81.78</v>
      </c>
      <c r="Q3426" s="13" t="s">
        <v>8315</v>
      </c>
      <c r="R3426" t="s">
        <v>8316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65"/>
        <v>103</v>
      </c>
      <c r="P3427">
        <f t="shared" si="266"/>
        <v>297.02999999999997</v>
      </c>
      <c r="Q3427" s="13" t="s">
        <v>8315</v>
      </c>
      <c r="R3427" t="s">
        <v>8316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65"/>
        <v>108</v>
      </c>
      <c r="P3428">
        <f t="shared" si="266"/>
        <v>46.61</v>
      </c>
      <c r="Q3428" s="13" t="s">
        <v>8315</v>
      </c>
      <c r="R3428" t="s">
        <v>8316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65"/>
        <v>100</v>
      </c>
      <c r="P3429">
        <f t="shared" si="266"/>
        <v>51.72</v>
      </c>
      <c r="Q3429" s="13" t="s">
        <v>8315</v>
      </c>
      <c r="R3429" t="s">
        <v>8316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65"/>
        <v>103</v>
      </c>
      <c r="P3430">
        <f t="shared" si="266"/>
        <v>40.29</v>
      </c>
      <c r="Q3430" s="13" t="s">
        <v>8315</v>
      </c>
      <c r="R3430" t="s">
        <v>8316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65"/>
        <v>130</v>
      </c>
      <c r="P3431">
        <f t="shared" si="266"/>
        <v>16.25</v>
      </c>
      <c r="Q3431" s="13" t="s">
        <v>8315</v>
      </c>
      <c r="R3431" t="s">
        <v>8316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65"/>
        <v>109</v>
      </c>
      <c r="P3432">
        <f t="shared" si="266"/>
        <v>30.15</v>
      </c>
      <c r="Q3432" s="13" t="s">
        <v>8315</v>
      </c>
      <c r="R3432" t="s">
        <v>8316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65"/>
        <v>100</v>
      </c>
      <c r="P3433">
        <f t="shared" si="266"/>
        <v>95.24</v>
      </c>
      <c r="Q3433" s="13" t="s">
        <v>8315</v>
      </c>
      <c r="R3433" t="s">
        <v>8316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65"/>
        <v>110</v>
      </c>
      <c r="P3434">
        <f t="shared" si="266"/>
        <v>52.21</v>
      </c>
      <c r="Q3434" s="13" t="s">
        <v>8315</v>
      </c>
      <c r="R3434" t="s">
        <v>8316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65"/>
        <v>100</v>
      </c>
      <c r="P3435">
        <f t="shared" si="266"/>
        <v>134.15</v>
      </c>
      <c r="Q3435" s="13" t="s">
        <v>8315</v>
      </c>
      <c r="R3435" t="s">
        <v>8316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65"/>
        <v>106</v>
      </c>
      <c r="P3436">
        <f t="shared" si="266"/>
        <v>62.83</v>
      </c>
      <c r="Q3436" s="13" t="s">
        <v>8315</v>
      </c>
      <c r="R3436" t="s">
        <v>8316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65"/>
        <v>112</v>
      </c>
      <c r="P3437">
        <f t="shared" si="266"/>
        <v>58.95</v>
      </c>
      <c r="Q3437" s="13" t="s">
        <v>8315</v>
      </c>
      <c r="R3437" t="s">
        <v>8316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65"/>
        <v>106</v>
      </c>
      <c r="P3438">
        <f t="shared" si="266"/>
        <v>143.11000000000001</v>
      </c>
      <c r="Q3438" s="13" t="s">
        <v>8315</v>
      </c>
      <c r="R3438" t="s">
        <v>8316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65"/>
        <v>101</v>
      </c>
      <c r="P3439">
        <f t="shared" si="266"/>
        <v>84.17</v>
      </c>
      <c r="Q3439" s="13" t="s">
        <v>8315</v>
      </c>
      <c r="R3439" t="s">
        <v>8316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65"/>
        <v>104</v>
      </c>
      <c r="P3440">
        <f t="shared" si="266"/>
        <v>186.07</v>
      </c>
      <c r="Q3440" s="13" t="s">
        <v>8315</v>
      </c>
      <c r="R3440" t="s">
        <v>8316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65"/>
        <v>135</v>
      </c>
      <c r="P3441">
        <f t="shared" si="266"/>
        <v>89.79</v>
      </c>
      <c r="Q3441" s="13" t="s">
        <v>8315</v>
      </c>
      <c r="R3441" t="s">
        <v>8316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65"/>
        <v>105</v>
      </c>
      <c r="P3442">
        <f t="shared" si="266"/>
        <v>64.16</v>
      </c>
      <c r="Q3442" s="13" t="s">
        <v>8315</v>
      </c>
      <c r="R3442" t="s">
        <v>8316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65"/>
        <v>103</v>
      </c>
      <c r="P3443">
        <f t="shared" si="266"/>
        <v>59.65</v>
      </c>
      <c r="Q3443" s="13" t="s">
        <v>8315</v>
      </c>
      <c r="R3443" t="s">
        <v>8316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65"/>
        <v>100</v>
      </c>
      <c r="P3444">
        <f t="shared" si="266"/>
        <v>31.25</v>
      </c>
      <c r="Q3444" s="13" t="s">
        <v>8315</v>
      </c>
      <c r="R3444" t="s">
        <v>8316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65"/>
        <v>186</v>
      </c>
      <c r="P3445">
        <f t="shared" si="266"/>
        <v>41.22</v>
      </c>
      <c r="Q3445" s="13" t="s">
        <v>8315</v>
      </c>
      <c r="R3445" t="s">
        <v>8316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65"/>
        <v>289</v>
      </c>
      <c r="P3446">
        <f t="shared" si="266"/>
        <v>43.35</v>
      </c>
      <c r="Q3446" s="13" t="s">
        <v>8315</v>
      </c>
      <c r="R3446" t="s">
        <v>8316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65"/>
        <v>100</v>
      </c>
      <c r="P3447">
        <f t="shared" si="266"/>
        <v>64.52</v>
      </c>
      <c r="Q3447" s="13" t="s">
        <v>8315</v>
      </c>
      <c r="R3447" t="s">
        <v>8316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65"/>
        <v>108</v>
      </c>
      <c r="P3448">
        <f t="shared" si="266"/>
        <v>43.28</v>
      </c>
      <c r="Q3448" s="13" t="s">
        <v>8315</v>
      </c>
      <c r="R3448" t="s">
        <v>8316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65"/>
        <v>108</v>
      </c>
      <c r="P3449">
        <f t="shared" si="266"/>
        <v>77</v>
      </c>
      <c r="Q3449" s="13" t="s">
        <v>8315</v>
      </c>
      <c r="R3449" t="s">
        <v>8316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65"/>
        <v>110</v>
      </c>
      <c r="P3450">
        <f t="shared" si="266"/>
        <v>51.22</v>
      </c>
      <c r="Q3450" s="13" t="s">
        <v>8315</v>
      </c>
      <c r="R3450" t="s">
        <v>8316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65"/>
        <v>171</v>
      </c>
      <c r="P3451">
        <f t="shared" si="266"/>
        <v>68.25</v>
      </c>
      <c r="Q3451" s="13" t="s">
        <v>8315</v>
      </c>
      <c r="R3451" t="s">
        <v>8316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65"/>
        <v>152</v>
      </c>
      <c r="P3452">
        <f t="shared" si="266"/>
        <v>19.489999999999998</v>
      </c>
      <c r="Q3452" s="13" t="s">
        <v>8315</v>
      </c>
      <c r="R3452" t="s">
        <v>8316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65"/>
        <v>101</v>
      </c>
      <c r="P3453">
        <f t="shared" si="266"/>
        <v>41.13</v>
      </c>
      <c r="Q3453" s="13" t="s">
        <v>8315</v>
      </c>
      <c r="R3453" t="s">
        <v>8316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65"/>
        <v>153</v>
      </c>
      <c r="P3454">
        <f t="shared" si="266"/>
        <v>41.41</v>
      </c>
      <c r="Q3454" s="13" t="s">
        <v>8315</v>
      </c>
      <c r="R3454" t="s">
        <v>8316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65"/>
        <v>128</v>
      </c>
      <c r="P3455">
        <f t="shared" si="266"/>
        <v>27.5</v>
      </c>
      <c r="Q3455" s="13" t="s">
        <v>8315</v>
      </c>
      <c r="R3455" t="s">
        <v>8316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65"/>
        <v>101</v>
      </c>
      <c r="P3456">
        <f t="shared" si="266"/>
        <v>33.57</v>
      </c>
      <c r="Q3456" s="13" t="s">
        <v>8315</v>
      </c>
      <c r="R3456" t="s">
        <v>8316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65"/>
        <v>101</v>
      </c>
      <c r="P3457">
        <f t="shared" si="266"/>
        <v>145.87</v>
      </c>
      <c r="Q3457" s="13" t="s">
        <v>8315</v>
      </c>
      <c r="R3457" t="s">
        <v>8316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70">ROUND(E3458/D3458*100, 0)</f>
        <v>191</v>
      </c>
      <c r="P3458">
        <f t="shared" si="266"/>
        <v>358.69</v>
      </c>
      <c r="Q3458" s="13" t="s">
        <v>8315</v>
      </c>
      <c r="R3458" t="s">
        <v>8316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70"/>
        <v>140</v>
      </c>
      <c r="P3459">
        <f t="shared" ref="P3459:P3522" si="271">IFERROR(ROUND(E3459/L3459,2), 0)</f>
        <v>50.98</v>
      </c>
      <c r="Q3459" s="13" t="s">
        <v>8315</v>
      </c>
      <c r="R3459" t="s">
        <v>8316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70"/>
        <v>124</v>
      </c>
      <c r="P3460">
        <f t="shared" si="271"/>
        <v>45.04</v>
      </c>
      <c r="Q3460" s="13" t="s">
        <v>8315</v>
      </c>
      <c r="R3460" t="s">
        <v>8316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70"/>
        <v>126</v>
      </c>
      <c r="P3461">
        <f t="shared" si="271"/>
        <v>17.53</v>
      </c>
      <c r="Q3461" s="13" t="s">
        <v>8315</v>
      </c>
      <c r="R3461" t="s">
        <v>8316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70"/>
        <v>190</v>
      </c>
      <c r="P3462">
        <f t="shared" si="271"/>
        <v>50</v>
      </c>
      <c r="Q3462" s="13" t="s">
        <v>8315</v>
      </c>
      <c r="R3462" t="s">
        <v>8316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70"/>
        <v>139</v>
      </c>
      <c r="P3463">
        <f t="shared" si="271"/>
        <v>57.92</v>
      </c>
      <c r="Q3463" s="13" t="s">
        <v>8315</v>
      </c>
      <c r="R3463" t="s">
        <v>8316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70"/>
        <v>202</v>
      </c>
      <c r="P3464">
        <f t="shared" si="271"/>
        <v>29.71</v>
      </c>
      <c r="Q3464" s="13" t="s">
        <v>8315</v>
      </c>
      <c r="R3464" t="s">
        <v>8316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70"/>
        <v>103</v>
      </c>
      <c r="P3465">
        <f t="shared" si="271"/>
        <v>90.68</v>
      </c>
      <c r="Q3465" s="13" t="s">
        <v>8315</v>
      </c>
      <c r="R3465" t="s">
        <v>8316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70"/>
        <v>102</v>
      </c>
      <c r="P3466">
        <f t="shared" si="271"/>
        <v>55.01</v>
      </c>
      <c r="Q3466" s="13" t="s">
        <v>8315</v>
      </c>
      <c r="R3466" t="s">
        <v>8316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70"/>
        <v>103</v>
      </c>
      <c r="P3467">
        <f t="shared" si="271"/>
        <v>57.22</v>
      </c>
      <c r="Q3467" s="13" t="s">
        <v>8315</v>
      </c>
      <c r="R3467" t="s">
        <v>8316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70"/>
        <v>127</v>
      </c>
      <c r="P3468">
        <f t="shared" si="271"/>
        <v>72.95</v>
      </c>
      <c r="Q3468" s="13" t="s">
        <v>8315</v>
      </c>
      <c r="R3468" t="s">
        <v>8316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70"/>
        <v>101</v>
      </c>
      <c r="P3469">
        <f t="shared" si="271"/>
        <v>64.47</v>
      </c>
      <c r="Q3469" s="13" t="s">
        <v>8315</v>
      </c>
      <c r="R3469" t="s">
        <v>8316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70"/>
        <v>122</v>
      </c>
      <c r="P3470">
        <f t="shared" si="271"/>
        <v>716.35</v>
      </c>
      <c r="Q3470" s="13" t="s">
        <v>8315</v>
      </c>
      <c r="R3470" t="s">
        <v>8316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70"/>
        <v>113</v>
      </c>
      <c r="P3471">
        <f t="shared" si="271"/>
        <v>50.4</v>
      </c>
      <c r="Q3471" s="13" t="s">
        <v>8315</v>
      </c>
      <c r="R3471" t="s">
        <v>8316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70"/>
        <v>150</v>
      </c>
      <c r="P3472">
        <f t="shared" si="271"/>
        <v>41.67</v>
      </c>
      <c r="Q3472" s="13" t="s">
        <v>8315</v>
      </c>
      <c r="R3472" t="s">
        <v>8316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70"/>
        <v>215</v>
      </c>
      <c r="P3473">
        <f t="shared" si="271"/>
        <v>35.770000000000003</v>
      </c>
      <c r="Q3473" s="13" t="s">
        <v>8315</v>
      </c>
      <c r="R3473" t="s">
        <v>8316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70"/>
        <v>102</v>
      </c>
      <c r="P3474">
        <f t="shared" si="271"/>
        <v>88.74</v>
      </c>
      <c r="Q3474" s="13" t="s">
        <v>8315</v>
      </c>
      <c r="R3474" t="s">
        <v>8316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70"/>
        <v>100</v>
      </c>
      <c r="P3475">
        <f t="shared" si="271"/>
        <v>148.47999999999999</v>
      </c>
      <c r="Q3475" s="13" t="s">
        <v>8315</v>
      </c>
      <c r="R3475" t="s">
        <v>8316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70"/>
        <v>101</v>
      </c>
      <c r="P3476">
        <f t="shared" si="271"/>
        <v>51.79</v>
      </c>
      <c r="Q3476" s="13" t="s">
        <v>8315</v>
      </c>
      <c r="R3476" t="s">
        <v>8316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70"/>
        <v>113</v>
      </c>
      <c r="P3477">
        <f t="shared" si="271"/>
        <v>20</v>
      </c>
      <c r="Q3477" s="13" t="s">
        <v>8315</v>
      </c>
      <c r="R3477" t="s">
        <v>8316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70"/>
        <v>104</v>
      </c>
      <c r="P3478">
        <f t="shared" si="271"/>
        <v>52</v>
      </c>
      <c r="Q3478" s="13" t="s">
        <v>8315</v>
      </c>
      <c r="R3478" t="s">
        <v>8316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70"/>
        <v>115</v>
      </c>
      <c r="P3479">
        <f t="shared" si="271"/>
        <v>53.23</v>
      </c>
      <c r="Q3479" s="13" t="s">
        <v>8315</v>
      </c>
      <c r="R3479" t="s">
        <v>8316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70"/>
        <v>113</v>
      </c>
      <c r="P3480">
        <f t="shared" si="271"/>
        <v>39.6</v>
      </c>
      <c r="Q3480" s="13" t="s">
        <v>8315</v>
      </c>
      <c r="R3480" t="s">
        <v>8316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70"/>
        <v>128</v>
      </c>
      <c r="P3481">
        <f t="shared" si="271"/>
        <v>34.25</v>
      </c>
      <c r="Q3481" s="13" t="s">
        <v>8315</v>
      </c>
      <c r="R3481" t="s">
        <v>8316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70"/>
        <v>143</v>
      </c>
      <c r="P3482">
        <f t="shared" si="271"/>
        <v>164.62</v>
      </c>
      <c r="Q3482" s="13" t="s">
        <v>8315</v>
      </c>
      <c r="R3482" t="s">
        <v>8316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70"/>
        <v>119</v>
      </c>
      <c r="P3483">
        <f t="shared" si="271"/>
        <v>125.05</v>
      </c>
      <c r="Q3483" s="13" t="s">
        <v>8315</v>
      </c>
      <c r="R3483" t="s">
        <v>8316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70"/>
        <v>138</v>
      </c>
      <c r="P3484">
        <f t="shared" si="271"/>
        <v>51.88</v>
      </c>
      <c r="Q3484" s="13" t="s">
        <v>8315</v>
      </c>
      <c r="R3484" t="s">
        <v>8316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70"/>
        <v>160</v>
      </c>
      <c r="P3485">
        <f t="shared" si="271"/>
        <v>40.29</v>
      </c>
      <c r="Q3485" s="13" t="s">
        <v>8315</v>
      </c>
      <c r="R3485" t="s">
        <v>8316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70"/>
        <v>114</v>
      </c>
      <c r="P3486">
        <f t="shared" si="271"/>
        <v>64.91</v>
      </c>
      <c r="Q3486" s="13" t="s">
        <v>8315</v>
      </c>
      <c r="R3486" t="s">
        <v>8316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70"/>
        <v>101</v>
      </c>
      <c r="P3487">
        <f t="shared" si="271"/>
        <v>55.33</v>
      </c>
      <c r="Q3487" s="13" t="s">
        <v>8315</v>
      </c>
      <c r="R3487" t="s">
        <v>8316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70"/>
        <v>155</v>
      </c>
      <c r="P3488">
        <f t="shared" si="271"/>
        <v>83.14</v>
      </c>
      <c r="Q3488" s="13" t="s">
        <v>8315</v>
      </c>
      <c r="R3488" t="s">
        <v>8316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70"/>
        <v>128</v>
      </c>
      <c r="P3489">
        <f t="shared" si="271"/>
        <v>38.71</v>
      </c>
      <c r="Q3489" s="13" t="s">
        <v>8315</v>
      </c>
      <c r="R3489" t="s">
        <v>8316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70"/>
        <v>121</v>
      </c>
      <c r="P3490">
        <f t="shared" si="271"/>
        <v>125.38</v>
      </c>
      <c r="Q3490" s="13" t="s">
        <v>8315</v>
      </c>
      <c r="R3490" t="s">
        <v>8316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70"/>
        <v>113</v>
      </c>
      <c r="P3491">
        <f t="shared" si="271"/>
        <v>78.260000000000005</v>
      </c>
      <c r="Q3491" s="13" t="s">
        <v>8315</v>
      </c>
      <c r="R3491" t="s">
        <v>8316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70"/>
        <v>128</v>
      </c>
      <c r="P3492">
        <f t="shared" si="271"/>
        <v>47.22</v>
      </c>
      <c r="Q3492" s="13" t="s">
        <v>8315</v>
      </c>
      <c r="R3492" t="s">
        <v>8316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70"/>
        <v>158</v>
      </c>
      <c r="P3493">
        <f t="shared" si="271"/>
        <v>79.099999999999994</v>
      </c>
      <c r="Q3493" s="13" t="s">
        <v>8315</v>
      </c>
      <c r="R3493" t="s">
        <v>8316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70"/>
        <v>105</v>
      </c>
      <c r="P3494">
        <f t="shared" si="271"/>
        <v>114.29</v>
      </c>
      <c r="Q3494" s="13" t="s">
        <v>8315</v>
      </c>
      <c r="R3494" t="s">
        <v>8316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70"/>
        <v>100</v>
      </c>
      <c r="P3495">
        <f t="shared" si="271"/>
        <v>51.72</v>
      </c>
      <c r="Q3495" s="13" t="s">
        <v>8315</v>
      </c>
      <c r="R3495" t="s">
        <v>8316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70"/>
        <v>100</v>
      </c>
      <c r="P3496">
        <f t="shared" si="271"/>
        <v>30.77</v>
      </c>
      <c r="Q3496" s="13" t="s">
        <v>8315</v>
      </c>
      <c r="R3496" t="s">
        <v>8316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70"/>
        <v>107</v>
      </c>
      <c r="P3497">
        <f t="shared" si="271"/>
        <v>74.209999999999994</v>
      </c>
      <c r="Q3497" s="13" t="s">
        <v>8315</v>
      </c>
      <c r="R3497" t="s">
        <v>8316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70"/>
        <v>124</v>
      </c>
      <c r="P3498">
        <f t="shared" si="271"/>
        <v>47.85</v>
      </c>
      <c r="Q3498" s="13" t="s">
        <v>8315</v>
      </c>
      <c r="R3498" t="s">
        <v>8316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70"/>
        <v>109</v>
      </c>
      <c r="P3499">
        <f t="shared" si="271"/>
        <v>34.409999999999997</v>
      </c>
      <c r="Q3499" s="13" t="s">
        <v>8315</v>
      </c>
      <c r="R3499" t="s">
        <v>8316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70"/>
        <v>102</v>
      </c>
      <c r="P3500">
        <f t="shared" si="271"/>
        <v>40.24</v>
      </c>
      <c r="Q3500" s="13" t="s">
        <v>8315</v>
      </c>
      <c r="R3500" t="s">
        <v>8316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70"/>
        <v>106</v>
      </c>
      <c r="P3501">
        <f t="shared" si="271"/>
        <v>60.29</v>
      </c>
      <c r="Q3501" s="13" t="s">
        <v>8315</v>
      </c>
      <c r="R3501" t="s">
        <v>8316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70"/>
        <v>106</v>
      </c>
      <c r="P3502">
        <f t="shared" si="271"/>
        <v>25.31</v>
      </c>
      <c r="Q3502" s="13" t="s">
        <v>8315</v>
      </c>
      <c r="R3502" t="s">
        <v>8316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70"/>
        <v>101</v>
      </c>
      <c r="P3503">
        <f t="shared" si="271"/>
        <v>35.950000000000003</v>
      </c>
      <c r="Q3503" s="13" t="s">
        <v>8315</v>
      </c>
      <c r="R3503" t="s">
        <v>8316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70"/>
        <v>105</v>
      </c>
      <c r="P3504">
        <f t="shared" si="271"/>
        <v>136</v>
      </c>
      <c r="Q3504" s="13" t="s">
        <v>8315</v>
      </c>
      <c r="R3504" t="s">
        <v>8316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70"/>
        <v>108</v>
      </c>
      <c r="P3505">
        <f t="shared" si="271"/>
        <v>70.760000000000005</v>
      </c>
      <c r="Q3505" s="13" t="s">
        <v>8315</v>
      </c>
      <c r="R3505" t="s">
        <v>8316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70"/>
        <v>100</v>
      </c>
      <c r="P3506">
        <f t="shared" si="271"/>
        <v>125</v>
      </c>
      <c r="Q3506" s="13" t="s">
        <v>8315</v>
      </c>
      <c r="R3506" t="s">
        <v>8316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70"/>
        <v>104</v>
      </c>
      <c r="P3507">
        <f t="shared" si="271"/>
        <v>66.510000000000005</v>
      </c>
      <c r="Q3507" s="13" t="s">
        <v>8315</v>
      </c>
      <c r="R3507" t="s">
        <v>8316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70"/>
        <v>102</v>
      </c>
      <c r="P3508">
        <f t="shared" si="271"/>
        <v>105</v>
      </c>
      <c r="Q3508" s="13" t="s">
        <v>8315</v>
      </c>
      <c r="R3508" t="s">
        <v>8316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70"/>
        <v>104</v>
      </c>
      <c r="P3509">
        <f t="shared" si="271"/>
        <v>145</v>
      </c>
      <c r="Q3509" s="13" t="s">
        <v>8315</v>
      </c>
      <c r="R3509" t="s">
        <v>8316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70"/>
        <v>180</v>
      </c>
      <c r="P3510">
        <f t="shared" si="271"/>
        <v>12</v>
      </c>
      <c r="Q3510" s="13" t="s">
        <v>8315</v>
      </c>
      <c r="R3510" t="s">
        <v>8316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70"/>
        <v>106</v>
      </c>
      <c r="P3511">
        <f t="shared" si="271"/>
        <v>96.67</v>
      </c>
      <c r="Q3511" s="13" t="s">
        <v>8315</v>
      </c>
      <c r="R3511" t="s">
        <v>8316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70"/>
        <v>101</v>
      </c>
      <c r="P3512">
        <f t="shared" si="271"/>
        <v>60.33</v>
      </c>
      <c r="Q3512" s="13" t="s">
        <v>8315</v>
      </c>
      <c r="R3512" t="s">
        <v>8316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70"/>
        <v>101</v>
      </c>
      <c r="P3513">
        <f t="shared" si="271"/>
        <v>79.89</v>
      </c>
      <c r="Q3513" s="13" t="s">
        <v>8315</v>
      </c>
      <c r="R3513" t="s">
        <v>8316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70"/>
        <v>100</v>
      </c>
      <c r="P3514">
        <f t="shared" si="271"/>
        <v>58.82</v>
      </c>
      <c r="Q3514" s="13" t="s">
        <v>8315</v>
      </c>
      <c r="R3514" t="s">
        <v>8316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70"/>
        <v>118</v>
      </c>
      <c r="P3515">
        <f t="shared" si="271"/>
        <v>75.34</v>
      </c>
      <c r="Q3515" s="13" t="s">
        <v>8315</v>
      </c>
      <c r="R3515" t="s">
        <v>8316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70"/>
        <v>110</v>
      </c>
      <c r="P3516">
        <f t="shared" si="271"/>
        <v>55</v>
      </c>
      <c r="Q3516" s="13" t="s">
        <v>8315</v>
      </c>
      <c r="R3516" t="s">
        <v>8316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70"/>
        <v>103</v>
      </c>
      <c r="P3517">
        <f t="shared" si="271"/>
        <v>66.959999999999994</v>
      </c>
      <c r="Q3517" s="13" t="s">
        <v>8315</v>
      </c>
      <c r="R3517" t="s">
        <v>8316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70"/>
        <v>100</v>
      </c>
      <c r="P3518">
        <f t="shared" si="271"/>
        <v>227.27</v>
      </c>
      <c r="Q3518" s="13" t="s">
        <v>8315</v>
      </c>
      <c r="R3518" t="s">
        <v>8316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70"/>
        <v>100</v>
      </c>
      <c r="P3519">
        <f t="shared" si="271"/>
        <v>307.69</v>
      </c>
      <c r="Q3519" s="13" t="s">
        <v>8315</v>
      </c>
      <c r="R3519" t="s">
        <v>8316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70"/>
        <v>110</v>
      </c>
      <c r="P3520">
        <f t="shared" si="271"/>
        <v>50.02</v>
      </c>
      <c r="Q3520" s="13" t="s">
        <v>8315</v>
      </c>
      <c r="R3520" t="s">
        <v>8316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70"/>
        <v>101</v>
      </c>
      <c r="P3521">
        <f t="shared" si="271"/>
        <v>72.39</v>
      </c>
      <c r="Q3521" s="13" t="s">
        <v>8315</v>
      </c>
      <c r="R3521" t="s">
        <v>8316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75">ROUND(E3522/D3522*100, 0)</f>
        <v>101</v>
      </c>
      <c r="P3522">
        <f t="shared" si="271"/>
        <v>95.95</v>
      </c>
      <c r="Q3522" s="13" t="s">
        <v>8315</v>
      </c>
      <c r="R3522" t="s">
        <v>8316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75"/>
        <v>169</v>
      </c>
      <c r="P3523">
        <f t="shared" ref="P3523:P3586" si="276">IFERROR(ROUND(E3523/L3523,2), 0)</f>
        <v>45.62</v>
      </c>
      <c r="Q3523" s="13" t="s">
        <v>8315</v>
      </c>
      <c r="R3523" t="s">
        <v>8316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75"/>
        <v>100</v>
      </c>
      <c r="P3524">
        <f t="shared" si="276"/>
        <v>41.03</v>
      </c>
      <c r="Q3524" s="13" t="s">
        <v>8315</v>
      </c>
      <c r="R3524" t="s">
        <v>8316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75"/>
        <v>114</v>
      </c>
      <c r="P3525">
        <f t="shared" si="276"/>
        <v>56.83</v>
      </c>
      <c r="Q3525" s="13" t="s">
        <v>8315</v>
      </c>
      <c r="R3525" t="s">
        <v>8316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75"/>
        <v>102</v>
      </c>
      <c r="P3526">
        <f t="shared" si="276"/>
        <v>137.24</v>
      </c>
      <c r="Q3526" s="13" t="s">
        <v>8315</v>
      </c>
      <c r="R3526" t="s">
        <v>8316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75"/>
        <v>106</v>
      </c>
      <c r="P3527">
        <f t="shared" si="276"/>
        <v>75.709999999999994</v>
      </c>
      <c r="Q3527" s="13" t="s">
        <v>8315</v>
      </c>
      <c r="R3527" t="s">
        <v>8316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75"/>
        <v>102</v>
      </c>
      <c r="P3528">
        <f t="shared" si="276"/>
        <v>99</v>
      </c>
      <c r="Q3528" s="13" t="s">
        <v>8315</v>
      </c>
      <c r="R3528" t="s">
        <v>8316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75"/>
        <v>117</v>
      </c>
      <c r="P3529">
        <f t="shared" si="276"/>
        <v>81.569999999999993</v>
      </c>
      <c r="Q3529" s="13" t="s">
        <v>8315</v>
      </c>
      <c r="R3529" t="s">
        <v>8316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75"/>
        <v>101</v>
      </c>
      <c r="P3530">
        <f t="shared" si="276"/>
        <v>45.11</v>
      </c>
      <c r="Q3530" s="13" t="s">
        <v>8315</v>
      </c>
      <c r="R3530" t="s">
        <v>8316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75"/>
        <v>132</v>
      </c>
      <c r="P3531">
        <f t="shared" si="276"/>
        <v>36.67</v>
      </c>
      <c r="Q3531" s="13" t="s">
        <v>8315</v>
      </c>
      <c r="R3531" t="s">
        <v>8316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75"/>
        <v>100</v>
      </c>
      <c r="P3532">
        <f t="shared" si="276"/>
        <v>125</v>
      </c>
      <c r="Q3532" s="13" t="s">
        <v>8315</v>
      </c>
      <c r="R3532" t="s">
        <v>8316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75"/>
        <v>128</v>
      </c>
      <c r="P3533">
        <f t="shared" si="276"/>
        <v>49.23</v>
      </c>
      <c r="Q3533" s="13" t="s">
        <v>8315</v>
      </c>
      <c r="R3533" t="s">
        <v>8316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75"/>
        <v>119</v>
      </c>
      <c r="P3534">
        <f t="shared" si="276"/>
        <v>42.3</v>
      </c>
      <c r="Q3534" s="13" t="s">
        <v>8315</v>
      </c>
      <c r="R3534" t="s">
        <v>8316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75"/>
        <v>126</v>
      </c>
      <c r="P3535">
        <f t="shared" si="276"/>
        <v>78.88</v>
      </c>
      <c r="Q3535" s="13" t="s">
        <v>8315</v>
      </c>
      <c r="R3535" t="s">
        <v>8316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75"/>
        <v>156</v>
      </c>
      <c r="P3536">
        <f t="shared" si="276"/>
        <v>38.28</v>
      </c>
      <c r="Q3536" s="13" t="s">
        <v>8315</v>
      </c>
      <c r="R3536" t="s">
        <v>8316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75"/>
        <v>103</v>
      </c>
      <c r="P3537">
        <f t="shared" si="276"/>
        <v>44.85</v>
      </c>
      <c r="Q3537" s="13" t="s">
        <v>8315</v>
      </c>
      <c r="R3537" t="s">
        <v>8316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75"/>
        <v>153</v>
      </c>
      <c r="P3538">
        <f t="shared" si="276"/>
        <v>13.53</v>
      </c>
      <c r="Q3538" s="13" t="s">
        <v>8315</v>
      </c>
      <c r="R3538" t="s">
        <v>8316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75"/>
        <v>180</v>
      </c>
      <c r="P3539">
        <f t="shared" si="276"/>
        <v>43.5</v>
      </c>
      <c r="Q3539" s="13" t="s">
        <v>8315</v>
      </c>
      <c r="R3539" t="s">
        <v>8316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75"/>
        <v>128</v>
      </c>
      <c r="P3540">
        <f t="shared" si="276"/>
        <v>30.95</v>
      </c>
      <c r="Q3540" s="13" t="s">
        <v>8315</v>
      </c>
      <c r="R3540" t="s">
        <v>8316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75"/>
        <v>120</v>
      </c>
      <c r="P3541">
        <f t="shared" si="276"/>
        <v>55.23</v>
      </c>
      <c r="Q3541" s="13" t="s">
        <v>8315</v>
      </c>
      <c r="R3541" t="s">
        <v>8316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75"/>
        <v>123</v>
      </c>
      <c r="P3542">
        <f t="shared" si="276"/>
        <v>46.13</v>
      </c>
      <c r="Q3542" s="13" t="s">
        <v>8315</v>
      </c>
      <c r="R3542" t="s">
        <v>8316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75"/>
        <v>105</v>
      </c>
      <c r="P3543">
        <f t="shared" si="276"/>
        <v>39.380000000000003</v>
      </c>
      <c r="Q3543" s="13" t="s">
        <v>8315</v>
      </c>
      <c r="R3543" t="s">
        <v>8316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75"/>
        <v>102</v>
      </c>
      <c r="P3544">
        <f t="shared" si="276"/>
        <v>66.150000000000006</v>
      </c>
      <c r="Q3544" s="13" t="s">
        <v>8315</v>
      </c>
      <c r="R3544" t="s">
        <v>8316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75"/>
        <v>105</v>
      </c>
      <c r="P3545">
        <f t="shared" si="276"/>
        <v>54.14</v>
      </c>
      <c r="Q3545" s="13" t="s">
        <v>8315</v>
      </c>
      <c r="R3545" t="s">
        <v>8316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75"/>
        <v>100</v>
      </c>
      <c r="P3546">
        <f t="shared" si="276"/>
        <v>104.17</v>
      </c>
      <c r="Q3546" s="13" t="s">
        <v>8315</v>
      </c>
      <c r="R3546" t="s">
        <v>8316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75"/>
        <v>100</v>
      </c>
      <c r="P3547">
        <f t="shared" si="276"/>
        <v>31.38</v>
      </c>
      <c r="Q3547" s="13" t="s">
        <v>8315</v>
      </c>
      <c r="R3547" t="s">
        <v>8316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75"/>
        <v>102</v>
      </c>
      <c r="P3548">
        <f t="shared" si="276"/>
        <v>59.21</v>
      </c>
      <c r="Q3548" s="13" t="s">
        <v>8315</v>
      </c>
      <c r="R3548" t="s">
        <v>8316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75"/>
        <v>114</v>
      </c>
      <c r="P3549">
        <f t="shared" si="276"/>
        <v>119.18</v>
      </c>
      <c r="Q3549" s="13" t="s">
        <v>8315</v>
      </c>
      <c r="R3549" t="s">
        <v>8316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75"/>
        <v>102</v>
      </c>
      <c r="P3550">
        <f t="shared" si="276"/>
        <v>164.62</v>
      </c>
      <c r="Q3550" s="13" t="s">
        <v>8315</v>
      </c>
      <c r="R3550" t="s">
        <v>8316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75"/>
        <v>102</v>
      </c>
      <c r="P3551">
        <f t="shared" si="276"/>
        <v>24.29</v>
      </c>
      <c r="Q3551" s="13" t="s">
        <v>8315</v>
      </c>
      <c r="R3551" t="s">
        <v>8316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75"/>
        <v>105</v>
      </c>
      <c r="P3552">
        <f t="shared" si="276"/>
        <v>40.94</v>
      </c>
      <c r="Q3552" s="13" t="s">
        <v>8315</v>
      </c>
      <c r="R3552" t="s">
        <v>8316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75"/>
        <v>102</v>
      </c>
      <c r="P3553">
        <f t="shared" si="276"/>
        <v>61.1</v>
      </c>
      <c r="Q3553" s="13" t="s">
        <v>8315</v>
      </c>
      <c r="R3553" t="s">
        <v>8316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75"/>
        <v>100</v>
      </c>
      <c r="P3554">
        <f t="shared" si="276"/>
        <v>38.65</v>
      </c>
      <c r="Q3554" s="13" t="s">
        <v>8315</v>
      </c>
      <c r="R3554" t="s">
        <v>8316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75"/>
        <v>106</v>
      </c>
      <c r="P3555">
        <f t="shared" si="276"/>
        <v>56.2</v>
      </c>
      <c r="Q3555" s="13" t="s">
        <v>8315</v>
      </c>
      <c r="R3555" t="s">
        <v>8316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75"/>
        <v>113</v>
      </c>
      <c r="P3556">
        <f t="shared" si="276"/>
        <v>107</v>
      </c>
      <c r="Q3556" s="13" t="s">
        <v>8315</v>
      </c>
      <c r="R3556" t="s">
        <v>8316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75"/>
        <v>100</v>
      </c>
      <c r="P3557">
        <f t="shared" si="276"/>
        <v>171.43</v>
      </c>
      <c r="Q3557" s="13" t="s">
        <v>8315</v>
      </c>
      <c r="R3557" t="s">
        <v>8316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75"/>
        <v>100</v>
      </c>
      <c r="P3558">
        <f t="shared" si="276"/>
        <v>110.5</v>
      </c>
      <c r="Q3558" s="13" t="s">
        <v>8315</v>
      </c>
      <c r="R3558" t="s">
        <v>8316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75"/>
        <v>100</v>
      </c>
      <c r="P3559">
        <f t="shared" si="276"/>
        <v>179.28</v>
      </c>
      <c r="Q3559" s="13" t="s">
        <v>8315</v>
      </c>
      <c r="R3559" t="s">
        <v>8316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75"/>
        <v>144</v>
      </c>
      <c r="P3560">
        <f t="shared" si="276"/>
        <v>22.91</v>
      </c>
      <c r="Q3560" s="13" t="s">
        <v>8315</v>
      </c>
      <c r="R3560" t="s">
        <v>8316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75"/>
        <v>104</v>
      </c>
      <c r="P3561">
        <f t="shared" si="276"/>
        <v>43.13</v>
      </c>
      <c r="Q3561" s="13" t="s">
        <v>8315</v>
      </c>
      <c r="R3561" t="s">
        <v>8316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75"/>
        <v>108</v>
      </c>
      <c r="P3562">
        <f t="shared" si="276"/>
        <v>46.89</v>
      </c>
      <c r="Q3562" s="13" t="s">
        <v>8315</v>
      </c>
      <c r="R3562" t="s">
        <v>8316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75"/>
        <v>102</v>
      </c>
      <c r="P3563">
        <f t="shared" si="276"/>
        <v>47.41</v>
      </c>
      <c r="Q3563" s="13" t="s">
        <v>8315</v>
      </c>
      <c r="R3563" t="s">
        <v>8316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75"/>
        <v>149</v>
      </c>
      <c r="P3564">
        <f t="shared" si="276"/>
        <v>15.13</v>
      </c>
      <c r="Q3564" s="13" t="s">
        <v>8315</v>
      </c>
      <c r="R3564" t="s">
        <v>8316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75"/>
        <v>105</v>
      </c>
      <c r="P3565">
        <f t="shared" si="276"/>
        <v>21.1</v>
      </c>
      <c r="Q3565" s="13" t="s">
        <v>8315</v>
      </c>
      <c r="R3565" t="s">
        <v>8316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75"/>
        <v>101</v>
      </c>
      <c r="P3566">
        <f t="shared" si="276"/>
        <v>59.12</v>
      </c>
      <c r="Q3566" s="13" t="s">
        <v>8315</v>
      </c>
      <c r="R3566" t="s">
        <v>8316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75"/>
        <v>131</v>
      </c>
      <c r="P3567">
        <f t="shared" si="276"/>
        <v>97.92</v>
      </c>
      <c r="Q3567" s="13" t="s">
        <v>8315</v>
      </c>
      <c r="R3567" t="s">
        <v>8316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75"/>
        <v>105</v>
      </c>
      <c r="P3568">
        <f t="shared" si="276"/>
        <v>55.13</v>
      </c>
      <c r="Q3568" s="13" t="s">
        <v>8315</v>
      </c>
      <c r="R3568" t="s">
        <v>8316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75"/>
        <v>109</v>
      </c>
      <c r="P3569">
        <f t="shared" si="276"/>
        <v>26.54</v>
      </c>
      <c r="Q3569" s="13" t="s">
        <v>8315</v>
      </c>
      <c r="R3569" t="s">
        <v>8316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75"/>
        <v>111</v>
      </c>
      <c r="P3570">
        <f t="shared" si="276"/>
        <v>58.42</v>
      </c>
      <c r="Q3570" s="13" t="s">
        <v>8315</v>
      </c>
      <c r="R3570" t="s">
        <v>8316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75"/>
        <v>100</v>
      </c>
      <c r="P3571">
        <f t="shared" si="276"/>
        <v>122.54</v>
      </c>
      <c r="Q3571" s="13" t="s">
        <v>8315</v>
      </c>
      <c r="R3571" t="s">
        <v>8316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75"/>
        <v>114</v>
      </c>
      <c r="P3572">
        <f t="shared" si="276"/>
        <v>87.96</v>
      </c>
      <c r="Q3572" s="13" t="s">
        <v>8315</v>
      </c>
      <c r="R3572" t="s">
        <v>8316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75"/>
        <v>122</v>
      </c>
      <c r="P3573">
        <f t="shared" si="276"/>
        <v>73.239999999999995</v>
      </c>
      <c r="Q3573" s="13" t="s">
        <v>8315</v>
      </c>
      <c r="R3573" t="s">
        <v>8316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75"/>
        <v>100</v>
      </c>
      <c r="P3574">
        <f t="shared" si="276"/>
        <v>55.56</v>
      </c>
      <c r="Q3574" s="13" t="s">
        <v>8315</v>
      </c>
      <c r="R3574" t="s">
        <v>8316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75"/>
        <v>103</v>
      </c>
      <c r="P3575">
        <f t="shared" si="276"/>
        <v>39.54</v>
      </c>
      <c r="Q3575" s="13" t="s">
        <v>8315</v>
      </c>
      <c r="R3575" t="s">
        <v>8316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75"/>
        <v>106</v>
      </c>
      <c r="P3576">
        <f t="shared" si="276"/>
        <v>136.78</v>
      </c>
      <c r="Q3576" s="13" t="s">
        <v>8315</v>
      </c>
      <c r="R3576" t="s">
        <v>8316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75"/>
        <v>101</v>
      </c>
      <c r="P3577">
        <f t="shared" si="276"/>
        <v>99.34</v>
      </c>
      <c r="Q3577" s="13" t="s">
        <v>8315</v>
      </c>
      <c r="R3577" t="s">
        <v>8316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75"/>
        <v>100</v>
      </c>
      <c r="P3578">
        <f t="shared" si="276"/>
        <v>20</v>
      </c>
      <c r="Q3578" s="13" t="s">
        <v>8315</v>
      </c>
      <c r="R3578" t="s">
        <v>8316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75"/>
        <v>130</v>
      </c>
      <c r="P3579">
        <f t="shared" si="276"/>
        <v>28.89</v>
      </c>
      <c r="Q3579" s="13" t="s">
        <v>8315</v>
      </c>
      <c r="R3579" t="s">
        <v>8316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75"/>
        <v>100</v>
      </c>
      <c r="P3580">
        <f t="shared" si="276"/>
        <v>40.549999999999997</v>
      </c>
      <c r="Q3580" s="13" t="s">
        <v>8315</v>
      </c>
      <c r="R3580" t="s">
        <v>8316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75"/>
        <v>100</v>
      </c>
      <c r="P3581">
        <f t="shared" si="276"/>
        <v>35.71</v>
      </c>
      <c r="Q3581" s="13" t="s">
        <v>8315</v>
      </c>
      <c r="R3581" t="s">
        <v>8316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75"/>
        <v>114</v>
      </c>
      <c r="P3582">
        <f t="shared" si="276"/>
        <v>37.96</v>
      </c>
      <c r="Q3582" s="13" t="s">
        <v>8315</v>
      </c>
      <c r="R3582" t="s">
        <v>8316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75"/>
        <v>100</v>
      </c>
      <c r="P3583">
        <f t="shared" si="276"/>
        <v>33.33</v>
      </c>
      <c r="Q3583" s="13" t="s">
        <v>8315</v>
      </c>
      <c r="R3583" t="s">
        <v>8316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75"/>
        <v>287</v>
      </c>
      <c r="P3584">
        <f t="shared" si="276"/>
        <v>58.57</v>
      </c>
      <c r="Q3584" s="13" t="s">
        <v>8315</v>
      </c>
      <c r="R3584" t="s">
        <v>8316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75"/>
        <v>109</v>
      </c>
      <c r="P3585">
        <f t="shared" si="276"/>
        <v>135.63</v>
      </c>
      <c r="Q3585" s="13" t="s">
        <v>8315</v>
      </c>
      <c r="R3585" t="s">
        <v>8316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80">ROUND(E3586/D3586*100, 0)</f>
        <v>116</v>
      </c>
      <c r="P3586">
        <f t="shared" si="276"/>
        <v>30.94</v>
      </c>
      <c r="Q3586" s="13" t="s">
        <v>8315</v>
      </c>
      <c r="R3586" t="s">
        <v>8316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80"/>
        <v>119</v>
      </c>
      <c r="P3587">
        <f t="shared" ref="P3587:P3650" si="281">IFERROR(ROUND(E3587/L3587,2), 0)</f>
        <v>176.09</v>
      </c>
      <c r="Q3587" s="13" t="s">
        <v>8315</v>
      </c>
      <c r="R3587" t="s">
        <v>8316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80"/>
        <v>109</v>
      </c>
      <c r="P3588">
        <f t="shared" si="281"/>
        <v>151.97999999999999</v>
      </c>
      <c r="Q3588" s="13" t="s">
        <v>8315</v>
      </c>
      <c r="R3588" t="s">
        <v>8316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80"/>
        <v>127</v>
      </c>
      <c r="P3589">
        <f t="shared" si="281"/>
        <v>22.61</v>
      </c>
      <c r="Q3589" s="13" t="s">
        <v>8315</v>
      </c>
      <c r="R3589" t="s">
        <v>8316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80"/>
        <v>101</v>
      </c>
      <c r="P3590">
        <f t="shared" si="281"/>
        <v>18.27</v>
      </c>
      <c r="Q3590" s="13" t="s">
        <v>8315</v>
      </c>
      <c r="R3590" t="s">
        <v>8316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80"/>
        <v>128</v>
      </c>
      <c r="P3591">
        <f t="shared" si="281"/>
        <v>82.26</v>
      </c>
      <c r="Q3591" s="13" t="s">
        <v>8315</v>
      </c>
      <c r="R3591" t="s">
        <v>8316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80"/>
        <v>100</v>
      </c>
      <c r="P3592">
        <f t="shared" si="281"/>
        <v>68.53</v>
      </c>
      <c r="Q3592" s="13" t="s">
        <v>8315</v>
      </c>
      <c r="R3592" t="s">
        <v>8316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80"/>
        <v>175</v>
      </c>
      <c r="P3593">
        <f t="shared" si="281"/>
        <v>68.06</v>
      </c>
      <c r="Q3593" s="13" t="s">
        <v>8315</v>
      </c>
      <c r="R3593" t="s">
        <v>8316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80"/>
        <v>127</v>
      </c>
      <c r="P3594">
        <f t="shared" si="281"/>
        <v>72.709999999999994</v>
      </c>
      <c r="Q3594" s="13" t="s">
        <v>8315</v>
      </c>
      <c r="R3594" t="s">
        <v>8316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80"/>
        <v>111</v>
      </c>
      <c r="P3595">
        <f t="shared" si="281"/>
        <v>77.19</v>
      </c>
      <c r="Q3595" s="13" t="s">
        <v>8315</v>
      </c>
      <c r="R3595" t="s">
        <v>8316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80"/>
        <v>126</v>
      </c>
      <c r="P3596">
        <f t="shared" si="281"/>
        <v>55.97</v>
      </c>
      <c r="Q3596" s="13" t="s">
        <v>8315</v>
      </c>
      <c r="R3596" t="s">
        <v>8316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80"/>
        <v>119</v>
      </c>
      <c r="P3597">
        <f t="shared" si="281"/>
        <v>49.69</v>
      </c>
      <c r="Q3597" s="13" t="s">
        <v>8315</v>
      </c>
      <c r="R3597" t="s">
        <v>8316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80"/>
        <v>108</v>
      </c>
      <c r="P3598">
        <f t="shared" si="281"/>
        <v>79</v>
      </c>
      <c r="Q3598" s="13" t="s">
        <v>8315</v>
      </c>
      <c r="R3598" t="s">
        <v>8316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80"/>
        <v>103</v>
      </c>
      <c r="P3599">
        <f t="shared" si="281"/>
        <v>77.73</v>
      </c>
      <c r="Q3599" s="13" t="s">
        <v>8315</v>
      </c>
      <c r="R3599" t="s">
        <v>8316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80"/>
        <v>110</v>
      </c>
      <c r="P3600">
        <f t="shared" si="281"/>
        <v>40.78</v>
      </c>
      <c r="Q3600" s="13" t="s">
        <v>8315</v>
      </c>
      <c r="R3600" t="s">
        <v>8316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80"/>
        <v>202</v>
      </c>
      <c r="P3601">
        <f t="shared" si="281"/>
        <v>59.41</v>
      </c>
      <c r="Q3601" s="13" t="s">
        <v>8315</v>
      </c>
      <c r="R3601" t="s">
        <v>8316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80"/>
        <v>130</v>
      </c>
      <c r="P3602">
        <f t="shared" si="281"/>
        <v>3.25</v>
      </c>
      <c r="Q3602" s="13" t="s">
        <v>8315</v>
      </c>
      <c r="R3602" t="s">
        <v>8316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80"/>
        <v>104</v>
      </c>
      <c r="P3603">
        <f t="shared" si="281"/>
        <v>39.380000000000003</v>
      </c>
      <c r="Q3603" s="13" t="s">
        <v>8315</v>
      </c>
      <c r="R3603" t="s">
        <v>8316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80"/>
        <v>100</v>
      </c>
      <c r="P3604">
        <f t="shared" si="281"/>
        <v>81.67</v>
      </c>
      <c r="Q3604" s="13" t="s">
        <v>8315</v>
      </c>
      <c r="R3604" t="s">
        <v>8316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80"/>
        <v>171</v>
      </c>
      <c r="P3605">
        <f t="shared" si="281"/>
        <v>44.91</v>
      </c>
      <c r="Q3605" s="13" t="s">
        <v>8315</v>
      </c>
      <c r="R3605" t="s">
        <v>8316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80"/>
        <v>113</v>
      </c>
      <c r="P3606">
        <f t="shared" si="281"/>
        <v>49.06</v>
      </c>
      <c r="Q3606" s="13" t="s">
        <v>8315</v>
      </c>
      <c r="R3606" t="s">
        <v>8316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80"/>
        <v>184</v>
      </c>
      <c r="P3607">
        <f t="shared" si="281"/>
        <v>30.67</v>
      </c>
      <c r="Q3607" s="13" t="s">
        <v>8315</v>
      </c>
      <c r="R3607" t="s">
        <v>8316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80"/>
        <v>130</v>
      </c>
      <c r="P3608">
        <f t="shared" si="281"/>
        <v>61.06</v>
      </c>
      <c r="Q3608" s="13" t="s">
        <v>8315</v>
      </c>
      <c r="R3608" t="s">
        <v>8316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80"/>
        <v>105</v>
      </c>
      <c r="P3609">
        <f t="shared" si="281"/>
        <v>29</v>
      </c>
      <c r="Q3609" s="13" t="s">
        <v>8315</v>
      </c>
      <c r="R3609" t="s">
        <v>8316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80"/>
        <v>100</v>
      </c>
      <c r="P3610">
        <f t="shared" si="281"/>
        <v>29.63</v>
      </c>
      <c r="Q3610" s="13" t="s">
        <v>8315</v>
      </c>
      <c r="R3610" t="s">
        <v>8316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80"/>
        <v>153</v>
      </c>
      <c r="P3611">
        <f t="shared" si="281"/>
        <v>143.1</v>
      </c>
      <c r="Q3611" s="13" t="s">
        <v>8315</v>
      </c>
      <c r="R3611" t="s">
        <v>8316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80"/>
        <v>162</v>
      </c>
      <c r="P3612">
        <f t="shared" si="281"/>
        <v>52.35</v>
      </c>
      <c r="Q3612" s="13" t="s">
        <v>8315</v>
      </c>
      <c r="R3612" t="s">
        <v>8316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80"/>
        <v>136</v>
      </c>
      <c r="P3613">
        <f t="shared" si="281"/>
        <v>66.67</v>
      </c>
      <c r="Q3613" s="13" t="s">
        <v>8315</v>
      </c>
      <c r="R3613" t="s">
        <v>8316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80"/>
        <v>144</v>
      </c>
      <c r="P3614">
        <f t="shared" si="281"/>
        <v>126.67</v>
      </c>
      <c r="Q3614" s="13" t="s">
        <v>8315</v>
      </c>
      <c r="R3614" t="s">
        <v>8316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80"/>
        <v>100</v>
      </c>
      <c r="P3615">
        <f t="shared" si="281"/>
        <v>62.5</v>
      </c>
      <c r="Q3615" s="13" t="s">
        <v>8315</v>
      </c>
      <c r="R3615" t="s">
        <v>8316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80"/>
        <v>101</v>
      </c>
      <c r="P3616">
        <f t="shared" si="281"/>
        <v>35.49</v>
      </c>
      <c r="Q3616" s="13" t="s">
        <v>8315</v>
      </c>
      <c r="R3616" t="s">
        <v>8316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80"/>
        <v>107</v>
      </c>
      <c r="P3617">
        <f t="shared" si="281"/>
        <v>37.08</v>
      </c>
      <c r="Q3617" s="13" t="s">
        <v>8315</v>
      </c>
      <c r="R3617" t="s">
        <v>8316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80"/>
        <v>125</v>
      </c>
      <c r="P3618">
        <f t="shared" si="281"/>
        <v>69.33</v>
      </c>
      <c r="Q3618" s="13" t="s">
        <v>8315</v>
      </c>
      <c r="R3618" t="s">
        <v>8316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80"/>
        <v>119</v>
      </c>
      <c r="P3619">
        <f t="shared" si="281"/>
        <v>17.25</v>
      </c>
      <c r="Q3619" s="13" t="s">
        <v>8315</v>
      </c>
      <c r="R3619" t="s">
        <v>8316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80"/>
        <v>101</v>
      </c>
      <c r="P3620">
        <f t="shared" si="281"/>
        <v>36.07</v>
      </c>
      <c r="Q3620" s="13" t="s">
        <v>8315</v>
      </c>
      <c r="R3620" t="s">
        <v>8316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80"/>
        <v>113</v>
      </c>
      <c r="P3621">
        <f t="shared" si="281"/>
        <v>66.47</v>
      </c>
      <c r="Q3621" s="13" t="s">
        <v>8315</v>
      </c>
      <c r="R3621" t="s">
        <v>8316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80"/>
        <v>105</v>
      </c>
      <c r="P3622">
        <f t="shared" si="281"/>
        <v>56.07</v>
      </c>
      <c r="Q3622" s="13" t="s">
        <v>8315</v>
      </c>
      <c r="R3622" t="s">
        <v>8316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80"/>
        <v>110</v>
      </c>
      <c r="P3623">
        <f t="shared" si="281"/>
        <v>47.03</v>
      </c>
      <c r="Q3623" s="13" t="s">
        <v>8315</v>
      </c>
      <c r="R3623" t="s">
        <v>8316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80"/>
        <v>100</v>
      </c>
      <c r="P3624">
        <f t="shared" si="281"/>
        <v>47.67</v>
      </c>
      <c r="Q3624" s="13" t="s">
        <v>8315</v>
      </c>
      <c r="R3624" t="s">
        <v>8316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80"/>
        <v>120</v>
      </c>
      <c r="P3625">
        <f t="shared" si="281"/>
        <v>88.24</v>
      </c>
      <c r="Q3625" s="13" t="s">
        <v>8315</v>
      </c>
      <c r="R3625" t="s">
        <v>8316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80"/>
        <v>105</v>
      </c>
      <c r="P3626">
        <f t="shared" si="281"/>
        <v>80.72</v>
      </c>
      <c r="Q3626" s="13" t="s">
        <v>8315</v>
      </c>
      <c r="R3626" t="s">
        <v>8316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80"/>
        <v>103</v>
      </c>
      <c r="P3627">
        <f t="shared" si="281"/>
        <v>39.49</v>
      </c>
      <c r="Q3627" s="13" t="s">
        <v>8315</v>
      </c>
      <c r="R3627" t="s">
        <v>8316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80"/>
        <v>102</v>
      </c>
      <c r="P3628">
        <f t="shared" si="281"/>
        <v>84.85</v>
      </c>
      <c r="Q3628" s="13" t="s">
        <v>8315</v>
      </c>
      <c r="R3628" t="s">
        <v>8316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80"/>
        <v>100</v>
      </c>
      <c r="P3629">
        <f t="shared" si="281"/>
        <v>68.97</v>
      </c>
      <c r="Q3629" s="13" t="s">
        <v>8315</v>
      </c>
      <c r="R3629" t="s">
        <v>8316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80"/>
        <v>0</v>
      </c>
      <c r="P3630">
        <f t="shared" si="281"/>
        <v>0</v>
      </c>
      <c r="Q3630" s="13" t="s">
        <v>8315</v>
      </c>
      <c r="R3630" t="s">
        <v>8357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80"/>
        <v>0</v>
      </c>
      <c r="P3631">
        <f t="shared" si="281"/>
        <v>1</v>
      </c>
      <c r="Q3631" s="13" t="s">
        <v>8315</v>
      </c>
      <c r="R3631" t="s">
        <v>8357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80"/>
        <v>0</v>
      </c>
      <c r="P3632">
        <f t="shared" si="281"/>
        <v>1</v>
      </c>
      <c r="Q3632" s="13" t="s">
        <v>8315</v>
      </c>
      <c r="R3632" t="s">
        <v>8357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80"/>
        <v>51</v>
      </c>
      <c r="P3633">
        <f t="shared" si="281"/>
        <v>147.88</v>
      </c>
      <c r="Q3633" s="13" t="s">
        <v>8315</v>
      </c>
      <c r="R3633" t="s">
        <v>8357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80"/>
        <v>20</v>
      </c>
      <c r="P3634">
        <f t="shared" si="281"/>
        <v>100</v>
      </c>
      <c r="Q3634" s="13" t="s">
        <v>8315</v>
      </c>
      <c r="R3634" t="s">
        <v>8357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80"/>
        <v>35</v>
      </c>
      <c r="P3635">
        <f t="shared" si="281"/>
        <v>56.84</v>
      </c>
      <c r="Q3635" s="13" t="s">
        <v>8315</v>
      </c>
      <c r="R3635" t="s">
        <v>8357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80"/>
        <v>4</v>
      </c>
      <c r="P3636">
        <f t="shared" si="281"/>
        <v>176.94</v>
      </c>
      <c r="Q3636" s="13" t="s">
        <v>8315</v>
      </c>
      <c r="R3636" t="s">
        <v>8357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80"/>
        <v>36</v>
      </c>
      <c r="P3637">
        <f t="shared" si="281"/>
        <v>127.6</v>
      </c>
      <c r="Q3637" s="13" t="s">
        <v>8315</v>
      </c>
      <c r="R3637" t="s">
        <v>8357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80"/>
        <v>0</v>
      </c>
      <c r="P3638">
        <f t="shared" si="281"/>
        <v>0</v>
      </c>
      <c r="Q3638" s="13" t="s">
        <v>8315</v>
      </c>
      <c r="R3638" t="s">
        <v>8357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80"/>
        <v>31</v>
      </c>
      <c r="P3639">
        <f t="shared" si="281"/>
        <v>66.14</v>
      </c>
      <c r="Q3639" s="13" t="s">
        <v>8315</v>
      </c>
      <c r="R3639" t="s">
        <v>8357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80"/>
        <v>7</v>
      </c>
      <c r="P3640">
        <f t="shared" si="281"/>
        <v>108</v>
      </c>
      <c r="Q3640" s="13" t="s">
        <v>8315</v>
      </c>
      <c r="R3640" t="s">
        <v>8357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80"/>
        <v>0</v>
      </c>
      <c r="P3641">
        <f t="shared" si="281"/>
        <v>1</v>
      </c>
      <c r="Q3641" s="13" t="s">
        <v>8315</v>
      </c>
      <c r="R3641" t="s">
        <v>8357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80"/>
        <v>6</v>
      </c>
      <c r="P3642">
        <f t="shared" si="281"/>
        <v>18.329999999999998</v>
      </c>
      <c r="Q3642" s="13" t="s">
        <v>8315</v>
      </c>
      <c r="R3642" t="s">
        <v>8357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80"/>
        <v>0</v>
      </c>
      <c r="P3643">
        <f t="shared" si="281"/>
        <v>0</v>
      </c>
      <c r="Q3643" s="13" t="s">
        <v>8315</v>
      </c>
      <c r="R3643" t="s">
        <v>8357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80"/>
        <v>2</v>
      </c>
      <c r="P3644">
        <f t="shared" si="281"/>
        <v>7.5</v>
      </c>
      <c r="Q3644" s="13" t="s">
        <v>8315</v>
      </c>
      <c r="R3644" t="s">
        <v>8357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80"/>
        <v>0</v>
      </c>
      <c r="P3645">
        <f t="shared" si="281"/>
        <v>0</v>
      </c>
      <c r="Q3645" s="13" t="s">
        <v>8315</v>
      </c>
      <c r="R3645" t="s">
        <v>8357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80"/>
        <v>16</v>
      </c>
      <c r="P3646">
        <f t="shared" si="281"/>
        <v>68.42</v>
      </c>
      <c r="Q3646" s="13" t="s">
        <v>8315</v>
      </c>
      <c r="R3646" t="s">
        <v>8357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80"/>
        <v>0</v>
      </c>
      <c r="P3647">
        <f t="shared" si="281"/>
        <v>1</v>
      </c>
      <c r="Q3647" s="13" t="s">
        <v>8315</v>
      </c>
      <c r="R3647" t="s">
        <v>8357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80"/>
        <v>5</v>
      </c>
      <c r="P3648">
        <f t="shared" si="281"/>
        <v>60.13</v>
      </c>
      <c r="Q3648" s="13" t="s">
        <v>8315</v>
      </c>
      <c r="R3648" t="s">
        <v>8357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80"/>
        <v>6</v>
      </c>
      <c r="P3649">
        <f t="shared" si="281"/>
        <v>15</v>
      </c>
      <c r="Q3649" s="13" t="s">
        <v>8315</v>
      </c>
      <c r="R3649" t="s">
        <v>8357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85">ROUND(E3650/D3650*100, 0)</f>
        <v>100</v>
      </c>
      <c r="P3650">
        <f t="shared" si="281"/>
        <v>550.04</v>
      </c>
      <c r="Q3650" s="13" t="s">
        <v>8315</v>
      </c>
      <c r="R3650" t="s">
        <v>8316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85"/>
        <v>104</v>
      </c>
      <c r="P3651">
        <f t="shared" ref="P3651:P3714" si="286">IFERROR(ROUND(E3651/L3651,2), 0)</f>
        <v>97.5</v>
      </c>
      <c r="Q3651" s="13" t="s">
        <v>8315</v>
      </c>
      <c r="R3651" t="s">
        <v>8316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85"/>
        <v>100</v>
      </c>
      <c r="P3652">
        <f t="shared" si="286"/>
        <v>29.41</v>
      </c>
      <c r="Q3652" s="13" t="s">
        <v>8315</v>
      </c>
      <c r="R3652" t="s">
        <v>8316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85"/>
        <v>104</v>
      </c>
      <c r="P3653">
        <f t="shared" si="286"/>
        <v>57.78</v>
      </c>
      <c r="Q3653" s="13" t="s">
        <v>8315</v>
      </c>
      <c r="R3653" t="s">
        <v>8316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85"/>
        <v>251</v>
      </c>
      <c r="P3654">
        <f t="shared" si="286"/>
        <v>44.24</v>
      </c>
      <c r="Q3654" s="13" t="s">
        <v>8315</v>
      </c>
      <c r="R3654" t="s">
        <v>8316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85"/>
        <v>101</v>
      </c>
      <c r="P3655">
        <f t="shared" si="286"/>
        <v>60.91</v>
      </c>
      <c r="Q3655" s="13" t="s">
        <v>8315</v>
      </c>
      <c r="R3655" t="s">
        <v>8316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85"/>
        <v>174</v>
      </c>
      <c r="P3656">
        <f t="shared" si="286"/>
        <v>68.84</v>
      </c>
      <c r="Q3656" s="13" t="s">
        <v>8315</v>
      </c>
      <c r="R3656" t="s">
        <v>8316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85"/>
        <v>116</v>
      </c>
      <c r="P3657">
        <f t="shared" si="286"/>
        <v>73.58</v>
      </c>
      <c r="Q3657" s="13" t="s">
        <v>8315</v>
      </c>
      <c r="R3657" t="s">
        <v>8316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85"/>
        <v>106</v>
      </c>
      <c r="P3658">
        <f t="shared" si="286"/>
        <v>115.02</v>
      </c>
      <c r="Q3658" s="13" t="s">
        <v>8315</v>
      </c>
      <c r="R3658" t="s">
        <v>8316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85"/>
        <v>111</v>
      </c>
      <c r="P3659">
        <f t="shared" si="286"/>
        <v>110.75</v>
      </c>
      <c r="Q3659" s="13" t="s">
        <v>8315</v>
      </c>
      <c r="R3659" t="s">
        <v>8316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85"/>
        <v>101</v>
      </c>
      <c r="P3660">
        <f t="shared" si="286"/>
        <v>75.5</v>
      </c>
      <c r="Q3660" s="13" t="s">
        <v>8315</v>
      </c>
      <c r="R3660" t="s">
        <v>8316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85"/>
        <v>102</v>
      </c>
      <c r="P3661">
        <f t="shared" si="286"/>
        <v>235.46</v>
      </c>
      <c r="Q3661" s="13" t="s">
        <v>8315</v>
      </c>
      <c r="R3661" t="s">
        <v>8316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85"/>
        <v>100</v>
      </c>
      <c r="P3662">
        <f t="shared" si="286"/>
        <v>11.36</v>
      </c>
      <c r="Q3662" s="13" t="s">
        <v>8315</v>
      </c>
      <c r="R3662" t="s">
        <v>8316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85"/>
        <v>111</v>
      </c>
      <c r="P3663">
        <f t="shared" si="286"/>
        <v>92.5</v>
      </c>
      <c r="Q3663" s="13" t="s">
        <v>8315</v>
      </c>
      <c r="R3663" t="s">
        <v>8316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85"/>
        <v>101</v>
      </c>
      <c r="P3664">
        <f t="shared" si="286"/>
        <v>202.85</v>
      </c>
      <c r="Q3664" s="13" t="s">
        <v>8315</v>
      </c>
      <c r="R3664" t="s">
        <v>8316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85"/>
        <v>104</v>
      </c>
      <c r="P3665">
        <f t="shared" si="286"/>
        <v>26</v>
      </c>
      <c r="Q3665" s="13" t="s">
        <v>8315</v>
      </c>
      <c r="R3665" t="s">
        <v>8316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85"/>
        <v>109</v>
      </c>
      <c r="P3666">
        <f t="shared" si="286"/>
        <v>46.05</v>
      </c>
      <c r="Q3666" s="13" t="s">
        <v>8315</v>
      </c>
      <c r="R3666" t="s">
        <v>8316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85"/>
        <v>115</v>
      </c>
      <c r="P3667">
        <f t="shared" si="286"/>
        <v>51</v>
      </c>
      <c r="Q3667" s="13" t="s">
        <v>8315</v>
      </c>
      <c r="R3667" t="s">
        <v>8316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85"/>
        <v>100</v>
      </c>
      <c r="P3668">
        <f t="shared" si="286"/>
        <v>31.58</v>
      </c>
      <c r="Q3668" s="13" t="s">
        <v>8315</v>
      </c>
      <c r="R3668" t="s">
        <v>8316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85"/>
        <v>103</v>
      </c>
      <c r="P3669">
        <f t="shared" si="286"/>
        <v>53.36</v>
      </c>
      <c r="Q3669" s="13" t="s">
        <v>8315</v>
      </c>
      <c r="R3669" t="s">
        <v>8316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85"/>
        <v>104</v>
      </c>
      <c r="P3670">
        <f t="shared" si="286"/>
        <v>36.96</v>
      </c>
      <c r="Q3670" s="13" t="s">
        <v>8315</v>
      </c>
      <c r="R3670" t="s">
        <v>8316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85"/>
        <v>138</v>
      </c>
      <c r="P3671">
        <f t="shared" si="286"/>
        <v>81.290000000000006</v>
      </c>
      <c r="Q3671" s="13" t="s">
        <v>8315</v>
      </c>
      <c r="R3671" t="s">
        <v>8316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85"/>
        <v>110</v>
      </c>
      <c r="P3672">
        <f t="shared" si="286"/>
        <v>20.079999999999998</v>
      </c>
      <c r="Q3672" s="13" t="s">
        <v>8315</v>
      </c>
      <c r="R3672" t="s">
        <v>8316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85"/>
        <v>101</v>
      </c>
      <c r="P3673">
        <f t="shared" si="286"/>
        <v>88.25</v>
      </c>
      <c r="Q3673" s="13" t="s">
        <v>8315</v>
      </c>
      <c r="R3673" t="s">
        <v>8316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85"/>
        <v>102</v>
      </c>
      <c r="P3674">
        <f t="shared" si="286"/>
        <v>53.44</v>
      </c>
      <c r="Q3674" s="13" t="s">
        <v>8315</v>
      </c>
      <c r="R3674" t="s">
        <v>8316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85"/>
        <v>114</v>
      </c>
      <c r="P3675">
        <f t="shared" si="286"/>
        <v>39.869999999999997</v>
      </c>
      <c r="Q3675" s="13" t="s">
        <v>8315</v>
      </c>
      <c r="R3675" t="s">
        <v>8316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85"/>
        <v>100</v>
      </c>
      <c r="P3676">
        <f t="shared" si="286"/>
        <v>145.16</v>
      </c>
      <c r="Q3676" s="13" t="s">
        <v>8315</v>
      </c>
      <c r="R3676" t="s">
        <v>8316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85"/>
        <v>140</v>
      </c>
      <c r="P3677">
        <f t="shared" si="286"/>
        <v>23.33</v>
      </c>
      <c r="Q3677" s="13" t="s">
        <v>8315</v>
      </c>
      <c r="R3677" t="s">
        <v>8316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85"/>
        <v>129</v>
      </c>
      <c r="P3678">
        <f t="shared" si="286"/>
        <v>64.38</v>
      </c>
      <c r="Q3678" s="13" t="s">
        <v>8315</v>
      </c>
      <c r="R3678" t="s">
        <v>8316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85"/>
        <v>103</v>
      </c>
      <c r="P3679">
        <f t="shared" si="286"/>
        <v>62.05</v>
      </c>
      <c r="Q3679" s="13" t="s">
        <v>8315</v>
      </c>
      <c r="R3679" t="s">
        <v>8316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85"/>
        <v>103</v>
      </c>
      <c r="P3680">
        <f t="shared" si="286"/>
        <v>66.13</v>
      </c>
      <c r="Q3680" s="13" t="s">
        <v>8315</v>
      </c>
      <c r="R3680" t="s">
        <v>8316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85"/>
        <v>110</v>
      </c>
      <c r="P3681">
        <f t="shared" si="286"/>
        <v>73.400000000000006</v>
      </c>
      <c r="Q3681" s="13" t="s">
        <v>8315</v>
      </c>
      <c r="R3681" t="s">
        <v>8316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85"/>
        <v>113</v>
      </c>
      <c r="P3682">
        <f t="shared" si="286"/>
        <v>99.5</v>
      </c>
      <c r="Q3682" s="13" t="s">
        <v>8315</v>
      </c>
      <c r="R3682" t="s">
        <v>8316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85"/>
        <v>112</v>
      </c>
      <c r="P3683">
        <f t="shared" si="286"/>
        <v>62.17</v>
      </c>
      <c r="Q3683" s="13" t="s">
        <v>8315</v>
      </c>
      <c r="R3683" t="s">
        <v>8316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85"/>
        <v>139</v>
      </c>
      <c r="P3684">
        <f t="shared" si="286"/>
        <v>62.33</v>
      </c>
      <c r="Q3684" s="13" t="s">
        <v>8315</v>
      </c>
      <c r="R3684" t="s">
        <v>8316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85"/>
        <v>111</v>
      </c>
      <c r="P3685">
        <f t="shared" si="286"/>
        <v>58.79</v>
      </c>
      <c r="Q3685" s="13" t="s">
        <v>8315</v>
      </c>
      <c r="R3685" t="s">
        <v>8316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85"/>
        <v>139</v>
      </c>
      <c r="P3686">
        <f t="shared" si="286"/>
        <v>45.35</v>
      </c>
      <c r="Q3686" s="13" t="s">
        <v>8315</v>
      </c>
      <c r="R3686" t="s">
        <v>8316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85"/>
        <v>106</v>
      </c>
      <c r="P3687">
        <f t="shared" si="286"/>
        <v>41.94</v>
      </c>
      <c r="Q3687" s="13" t="s">
        <v>8315</v>
      </c>
      <c r="R3687" t="s">
        <v>8316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85"/>
        <v>101</v>
      </c>
      <c r="P3688">
        <f t="shared" si="286"/>
        <v>59.17</v>
      </c>
      <c r="Q3688" s="13" t="s">
        <v>8315</v>
      </c>
      <c r="R3688" t="s">
        <v>8316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85"/>
        <v>100</v>
      </c>
      <c r="P3689">
        <f t="shared" si="286"/>
        <v>200.49</v>
      </c>
      <c r="Q3689" s="13" t="s">
        <v>8315</v>
      </c>
      <c r="R3689" t="s">
        <v>8316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85"/>
        <v>109</v>
      </c>
      <c r="P3690">
        <f t="shared" si="286"/>
        <v>83.97</v>
      </c>
      <c r="Q3690" s="13" t="s">
        <v>8315</v>
      </c>
      <c r="R3690" t="s">
        <v>8316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85"/>
        <v>118</v>
      </c>
      <c r="P3691">
        <f t="shared" si="286"/>
        <v>57.26</v>
      </c>
      <c r="Q3691" s="13" t="s">
        <v>8315</v>
      </c>
      <c r="R3691" t="s">
        <v>8316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85"/>
        <v>120</v>
      </c>
      <c r="P3692">
        <f t="shared" si="286"/>
        <v>58.06</v>
      </c>
      <c r="Q3692" s="13" t="s">
        <v>8315</v>
      </c>
      <c r="R3692" t="s">
        <v>8316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85"/>
        <v>128</v>
      </c>
      <c r="P3693">
        <f t="shared" si="286"/>
        <v>186.8</v>
      </c>
      <c r="Q3693" s="13" t="s">
        <v>8315</v>
      </c>
      <c r="R3693" t="s">
        <v>8316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85"/>
        <v>126</v>
      </c>
      <c r="P3694">
        <f t="shared" si="286"/>
        <v>74.12</v>
      </c>
      <c r="Q3694" s="13" t="s">
        <v>8315</v>
      </c>
      <c r="R3694" t="s">
        <v>8316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85"/>
        <v>129</v>
      </c>
      <c r="P3695">
        <f t="shared" si="286"/>
        <v>30.71</v>
      </c>
      <c r="Q3695" s="13" t="s">
        <v>8315</v>
      </c>
      <c r="R3695" t="s">
        <v>8316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85"/>
        <v>107</v>
      </c>
      <c r="P3696">
        <f t="shared" si="286"/>
        <v>62.67</v>
      </c>
      <c r="Q3696" s="13" t="s">
        <v>8315</v>
      </c>
      <c r="R3696" t="s">
        <v>8316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85"/>
        <v>100</v>
      </c>
      <c r="P3697">
        <f t="shared" si="286"/>
        <v>121.36</v>
      </c>
      <c r="Q3697" s="13" t="s">
        <v>8315</v>
      </c>
      <c r="R3697" t="s">
        <v>8316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85"/>
        <v>155</v>
      </c>
      <c r="P3698">
        <f t="shared" si="286"/>
        <v>39.74</v>
      </c>
      <c r="Q3698" s="13" t="s">
        <v>8315</v>
      </c>
      <c r="R3698" t="s">
        <v>8316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85"/>
        <v>108</v>
      </c>
      <c r="P3699">
        <f t="shared" si="286"/>
        <v>72</v>
      </c>
      <c r="Q3699" s="13" t="s">
        <v>8315</v>
      </c>
      <c r="R3699" t="s">
        <v>8316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85"/>
        <v>111</v>
      </c>
      <c r="P3700">
        <f t="shared" si="286"/>
        <v>40.630000000000003</v>
      </c>
      <c r="Q3700" s="13" t="s">
        <v>8315</v>
      </c>
      <c r="R3700" t="s">
        <v>8316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85"/>
        <v>101</v>
      </c>
      <c r="P3701">
        <f t="shared" si="286"/>
        <v>63</v>
      </c>
      <c r="Q3701" s="13" t="s">
        <v>8315</v>
      </c>
      <c r="R3701" t="s">
        <v>8316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85"/>
        <v>121</v>
      </c>
      <c r="P3702">
        <f t="shared" si="286"/>
        <v>33.67</v>
      </c>
      <c r="Q3702" s="13" t="s">
        <v>8315</v>
      </c>
      <c r="R3702" t="s">
        <v>8316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85"/>
        <v>100</v>
      </c>
      <c r="P3703">
        <f t="shared" si="286"/>
        <v>38.590000000000003</v>
      </c>
      <c r="Q3703" s="13" t="s">
        <v>8315</v>
      </c>
      <c r="R3703" t="s">
        <v>8316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85"/>
        <v>109</v>
      </c>
      <c r="P3704">
        <f t="shared" si="286"/>
        <v>155.94999999999999</v>
      </c>
      <c r="Q3704" s="13" t="s">
        <v>8315</v>
      </c>
      <c r="R3704" t="s">
        <v>8316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85"/>
        <v>123</v>
      </c>
      <c r="P3705">
        <f t="shared" si="286"/>
        <v>43.2</v>
      </c>
      <c r="Q3705" s="13" t="s">
        <v>8315</v>
      </c>
      <c r="R3705" t="s">
        <v>8316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85"/>
        <v>136</v>
      </c>
      <c r="P3706">
        <f t="shared" si="286"/>
        <v>15.15</v>
      </c>
      <c r="Q3706" s="13" t="s">
        <v>8315</v>
      </c>
      <c r="R3706" t="s">
        <v>8316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85"/>
        <v>103</v>
      </c>
      <c r="P3707">
        <f t="shared" si="286"/>
        <v>83.57</v>
      </c>
      <c r="Q3707" s="13" t="s">
        <v>8315</v>
      </c>
      <c r="R3707" t="s">
        <v>8316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85"/>
        <v>121</v>
      </c>
      <c r="P3708">
        <f t="shared" si="286"/>
        <v>140</v>
      </c>
      <c r="Q3708" s="13" t="s">
        <v>8315</v>
      </c>
      <c r="R3708" t="s">
        <v>8316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85"/>
        <v>186</v>
      </c>
      <c r="P3709">
        <f t="shared" si="286"/>
        <v>80.87</v>
      </c>
      <c r="Q3709" s="13" t="s">
        <v>8315</v>
      </c>
      <c r="R3709" t="s">
        <v>8316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85"/>
        <v>300</v>
      </c>
      <c r="P3710">
        <f t="shared" si="286"/>
        <v>53.85</v>
      </c>
      <c r="Q3710" s="13" t="s">
        <v>8315</v>
      </c>
      <c r="R3710" t="s">
        <v>8316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85"/>
        <v>108</v>
      </c>
      <c r="P3711">
        <f t="shared" si="286"/>
        <v>30.93</v>
      </c>
      <c r="Q3711" s="13" t="s">
        <v>8315</v>
      </c>
      <c r="R3711" t="s">
        <v>8316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85"/>
        <v>141</v>
      </c>
      <c r="P3712">
        <f t="shared" si="286"/>
        <v>67.959999999999994</v>
      </c>
      <c r="Q3712" s="13" t="s">
        <v>8315</v>
      </c>
      <c r="R3712" t="s">
        <v>8316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85"/>
        <v>114</v>
      </c>
      <c r="P3713">
        <f t="shared" si="286"/>
        <v>27.14</v>
      </c>
      <c r="Q3713" s="13" t="s">
        <v>8315</v>
      </c>
      <c r="R3713" t="s">
        <v>8316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90">ROUND(E3714/D3714*100, 0)</f>
        <v>154</v>
      </c>
      <c r="P3714">
        <f t="shared" si="286"/>
        <v>110.87</v>
      </c>
      <c r="Q3714" s="13" t="s">
        <v>8315</v>
      </c>
      <c r="R3714" t="s">
        <v>8316</v>
      </c>
      <c r="S3714" s="17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90"/>
        <v>102</v>
      </c>
      <c r="P3715">
        <f t="shared" ref="P3715:P3778" si="291">IFERROR(ROUND(E3715/L3715,2), 0)</f>
        <v>106.84</v>
      </c>
      <c r="Q3715" s="13" t="s">
        <v>8315</v>
      </c>
      <c r="R3715" t="s">
        <v>8316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90"/>
        <v>102</v>
      </c>
      <c r="P3716">
        <f t="shared" si="291"/>
        <v>105.52</v>
      </c>
      <c r="Q3716" s="13" t="s">
        <v>8315</v>
      </c>
      <c r="R3716" t="s">
        <v>8316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90"/>
        <v>103</v>
      </c>
      <c r="P3717">
        <f t="shared" si="291"/>
        <v>132.96</v>
      </c>
      <c r="Q3717" s="13" t="s">
        <v>8315</v>
      </c>
      <c r="R3717" t="s">
        <v>8316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90"/>
        <v>156</v>
      </c>
      <c r="P3718">
        <f t="shared" si="291"/>
        <v>51.92</v>
      </c>
      <c r="Q3718" s="13" t="s">
        <v>8315</v>
      </c>
      <c r="R3718" t="s">
        <v>8316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90"/>
        <v>101</v>
      </c>
      <c r="P3719">
        <f t="shared" si="291"/>
        <v>310</v>
      </c>
      <c r="Q3719" s="13" t="s">
        <v>8315</v>
      </c>
      <c r="R3719" t="s">
        <v>8316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90"/>
        <v>239</v>
      </c>
      <c r="P3720">
        <f t="shared" si="291"/>
        <v>26.02</v>
      </c>
      <c r="Q3720" s="13" t="s">
        <v>8315</v>
      </c>
      <c r="R3720" t="s">
        <v>8316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90"/>
        <v>210</v>
      </c>
      <c r="P3721">
        <f t="shared" si="291"/>
        <v>105</v>
      </c>
      <c r="Q3721" s="13" t="s">
        <v>8315</v>
      </c>
      <c r="R3721" t="s">
        <v>8316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90"/>
        <v>105</v>
      </c>
      <c r="P3722">
        <f t="shared" si="291"/>
        <v>86.23</v>
      </c>
      <c r="Q3722" s="13" t="s">
        <v>8315</v>
      </c>
      <c r="R3722" t="s">
        <v>8316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90"/>
        <v>101</v>
      </c>
      <c r="P3723">
        <f t="shared" si="291"/>
        <v>114.55</v>
      </c>
      <c r="Q3723" s="13" t="s">
        <v>8315</v>
      </c>
      <c r="R3723" t="s">
        <v>8316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90"/>
        <v>111</v>
      </c>
      <c r="P3724">
        <f t="shared" si="291"/>
        <v>47.66</v>
      </c>
      <c r="Q3724" s="13" t="s">
        <v>8315</v>
      </c>
      <c r="R3724" t="s">
        <v>8316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90"/>
        <v>102</v>
      </c>
      <c r="P3725">
        <f t="shared" si="291"/>
        <v>72.89</v>
      </c>
      <c r="Q3725" s="13" t="s">
        <v>8315</v>
      </c>
      <c r="R3725" t="s">
        <v>8316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90"/>
        <v>103</v>
      </c>
      <c r="P3726">
        <f t="shared" si="291"/>
        <v>49.55</v>
      </c>
      <c r="Q3726" s="13" t="s">
        <v>8315</v>
      </c>
      <c r="R3726" t="s">
        <v>8316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90"/>
        <v>127</v>
      </c>
      <c r="P3727">
        <f t="shared" si="291"/>
        <v>25.4</v>
      </c>
      <c r="Q3727" s="13" t="s">
        <v>8315</v>
      </c>
      <c r="R3727" t="s">
        <v>8316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90"/>
        <v>339</v>
      </c>
      <c r="P3728">
        <f t="shared" si="291"/>
        <v>62.59</v>
      </c>
      <c r="Q3728" s="13" t="s">
        <v>8315</v>
      </c>
      <c r="R3728" t="s">
        <v>8316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90"/>
        <v>101</v>
      </c>
      <c r="P3729">
        <f t="shared" si="291"/>
        <v>61.06</v>
      </c>
      <c r="Q3729" s="13" t="s">
        <v>8315</v>
      </c>
      <c r="R3729" t="s">
        <v>8316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90"/>
        <v>9</v>
      </c>
      <c r="P3730">
        <f t="shared" si="291"/>
        <v>60.06</v>
      </c>
      <c r="Q3730" s="13" t="s">
        <v>8315</v>
      </c>
      <c r="R3730" t="s">
        <v>8316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90"/>
        <v>7</v>
      </c>
      <c r="P3731">
        <f t="shared" si="291"/>
        <v>72.400000000000006</v>
      </c>
      <c r="Q3731" s="13" t="s">
        <v>8315</v>
      </c>
      <c r="R3731" t="s">
        <v>8316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90"/>
        <v>10</v>
      </c>
      <c r="P3732">
        <f t="shared" si="291"/>
        <v>100</v>
      </c>
      <c r="Q3732" s="13" t="s">
        <v>8315</v>
      </c>
      <c r="R3732" t="s">
        <v>8316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90"/>
        <v>11</v>
      </c>
      <c r="P3733">
        <f t="shared" si="291"/>
        <v>51.67</v>
      </c>
      <c r="Q3733" s="13" t="s">
        <v>8315</v>
      </c>
      <c r="R3733" t="s">
        <v>8316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90"/>
        <v>15</v>
      </c>
      <c r="P3734">
        <f t="shared" si="291"/>
        <v>32.75</v>
      </c>
      <c r="Q3734" s="13" t="s">
        <v>8315</v>
      </c>
      <c r="R3734" t="s">
        <v>8316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90"/>
        <v>0</v>
      </c>
      <c r="P3735">
        <f t="shared" si="291"/>
        <v>0</v>
      </c>
      <c r="Q3735" s="13" t="s">
        <v>8315</v>
      </c>
      <c r="R3735" t="s">
        <v>8316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90"/>
        <v>28</v>
      </c>
      <c r="P3736">
        <f t="shared" si="291"/>
        <v>61</v>
      </c>
      <c r="Q3736" s="13" t="s">
        <v>8315</v>
      </c>
      <c r="R3736" t="s">
        <v>8316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90"/>
        <v>13</v>
      </c>
      <c r="P3737">
        <f t="shared" si="291"/>
        <v>10</v>
      </c>
      <c r="Q3737" s="13" t="s">
        <v>8315</v>
      </c>
      <c r="R3737" t="s">
        <v>8316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90"/>
        <v>1</v>
      </c>
      <c r="P3738">
        <f t="shared" si="291"/>
        <v>10</v>
      </c>
      <c r="Q3738" s="13" t="s">
        <v>8315</v>
      </c>
      <c r="R3738" t="s">
        <v>8316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90"/>
        <v>21</v>
      </c>
      <c r="P3739">
        <f t="shared" si="291"/>
        <v>37.5</v>
      </c>
      <c r="Q3739" s="13" t="s">
        <v>8315</v>
      </c>
      <c r="R3739" t="s">
        <v>8316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90"/>
        <v>18</v>
      </c>
      <c r="P3740">
        <f t="shared" si="291"/>
        <v>45</v>
      </c>
      <c r="Q3740" s="13" t="s">
        <v>8315</v>
      </c>
      <c r="R3740" t="s">
        <v>8316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90"/>
        <v>20</v>
      </c>
      <c r="P3741">
        <f t="shared" si="291"/>
        <v>100.63</v>
      </c>
      <c r="Q3741" s="13" t="s">
        <v>8315</v>
      </c>
      <c r="R3741" t="s">
        <v>8316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90"/>
        <v>18</v>
      </c>
      <c r="P3742">
        <f t="shared" si="291"/>
        <v>25.57</v>
      </c>
      <c r="Q3742" s="13" t="s">
        <v>8315</v>
      </c>
      <c r="R3742" t="s">
        <v>8316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90"/>
        <v>0</v>
      </c>
      <c r="P3743">
        <f t="shared" si="291"/>
        <v>0</v>
      </c>
      <c r="Q3743" s="13" t="s">
        <v>8315</v>
      </c>
      <c r="R3743" t="s">
        <v>8316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90"/>
        <v>2</v>
      </c>
      <c r="P3744">
        <f t="shared" si="291"/>
        <v>25</v>
      </c>
      <c r="Q3744" s="13" t="s">
        <v>8315</v>
      </c>
      <c r="R3744" t="s">
        <v>8316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90"/>
        <v>0</v>
      </c>
      <c r="P3745">
        <f t="shared" si="291"/>
        <v>0</v>
      </c>
      <c r="Q3745" s="13" t="s">
        <v>8315</v>
      </c>
      <c r="R3745" t="s">
        <v>8316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90"/>
        <v>0</v>
      </c>
      <c r="P3746">
        <f t="shared" si="291"/>
        <v>0</v>
      </c>
      <c r="Q3746" s="13" t="s">
        <v>8315</v>
      </c>
      <c r="R3746" t="s">
        <v>8316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90"/>
        <v>10</v>
      </c>
      <c r="P3747">
        <f t="shared" si="291"/>
        <v>10</v>
      </c>
      <c r="Q3747" s="13" t="s">
        <v>8315</v>
      </c>
      <c r="R3747" t="s">
        <v>8316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90"/>
        <v>2</v>
      </c>
      <c r="P3748">
        <f t="shared" si="291"/>
        <v>202</v>
      </c>
      <c r="Q3748" s="13" t="s">
        <v>8315</v>
      </c>
      <c r="R3748" t="s">
        <v>8316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90"/>
        <v>1</v>
      </c>
      <c r="P3749">
        <f t="shared" si="291"/>
        <v>25</v>
      </c>
      <c r="Q3749" s="13" t="s">
        <v>8315</v>
      </c>
      <c r="R3749" t="s">
        <v>8316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90"/>
        <v>104</v>
      </c>
      <c r="P3750">
        <f t="shared" si="291"/>
        <v>99.54</v>
      </c>
      <c r="Q3750" s="13" t="s">
        <v>8315</v>
      </c>
      <c r="R3750" t="s">
        <v>8357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90"/>
        <v>105</v>
      </c>
      <c r="P3751">
        <f t="shared" si="291"/>
        <v>75</v>
      </c>
      <c r="Q3751" s="13" t="s">
        <v>8315</v>
      </c>
      <c r="R3751" t="s">
        <v>8357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90"/>
        <v>100</v>
      </c>
      <c r="P3752">
        <f t="shared" si="291"/>
        <v>215.25</v>
      </c>
      <c r="Q3752" s="13" t="s">
        <v>8315</v>
      </c>
      <c r="R3752" t="s">
        <v>8357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90"/>
        <v>133</v>
      </c>
      <c r="P3753">
        <f t="shared" si="291"/>
        <v>120.55</v>
      </c>
      <c r="Q3753" s="13" t="s">
        <v>8315</v>
      </c>
      <c r="R3753" t="s">
        <v>8357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90"/>
        <v>113</v>
      </c>
      <c r="P3754">
        <f t="shared" si="291"/>
        <v>37.67</v>
      </c>
      <c r="Q3754" s="13" t="s">
        <v>8315</v>
      </c>
      <c r="R3754" t="s">
        <v>8357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90"/>
        <v>103</v>
      </c>
      <c r="P3755">
        <f t="shared" si="291"/>
        <v>172.23</v>
      </c>
      <c r="Q3755" s="13" t="s">
        <v>8315</v>
      </c>
      <c r="R3755" t="s">
        <v>8357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90"/>
        <v>120</v>
      </c>
      <c r="P3756">
        <f t="shared" si="291"/>
        <v>111.11</v>
      </c>
      <c r="Q3756" s="13" t="s">
        <v>8315</v>
      </c>
      <c r="R3756" t="s">
        <v>8357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90"/>
        <v>130</v>
      </c>
      <c r="P3757">
        <f t="shared" si="291"/>
        <v>25.46</v>
      </c>
      <c r="Q3757" s="13" t="s">
        <v>8315</v>
      </c>
      <c r="R3757" t="s">
        <v>8357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90"/>
        <v>101</v>
      </c>
      <c r="P3758">
        <f t="shared" si="291"/>
        <v>267.64999999999998</v>
      </c>
      <c r="Q3758" s="13" t="s">
        <v>8315</v>
      </c>
      <c r="R3758" t="s">
        <v>8357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90"/>
        <v>109</v>
      </c>
      <c r="P3759">
        <f t="shared" si="291"/>
        <v>75.959999999999994</v>
      </c>
      <c r="Q3759" s="13" t="s">
        <v>8315</v>
      </c>
      <c r="R3759" t="s">
        <v>8357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90"/>
        <v>102</v>
      </c>
      <c r="P3760">
        <f t="shared" si="291"/>
        <v>59.04</v>
      </c>
      <c r="Q3760" s="13" t="s">
        <v>8315</v>
      </c>
      <c r="R3760" t="s">
        <v>8357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90"/>
        <v>110</v>
      </c>
      <c r="P3761">
        <f t="shared" si="291"/>
        <v>50.11</v>
      </c>
      <c r="Q3761" s="13" t="s">
        <v>8315</v>
      </c>
      <c r="R3761" t="s">
        <v>8357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90"/>
        <v>101</v>
      </c>
      <c r="P3762">
        <f t="shared" si="291"/>
        <v>55.5</v>
      </c>
      <c r="Q3762" s="13" t="s">
        <v>8315</v>
      </c>
      <c r="R3762" t="s">
        <v>8357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90"/>
        <v>100</v>
      </c>
      <c r="P3763">
        <f t="shared" si="291"/>
        <v>166.67</v>
      </c>
      <c r="Q3763" s="13" t="s">
        <v>8315</v>
      </c>
      <c r="R3763" t="s">
        <v>8357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90"/>
        <v>106</v>
      </c>
      <c r="P3764">
        <f t="shared" si="291"/>
        <v>47.43</v>
      </c>
      <c r="Q3764" s="13" t="s">
        <v>8315</v>
      </c>
      <c r="R3764" t="s">
        <v>8357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90"/>
        <v>100</v>
      </c>
      <c r="P3765">
        <f t="shared" si="291"/>
        <v>64.94</v>
      </c>
      <c r="Q3765" s="13" t="s">
        <v>8315</v>
      </c>
      <c r="R3765" t="s">
        <v>8357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90"/>
        <v>100</v>
      </c>
      <c r="P3766">
        <f t="shared" si="291"/>
        <v>55.56</v>
      </c>
      <c r="Q3766" s="13" t="s">
        <v>8315</v>
      </c>
      <c r="R3766" t="s">
        <v>8357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90"/>
        <v>113</v>
      </c>
      <c r="P3767">
        <f t="shared" si="291"/>
        <v>74.22</v>
      </c>
      <c r="Q3767" s="13" t="s">
        <v>8315</v>
      </c>
      <c r="R3767" t="s">
        <v>8357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90"/>
        <v>103</v>
      </c>
      <c r="P3768">
        <f t="shared" si="291"/>
        <v>106.93</v>
      </c>
      <c r="Q3768" s="13" t="s">
        <v>8315</v>
      </c>
      <c r="R3768" t="s">
        <v>8357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90"/>
        <v>117</v>
      </c>
      <c r="P3769">
        <f t="shared" si="291"/>
        <v>41.7</v>
      </c>
      <c r="Q3769" s="13" t="s">
        <v>8315</v>
      </c>
      <c r="R3769" t="s">
        <v>8357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90"/>
        <v>108</v>
      </c>
      <c r="P3770">
        <f t="shared" si="291"/>
        <v>74.239999999999995</v>
      </c>
      <c r="Q3770" s="13" t="s">
        <v>8315</v>
      </c>
      <c r="R3770" t="s">
        <v>8357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90"/>
        <v>100</v>
      </c>
      <c r="P3771">
        <f t="shared" si="291"/>
        <v>73.33</v>
      </c>
      <c r="Q3771" s="13" t="s">
        <v>8315</v>
      </c>
      <c r="R3771" t="s">
        <v>8357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90"/>
        <v>100</v>
      </c>
      <c r="P3772">
        <f t="shared" si="291"/>
        <v>100</v>
      </c>
      <c r="Q3772" s="13" t="s">
        <v>8315</v>
      </c>
      <c r="R3772" t="s">
        <v>8357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90"/>
        <v>146</v>
      </c>
      <c r="P3773">
        <f t="shared" si="291"/>
        <v>38.42</v>
      </c>
      <c r="Q3773" s="13" t="s">
        <v>8315</v>
      </c>
      <c r="R3773" t="s">
        <v>8357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90"/>
        <v>110</v>
      </c>
      <c r="P3774">
        <f t="shared" si="291"/>
        <v>166.97</v>
      </c>
      <c r="Q3774" s="13" t="s">
        <v>8315</v>
      </c>
      <c r="R3774" t="s">
        <v>8357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90"/>
        <v>108</v>
      </c>
      <c r="P3775">
        <f t="shared" si="291"/>
        <v>94.91</v>
      </c>
      <c r="Q3775" s="13" t="s">
        <v>8315</v>
      </c>
      <c r="R3775" t="s">
        <v>8357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90"/>
        <v>100</v>
      </c>
      <c r="P3776">
        <f t="shared" si="291"/>
        <v>100</v>
      </c>
      <c r="Q3776" s="13" t="s">
        <v>8315</v>
      </c>
      <c r="R3776" t="s">
        <v>8357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90"/>
        <v>100</v>
      </c>
      <c r="P3777">
        <f t="shared" si="291"/>
        <v>143.21</v>
      </c>
      <c r="Q3777" s="13" t="s">
        <v>8315</v>
      </c>
      <c r="R3777" t="s">
        <v>8357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95">ROUND(E3778/D3778*100, 0)</f>
        <v>107</v>
      </c>
      <c r="P3778">
        <f t="shared" si="291"/>
        <v>90.82</v>
      </c>
      <c r="Q3778" s="13" t="s">
        <v>8315</v>
      </c>
      <c r="R3778" t="s">
        <v>8357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95"/>
        <v>143</v>
      </c>
      <c r="P3779">
        <f t="shared" ref="P3779:P3842" si="296">IFERROR(ROUND(E3779/L3779,2), 0)</f>
        <v>48.54</v>
      </c>
      <c r="Q3779" s="13" t="s">
        <v>8315</v>
      </c>
      <c r="R3779" t="s">
        <v>8357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95"/>
        <v>105</v>
      </c>
      <c r="P3780">
        <f t="shared" si="296"/>
        <v>70.03</v>
      </c>
      <c r="Q3780" s="13" t="s">
        <v>8315</v>
      </c>
      <c r="R3780" t="s">
        <v>8357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95"/>
        <v>104</v>
      </c>
      <c r="P3781">
        <f t="shared" si="296"/>
        <v>135.63</v>
      </c>
      <c r="Q3781" s="13" t="s">
        <v>8315</v>
      </c>
      <c r="R3781" t="s">
        <v>8357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95"/>
        <v>120</v>
      </c>
      <c r="P3782">
        <f t="shared" si="296"/>
        <v>100</v>
      </c>
      <c r="Q3782" s="13" t="s">
        <v>8315</v>
      </c>
      <c r="R3782" t="s">
        <v>8357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95"/>
        <v>110</v>
      </c>
      <c r="P3783">
        <f t="shared" si="296"/>
        <v>94.9</v>
      </c>
      <c r="Q3783" s="13" t="s">
        <v>8315</v>
      </c>
      <c r="R3783" t="s">
        <v>8357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95"/>
        <v>102</v>
      </c>
      <c r="P3784">
        <f t="shared" si="296"/>
        <v>75.37</v>
      </c>
      <c r="Q3784" s="13" t="s">
        <v>8315</v>
      </c>
      <c r="R3784" t="s">
        <v>8357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95"/>
        <v>129</v>
      </c>
      <c r="P3785">
        <f t="shared" si="296"/>
        <v>64.459999999999994</v>
      </c>
      <c r="Q3785" s="13" t="s">
        <v>8315</v>
      </c>
      <c r="R3785" t="s">
        <v>8357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95"/>
        <v>115</v>
      </c>
      <c r="P3786">
        <f t="shared" si="296"/>
        <v>115</v>
      </c>
      <c r="Q3786" s="13" t="s">
        <v>8315</v>
      </c>
      <c r="R3786" t="s">
        <v>8357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95"/>
        <v>151</v>
      </c>
      <c r="P3787">
        <f t="shared" si="296"/>
        <v>100.5</v>
      </c>
      <c r="Q3787" s="13" t="s">
        <v>8315</v>
      </c>
      <c r="R3787" t="s">
        <v>8357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95"/>
        <v>111</v>
      </c>
      <c r="P3788">
        <f t="shared" si="296"/>
        <v>93.77</v>
      </c>
      <c r="Q3788" s="13" t="s">
        <v>8315</v>
      </c>
      <c r="R3788" t="s">
        <v>8357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95"/>
        <v>100</v>
      </c>
      <c r="P3789">
        <f t="shared" si="296"/>
        <v>35.1</v>
      </c>
      <c r="Q3789" s="13" t="s">
        <v>8315</v>
      </c>
      <c r="R3789" t="s">
        <v>8357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95"/>
        <v>1</v>
      </c>
      <c r="P3790">
        <f t="shared" si="296"/>
        <v>500</v>
      </c>
      <c r="Q3790" s="13" t="s">
        <v>8315</v>
      </c>
      <c r="R3790" t="s">
        <v>8357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95"/>
        <v>3</v>
      </c>
      <c r="P3791">
        <f t="shared" si="296"/>
        <v>29</v>
      </c>
      <c r="Q3791" s="13" t="s">
        <v>8315</v>
      </c>
      <c r="R3791" t="s">
        <v>8357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95"/>
        <v>0</v>
      </c>
      <c r="P3792">
        <f t="shared" si="296"/>
        <v>0</v>
      </c>
      <c r="Q3792" s="13" t="s">
        <v>8315</v>
      </c>
      <c r="R3792" t="s">
        <v>8357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95"/>
        <v>0</v>
      </c>
      <c r="P3793">
        <f t="shared" si="296"/>
        <v>0</v>
      </c>
      <c r="Q3793" s="13" t="s">
        <v>8315</v>
      </c>
      <c r="R3793" t="s">
        <v>8357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95"/>
        <v>0</v>
      </c>
      <c r="P3794">
        <f t="shared" si="296"/>
        <v>17.5</v>
      </c>
      <c r="Q3794" s="13" t="s">
        <v>8315</v>
      </c>
      <c r="R3794" t="s">
        <v>8357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95"/>
        <v>60</v>
      </c>
      <c r="P3795">
        <f t="shared" si="296"/>
        <v>174</v>
      </c>
      <c r="Q3795" s="13" t="s">
        <v>8315</v>
      </c>
      <c r="R3795" t="s">
        <v>8357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95"/>
        <v>1</v>
      </c>
      <c r="P3796">
        <f t="shared" si="296"/>
        <v>50</v>
      </c>
      <c r="Q3796" s="13" t="s">
        <v>8315</v>
      </c>
      <c r="R3796" t="s">
        <v>8357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95"/>
        <v>2</v>
      </c>
      <c r="P3797">
        <f t="shared" si="296"/>
        <v>5</v>
      </c>
      <c r="Q3797" s="13" t="s">
        <v>8315</v>
      </c>
      <c r="R3797" t="s">
        <v>8357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95"/>
        <v>0</v>
      </c>
      <c r="P3798">
        <f t="shared" si="296"/>
        <v>1</v>
      </c>
      <c r="Q3798" s="13" t="s">
        <v>8315</v>
      </c>
      <c r="R3798" t="s">
        <v>8357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95"/>
        <v>90</v>
      </c>
      <c r="P3799">
        <f t="shared" si="296"/>
        <v>145.41</v>
      </c>
      <c r="Q3799" s="13" t="s">
        <v>8315</v>
      </c>
      <c r="R3799" t="s">
        <v>8357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95"/>
        <v>1</v>
      </c>
      <c r="P3800">
        <f t="shared" si="296"/>
        <v>205</v>
      </c>
      <c r="Q3800" s="13" t="s">
        <v>8315</v>
      </c>
      <c r="R3800" t="s">
        <v>8357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95"/>
        <v>4</v>
      </c>
      <c r="P3801">
        <f t="shared" si="296"/>
        <v>100.5</v>
      </c>
      <c r="Q3801" s="13" t="s">
        <v>8315</v>
      </c>
      <c r="R3801" t="s">
        <v>8357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95"/>
        <v>4</v>
      </c>
      <c r="P3802">
        <f t="shared" si="296"/>
        <v>55.06</v>
      </c>
      <c r="Q3802" s="13" t="s">
        <v>8315</v>
      </c>
      <c r="R3802" t="s">
        <v>8357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95"/>
        <v>9</v>
      </c>
      <c r="P3803">
        <f t="shared" si="296"/>
        <v>47.33</v>
      </c>
      <c r="Q3803" s="13" t="s">
        <v>8315</v>
      </c>
      <c r="R3803" t="s">
        <v>8357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95"/>
        <v>0</v>
      </c>
      <c r="P3804">
        <f t="shared" si="296"/>
        <v>0</v>
      </c>
      <c r="Q3804" s="13" t="s">
        <v>8315</v>
      </c>
      <c r="R3804" t="s">
        <v>8357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95"/>
        <v>20</v>
      </c>
      <c r="P3805">
        <f t="shared" si="296"/>
        <v>58.95</v>
      </c>
      <c r="Q3805" s="13" t="s">
        <v>8315</v>
      </c>
      <c r="R3805" t="s">
        <v>8357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95"/>
        <v>0</v>
      </c>
      <c r="P3806">
        <f t="shared" si="296"/>
        <v>0</v>
      </c>
      <c r="Q3806" s="13" t="s">
        <v>8315</v>
      </c>
      <c r="R3806" t="s">
        <v>8357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95"/>
        <v>0</v>
      </c>
      <c r="P3807">
        <f t="shared" si="296"/>
        <v>1.5</v>
      </c>
      <c r="Q3807" s="13" t="s">
        <v>8315</v>
      </c>
      <c r="R3807" t="s">
        <v>8357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95"/>
        <v>0</v>
      </c>
      <c r="P3808">
        <f t="shared" si="296"/>
        <v>5</v>
      </c>
      <c r="Q3808" s="13" t="s">
        <v>8315</v>
      </c>
      <c r="R3808" t="s">
        <v>8357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95"/>
        <v>30</v>
      </c>
      <c r="P3809">
        <f t="shared" si="296"/>
        <v>50.56</v>
      </c>
      <c r="Q3809" s="13" t="s">
        <v>8315</v>
      </c>
      <c r="R3809" t="s">
        <v>8357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95"/>
        <v>100</v>
      </c>
      <c r="P3810">
        <f t="shared" si="296"/>
        <v>41.67</v>
      </c>
      <c r="Q3810" s="13" t="s">
        <v>8315</v>
      </c>
      <c r="R3810" t="s">
        <v>8316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95"/>
        <v>101</v>
      </c>
      <c r="P3811">
        <f t="shared" si="296"/>
        <v>53.29</v>
      </c>
      <c r="Q3811" s="13" t="s">
        <v>8315</v>
      </c>
      <c r="R3811" t="s">
        <v>8316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95"/>
        <v>122</v>
      </c>
      <c r="P3812">
        <f t="shared" si="296"/>
        <v>70.23</v>
      </c>
      <c r="Q3812" s="13" t="s">
        <v>8315</v>
      </c>
      <c r="R3812" t="s">
        <v>8316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95"/>
        <v>330</v>
      </c>
      <c r="P3813">
        <f t="shared" si="296"/>
        <v>43.42</v>
      </c>
      <c r="Q3813" s="13" t="s">
        <v>8315</v>
      </c>
      <c r="R3813" t="s">
        <v>8316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95"/>
        <v>110</v>
      </c>
      <c r="P3814">
        <f t="shared" si="296"/>
        <v>199.18</v>
      </c>
      <c r="Q3814" s="13" t="s">
        <v>8315</v>
      </c>
      <c r="R3814" t="s">
        <v>8316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95"/>
        <v>101</v>
      </c>
      <c r="P3815">
        <f t="shared" si="296"/>
        <v>78.52</v>
      </c>
      <c r="Q3815" s="13" t="s">
        <v>8315</v>
      </c>
      <c r="R3815" t="s">
        <v>8316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95"/>
        <v>140</v>
      </c>
      <c r="P3816">
        <f t="shared" si="296"/>
        <v>61.82</v>
      </c>
      <c r="Q3816" s="13" t="s">
        <v>8315</v>
      </c>
      <c r="R3816" t="s">
        <v>8316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95"/>
        <v>100</v>
      </c>
      <c r="P3817">
        <f t="shared" si="296"/>
        <v>50</v>
      </c>
      <c r="Q3817" s="13" t="s">
        <v>8315</v>
      </c>
      <c r="R3817" t="s">
        <v>8316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95"/>
        <v>119</v>
      </c>
      <c r="P3818">
        <f t="shared" si="296"/>
        <v>48.34</v>
      </c>
      <c r="Q3818" s="13" t="s">
        <v>8315</v>
      </c>
      <c r="R3818" t="s">
        <v>8316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95"/>
        <v>107</v>
      </c>
      <c r="P3819">
        <f t="shared" si="296"/>
        <v>107.25</v>
      </c>
      <c r="Q3819" s="13" t="s">
        <v>8315</v>
      </c>
      <c r="R3819" t="s">
        <v>8316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95"/>
        <v>228</v>
      </c>
      <c r="P3820">
        <f t="shared" si="296"/>
        <v>57</v>
      </c>
      <c r="Q3820" s="13" t="s">
        <v>8315</v>
      </c>
      <c r="R3820" t="s">
        <v>8316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95"/>
        <v>106</v>
      </c>
      <c r="P3821">
        <f t="shared" si="296"/>
        <v>40.92</v>
      </c>
      <c r="Q3821" s="13" t="s">
        <v>8315</v>
      </c>
      <c r="R3821" t="s">
        <v>8316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95"/>
        <v>143</v>
      </c>
      <c r="P3822">
        <f t="shared" si="296"/>
        <v>21.5</v>
      </c>
      <c r="Q3822" s="13" t="s">
        <v>8315</v>
      </c>
      <c r="R3822" t="s">
        <v>8316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95"/>
        <v>105</v>
      </c>
      <c r="P3823">
        <f t="shared" si="296"/>
        <v>79.540000000000006</v>
      </c>
      <c r="Q3823" s="13" t="s">
        <v>8315</v>
      </c>
      <c r="R3823" t="s">
        <v>8316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95"/>
        <v>110</v>
      </c>
      <c r="P3824">
        <f t="shared" si="296"/>
        <v>72.38</v>
      </c>
      <c r="Q3824" s="13" t="s">
        <v>8315</v>
      </c>
      <c r="R3824" t="s">
        <v>8316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95"/>
        <v>106</v>
      </c>
      <c r="P3825">
        <f t="shared" si="296"/>
        <v>64.63</v>
      </c>
      <c r="Q3825" s="13" t="s">
        <v>8315</v>
      </c>
      <c r="R3825" t="s">
        <v>8316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95"/>
        <v>108</v>
      </c>
      <c r="P3826">
        <f t="shared" si="296"/>
        <v>38.57</v>
      </c>
      <c r="Q3826" s="13" t="s">
        <v>8315</v>
      </c>
      <c r="R3826" t="s">
        <v>8316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95"/>
        <v>105</v>
      </c>
      <c r="P3827">
        <f t="shared" si="296"/>
        <v>107.57</v>
      </c>
      <c r="Q3827" s="13" t="s">
        <v>8315</v>
      </c>
      <c r="R3827" t="s">
        <v>8316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95"/>
        <v>119</v>
      </c>
      <c r="P3828">
        <f t="shared" si="296"/>
        <v>27.5</v>
      </c>
      <c r="Q3828" s="13" t="s">
        <v>8315</v>
      </c>
      <c r="R3828" t="s">
        <v>8316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95"/>
        <v>153</v>
      </c>
      <c r="P3829">
        <f t="shared" si="296"/>
        <v>70.459999999999994</v>
      </c>
      <c r="Q3829" s="13" t="s">
        <v>8315</v>
      </c>
      <c r="R3829" t="s">
        <v>8316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95"/>
        <v>100</v>
      </c>
      <c r="P3830">
        <f t="shared" si="296"/>
        <v>178.57</v>
      </c>
      <c r="Q3830" s="13" t="s">
        <v>8315</v>
      </c>
      <c r="R3830" t="s">
        <v>8316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95"/>
        <v>100</v>
      </c>
      <c r="P3831">
        <f t="shared" si="296"/>
        <v>62.63</v>
      </c>
      <c r="Q3831" s="13" t="s">
        <v>8315</v>
      </c>
      <c r="R3831" t="s">
        <v>8316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95"/>
        <v>225</v>
      </c>
      <c r="P3832">
        <f t="shared" si="296"/>
        <v>75</v>
      </c>
      <c r="Q3832" s="13" t="s">
        <v>8315</v>
      </c>
      <c r="R3832" t="s">
        <v>8316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95"/>
        <v>106</v>
      </c>
      <c r="P3833">
        <f t="shared" si="296"/>
        <v>58.9</v>
      </c>
      <c r="Q3833" s="13" t="s">
        <v>8315</v>
      </c>
      <c r="R3833" t="s">
        <v>8316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95"/>
        <v>105</v>
      </c>
      <c r="P3834">
        <f t="shared" si="296"/>
        <v>139.56</v>
      </c>
      <c r="Q3834" s="13" t="s">
        <v>8315</v>
      </c>
      <c r="R3834" t="s">
        <v>8316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95"/>
        <v>117</v>
      </c>
      <c r="P3835">
        <f t="shared" si="296"/>
        <v>70</v>
      </c>
      <c r="Q3835" s="13" t="s">
        <v>8315</v>
      </c>
      <c r="R3835" t="s">
        <v>8316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95"/>
        <v>109</v>
      </c>
      <c r="P3836">
        <f t="shared" si="296"/>
        <v>57.39</v>
      </c>
      <c r="Q3836" s="13" t="s">
        <v>8315</v>
      </c>
      <c r="R3836" t="s">
        <v>8316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95"/>
        <v>160</v>
      </c>
      <c r="P3837">
        <f t="shared" si="296"/>
        <v>40</v>
      </c>
      <c r="Q3837" s="13" t="s">
        <v>8315</v>
      </c>
      <c r="R3837" t="s">
        <v>8316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95"/>
        <v>113</v>
      </c>
      <c r="P3838">
        <f t="shared" si="296"/>
        <v>64.290000000000006</v>
      </c>
      <c r="Q3838" s="13" t="s">
        <v>8315</v>
      </c>
      <c r="R3838" t="s">
        <v>8316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95"/>
        <v>102</v>
      </c>
      <c r="P3839">
        <f t="shared" si="296"/>
        <v>120.12</v>
      </c>
      <c r="Q3839" s="13" t="s">
        <v>8315</v>
      </c>
      <c r="R3839" t="s">
        <v>8316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95"/>
        <v>101</v>
      </c>
      <c r="P3840">
        <f t="shared" si="296"/>
        <v>1008.24</v>
      </c>
      <c r="Q3840" s="13" t="s">
        <v>8315</v>
      </c>
      <c r="R3840" t="s">
        <v>8316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95"/>
        <v>101</v>
      </c>
      <c r="P3841">
        <f t="shared" si="296"/>
        <v>63.28</v>
      </c>
      <c r="Q3841" s="13" t="s">
        <v>8315</v>
      </c>
      <c r="R3841" t="s">
        <v>8316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300">ROUND(E3842/D3842*100, 0)</f>
        <v>6500</v>
      </c>
      <c r="P3842">
        <f t="shared" si="296"/>
        <v>21.67</v>
      </c>
      <c r="Q3842" s="13" t="s">
        <v>8315</v>
      </c>
      <c r="R3842" t="s">
        <v>8316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300"/>
        <v>9</v>
      </c>
      <c r="P3843">
        <f t="shared" ref="P3843:P3906" si="301">IFERROR(ROUND(E3843/L3843,2), 0)</f>
        <v>25.65</v>
      </c>
      <c r="Q3843" s="13" t="s">
        <v>8315</v>
      </c>
      <c r="R3843" t="s">
        <v>8316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300"/>
        <v>22</v>
      </c>
      <c r="P3844">
        <f t="shared" si="301"/>
        <v>47.7</v>
      </c>
      <c r="Q3844" s="13" t="s">
        <v>8315</v>
      </c>
      <c r="R3844" t="s">
        <v>8316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300"/>
        <v>21</v>
      </c>
      <c r="P3845">
        <f t="shared" si="301"/>
        <v>56.05</v>
      </c>
      <c r="Q3845" s="13" t="s">
        <v>8315</v>
      </c>
      <c r="R3845" t="s">
        <v>8316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300"/>
        <v>41</v>
      </c>
      <c r="P3846">
        <f t="shared" si="301"/>
        <v>81.319999999999993</v>
      </c>
      <c r="Q3846" s="13" t="s">
        <v>8315</v>
      </c>
      <c r="R3846" t="s">
        <v>8316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300"/>
        <v>2</v>
      </c>
      <c r="P3847">
        <f t="shared" si="301"/>
        <v>70.17</v>
      </c>
      <c r="Q3847" s="13" t="s">
        <v>8315</v>
      </c>
      <c r="R3847" t="s">
        <v>8316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300"/>
        <v>3</v>
      </c>
      <c r="P3848">
        <f t="shared" si="301"/>
        <v>23.63</v>
      </c>
      <c r="Q3848" s="13" t="s">
        <v>8315</v>
      </c>
      <c r="R3848" t="s">
        <v>8316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300"/>
        <v>16</v>
      </c>
      <c r="P3849">
        <f t="shared" si="301"/>
        <v>188.56</v>
      </c>
      <c r="Q3849" s="13" t="s">
        <v>8315</v>
      </c>
      <c r="R3849" t="s">
        <v>8316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300"/>
        <v>16</v>
      </c>
      <c r="P3850">
        <f t="shared" si="301"/>
        <v>49.51</v>
      </c>
      <c r="Q3850" s="13" t="s">
        <v>8315</v>
      </c>
      <c r="R3850" t="s">
        <v>8316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300"/>
        <v>7</v>
      </c>
      <c r="P3851">
        <f t="shared" si="301"/>
        <v>75.459999999999994</v>
      </c>
      <c r="Q3851" s="13" t="s">
        <v>8315</v>
      </c>
      <c r="R3851" t="s">
        <v>8316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300"/>
        <v>4</v>
      </c>
      <c r="P3852">
        <f t="shared" si="301"/>
        <v>9.5</v>
      </c>
      <c r="Q3852" s="13" t="s">
        <v>8315</v>
      </c>
      <c r="R3852" t="s">
        <v>8316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300"/>
        <v>34</v>
      </c>
      <c r="P3853">
        <f t="shared" si="301"/>
        <v>35.5</v>
      </c>
      <c r="Q3853" s="13" t="s">
        <v>8315</v>
      </c>
      <c r="R3853" t="s">
        <v>8316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300"/>
        <v>0</v>
      </c>
      <c r="P3854">
        <f t="shared" si="301"/>
        <v>10</v>
      </c>
      <c r="Q3854" s="13" t="s">
        <v>8315</v>
      </c>
      <c r="R3854" t="s">
        <v>8316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300"/>
        <v>0</v>
      </c>
      <c r="P3855">
        <f t="shared" si="301"/>
        <v>13</v>
      </c>
      <c r="Q3855" s="13" t="s">
        <v>8315</v>
      </c>
      <c r="R3855" t="s">
        <v>8316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300"/>
        <v>16</v>
      </c>
      <c r="P3856">
        <f t="shared" si="301"/>
        <v>89.4</v>
      </c>
      <c r="Q3856" s="13" t="s">
        <v>8315</v>
      </c>
      <c r="R3856" t="s">
        <v>8316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300"/>
        <v>3</v>
      </c>
      <c r="P3857">
        <f t="shared" si="301"/>
        <v>25</v>
      </c>
      <c r="Q3857" s="13" t="s">
        <v>8315</v>
      </c>
      <c r="R3857" t="s">
        <v>8316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300"/>
        <v>0</v>
      </c>
      <c r="P3858">
        <f t="shared" si="301"/>
        <v>1</v>
      </c>
      <c r="Q3858" s="13" t="s">
        <v>8315</v>
      </c>
      <c r="R3858" t="s">
        <v>8316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300"/>
        <v>5</v>
      </c>
      <c r="P3859">
        <f t="shared" si="301"/>
        <v>65</v>
      </c>
      <c r="Q3859" s="13" t="s">
        <v>8315</v>
      </c>
      <c r="R3859" t="s">
        <v>8316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300"/>
        <v>2</v>
      </c>
      <c r="P3860">
        <f t="shared" si="301"/>
        <v>10</v>
      </c>
      <c r="Q3860" s="13" t="s">
        <v>8315</v>
      </c>
      <c r="R3860" t="s">
        <v>8316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300"/>
        <v>0</v>
      </c>
      <c r="P3861">
        <f t="shared" si="301"/>
        <v>1</v>
      </c>
      <c r="Q3861" s="13" t="s">
        <v>8315</v>
      </c>
      <c r="R3861" t="s">
        <v>8316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300"/>
        <v>18</v>
      </c>
      <c r="P3862">
        <f t="shared" si="301"/>
        <v>81.540000000000006</v>
      </c>
      <c r="Q3862" s="13" t="s">
        <v>8315</v>
      </c>
      <c r="R3862" t="s">
        <v>8316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300"/>
        <v>5</v>
      </c>
      <c r="P3863">
        <f t="shared" si="301"/>
        <v>100</v>
      </c>
      <c r="Q3863" s="13" t="s">
        <v>8315</v>
      </c>
      <c r="R3863" t="s">
        <v>8316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300"/>
        <v>0</v>
      </c>
      <c r="P3864">
        <f t="shared" si="301"/>
        <v>1</v>
      </c>
      <c r="Q3864" s="13" t="s">
        <v>8315</v>
      </c>
      <c r="R3864" t="s">
        <v>8316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300"/>
        <v>0</v>
      </c>
      <c r="P3865">
        <f t="shared" si="301"/>
        <v>0</v>
      </c>
      <c r="Q3865" s="13" t="s">
        <v>8315</v>
      </c>
      <c r="R3865" t="s">
        <v>8316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300"/>
        <v>1</v>
      </c>
      <c r="P3866">
        <f t="shared" si="301"/>
        <v>20</v>
      </c>
      <c r="Q3866" s="13" t="s">
        <v>8315</v>
      </c>
      <c r="R3866" t="s">
        <v>8316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300"/>
        <v>27</v>
      </c>
      <c r="P3867">
        <f t="shared" si="301"/>
        <v>46.43</v>
      </c>
      <c r="Q3867" s="13" t="s">
        <v>8315</v>
      </c>
      <c r="R3867" t="s">
        <v>8316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300"/>
        <v>1</v>
      </c>
      <c r="P3868">
        <f t="shared" si="301"/>
        <v>5.5</v>
      </c>
      <c r="Q3868" s="13" t="s">
        <v>8315</v>
      </c>
      <c r="R3868" t="s">
        <v>8316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300"/>
        <v>13</v>
      </c>
      <c r="P3869">
        <f t="shared" si="301"/>
        <v>50.2</v>
      </c>
      <c r="Q3869" s="13" t="s">
        <v>8315</v>
      </c>
      <c r="R3869" t="s">
        <v>8316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300"/>
        <v>0</v>
      </c>
      <c r="P3870">
        <f t="shared" si="301"/>
        <v>10</v>
      </c>
      <c r="Q3870" s="13" t="s">
        <v>8315</v>
      </c>
      <c r="R3870" t="s">
        <v>8357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300"/>
        <v>3</v>
      </c>
      <c r="P3871">
        <f t="shared" si="301"/>
        <v>30.13</v>
      </c>
      <c r="Q3871" s="13" t="s">
        <v>8315</v>
      </c>
      <c r="R3871" t="s">
        <v>8357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300"/>
        <v>15</v>
      </c>
      <c r="P3872">
        <f t="shared" si="301"/>
        <v>150</v>
      </c>
      <c r="Q3872" s="13" t="s">
        <v>8315</v>
      </c>
      <c r="R3872" t="s">
        <v>8357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300"/>
        <v>3</v>
      </c>
      <c r="P3873">
        <f t="shared" si="301"/>
        <v>13.33</v>
      </c>
      <c r="Q3873" s="13" t="s">
        <v>8315</v>
      </c>
      <c r="R3873" t="s">
        <v>8357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300"/>
        <v>0</v>
      </c>
      <c r="P3874">
        <f t="shared" si="301"/>
        <v>0</v>
      </c>
      <c r="Q3874" s="13" t="s">
        <v>8315</v>
      </c>
      <c r="R3874" t="s">
        <v>8357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300"/>
        <v>0</v>
      </c>
      <c r="P3875">
        <f t="shared" si="301"/>
        <v>0</v>
      </c>
      <c r="Q3875" s="13" t="s">
        <v>8315</v>
      </c>
      <c r="R3875" t="s">
        <v>8357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300"/>
        <v>0</v>
      </c>
      <c r="P3876">
        <f t="shared" si="301"/>
        <v>0</v>
      </c>
      <c r="Q3876" s="13" t="s">
        <v>8315</v>
      </c>
      <c r="R3876" t="s">
        <v>8357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300"/>
        <v>0</v>
      </c>
      <c r="P3877">
        <f t="shared" si="301"/>
        <v>0</v>
      </c>
      <c r="Q3877" s="13" t="s">
        <v>8315</v>
      </c>
      <c r="R3877" t="s">
        <v>8357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300"/>
        <v>53</v>
      </c>
      <c r="P3878">
        <f t="shared" si="301"/>
        <v>44.76</v>
      </c>
      <c r="Q3878" s="13" t="s">
        <v>8315</v>
      </c>
      <c r="R3878" t="s">
        <v>8357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300"/>
        <v>5</v>
      </c>
      <c r="P3879">
        <f t="shared" si="301"/>
        <v>88.64</v>
      </c>
      <c r="Q3879" s="13" t="s">
        <v>8315</v>
      </c>
      <c r="R3879" t="s">
        <v>8357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300"/>
        <v>0</v>
      </c>
      <c r="P3880">
        <f t="shared" si="301"/>
        <v>10</v>
      </c>
      <c r="Q3880" s="13" t="s">
        <v>8315</v>
      </c>
      <c r="R3880" t="s">
        <v>8357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300"/>
        <v>0</v>
      </c>
      <c r="P3881">
        <f t="shared" si="301"/>
        <v>0</v>
      </c>
      <c r="Q3881" s="13" t="s">
        <v>8315</v>
      </c>
      <c r="R3881" t="s">
        <v>8357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300"/>
        <v>13</v>
      </c>
      <c r="P3882">
        <f t="shared" si="301"/>
        <v>57.65</v>
      </c>
      <c r="Q3882" s="13" t="s">
        <v>8315</v>
      </c>
      <c r="R3882" t="s">
        <v>8357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300"/>
        <v>5</v>
      </c>
      <c r="P3883">
        <f t="shared" si="301"/>
        <v>25</v>
      </c>
      <c r="Q3883" s="13" t="s">
        <v>8315</v>
      </c>
      <c r="R3883" t="s">
        <v>8357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300"/>
        <v>0</v>
      </c>
      <c r="P3884">
        <f t="shared" si="301"/>
        <v>0</v>
      </c>
      <c r="Q3884" s="13" t="s">
        <v>8315</v>
      </c>
      <c r="R3884" t="s">
        <v>8357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300"/>
        <v>0</v>
      </c>
      <c r="P3885">
        <f t="shared" si="301"/>
        <v>0</v>
      </c>
      <c r="Q3885" s="13" t="s">
        <v>8315</v>
      </c>
      <c r="R3885" t="s">
        <v>8357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300"/>
        <v>0</v>
      </c>
      <c r="P3886">
        <f t="shared" si="301"/>
        <v>0</v>
      </c>
      <c r="Q3886" s="13" t="s">
        <v>8315</v>
      </c>
      <c r="R3886" t="s">
        <v>8357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300"/>
        <v>0</v>
      </c>
      <c r="P3887">
        <f t="shared" si="301"/>
        <v>0</v>
      </c>
      <c r="Q3887" s="13" t="s">
        <v>8315</v>
      </c>
      <c r="R3887" t="s">
        <v>8357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300"/>
        <v>0</v>
      </c>
      <c r="P3888">
        <f t="shared" si="301"/>
        <v>0</v>
      </c>
      <c r="Q3888" s="13" t="s">
        <v>8315</v>
      </c>
      <c r="R3888" t="s">
        <v>8357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300"/>
        <v>2</v>
      </c>
      <c r="P3889">
        <f t="shared" si="301"/>
        <v>17.5</v>
      </c>
      <c r="Q3889" s="13" t="s">
        <v>8315</v>
      </c>
      <c r="R3889" t="s">
        <v>8357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300"/>
        <v>27</v>
      </c>
      <c r="P3890">
        <f t="shared" si="301"/>
        <v>38.71</v>
      </c>
      <c r="Q3890" s="13" t="s">
        <v>8315</v>
      </c>
      <c r="R3890" t="s">
        <v>8316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300"/>
        <v>1</v>
      </c>
      <c r="P3891">
        <f t="shared" si="301"/>
        <v>13.11</v>
      </c>
      <c r="Q3891" s="13" t="s">
        <v>8315</v>
      </c>
      <c r="R3891" t="s">
        <v>8316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300"/>
        <v>17</v>
      </c>
      <c r="P3892">
        <f t="shared" si="301"/>
        <v>315.5</v>
      </c>
      <c r="Q3892" s="13" t="s">
        <v>8315</v>
      </c>
      <c r="R3892" t="s">
        <v>8316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300"/>
        <v>33</v>
      </c>
      <c r="P3893">
        <f t="shared" si="301"/>
        <v>37.14</v>
      </c>
      <c r="Q3893" s="13" t="s">
        <v>8315</v>
      </c>
      <c r="R3893" t="s">
        <v>8316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300"/>
        <v>0</v>
      </c>
      <c r="P3894">
        <f t="shared" si="301"/>
        <v>0</v>
      </c>
      <c r="Q3894" s="13" t="s">
        <v>8315</v>
      </c>
      <c r="R3894" t="s">
        <v>8316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300"/>
        <v>22</v>
      </c>
      <c r="P3895">
        <f t="shared" si="301"/>
        <v>128.27000000000001</v>
      </c>
      <c r="Q3895" s="13" t="s">
        <v>8315</v>
      </c>
      <c r="R3895" t="s">
        <v>8316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300"/>
        <v>3</v>
      </c>
      <c r="P3896">
        <f t="shared" si="301"/>
        <v>47.27</v>
      </c>
      <c r="Q3896" s="13" t="s">
        <v>8315</v>
      </c>
      <c r="R3896" t="s">
        <v>8316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300"/>
        <v>5</v>
      </c>
      <c r="P3897">
        <f t="shared" si="301"/>
        <v>50</v>
      </c>
      <c r="Q3897" s="13" t="s">
        <v>8315</v>
      </c>
      <c r="R3897" t="s">
        <v>8316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300"/>
        <v>11</v>
      </c>
      <c r="P3898">
        <f t="shared" si="301"/>
        <v>42.5</v>
      </c>
      <c r="Q3898" s="13" t="s">
        <v>8315</v>
      </c>
      <c r="R3898" t="s">
        <v>8316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300"/>
        <v>18</v>
      </c>
      <c r="P3899">
        <f t="shared" si="301"/>
        <v>44</v>
      </c>
      <c r="Q3899" s="13" t="s">
        <v>8315</v>
      </c>
      <c r="R3899" t="s">
        <v>8316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300"/>
        <v>33</v>
      </c>
      <c r="P3900">
        <f t="shared" si="301"/>
        <v>50.88</v>
      </c>
      <c r="Q3900" s="13" t="s">
        <v>8315</v>
      </c>
      <c r="R3900" t="s">
        <v>8316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300"/>
        <v>1</v>
      </c>
      <c r="P3901">
        <f t="shared" si="301"/>
        <v>62.5</v>
      </c>
      <c r="Q3901" s="13" t="s">
        <v>8315</v>
      </c>
      <c r="R3901" t="s">
        <v>8316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300"/>
        <v>5</v>
      </c>
      <c r="P3902">
        <f t="shared" si="301"/>
        <v>27</v>
      </c>
      <c r="Q3902" s="13" t="s">
        <v>8315</v>
      </c>
      <c r="R3902" t="s">
        <v>8316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300"/>
        <v>1</v>
      </c>
      <c r="P3903">
        <f t="shared" si="301"/>
        <v>25</v>
      </c>
      <c r="Q3903" s="13" t="s">
        <v>8315</v>
      </c>
      <c r="R3903" t="s">
        <v>8316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300"/>
        <v>49</v>
      </c>
      <c r="P3904">
        <f t="shared" si="301"/>
        <v>47.26</v>
      </c>
      <c r="Q3904" s="13" t="s">
        <v>8315</v>
      </c>
      <c r="R3904" t="s">
        <v>8316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300"/>
        <v>0</v>
      </c>
      <c r="P3905">
        <f t="shared" si="301"/>
        <v>0</v>
      </c>
      <c r="Q3905" s="13" t="s">
        <v>8315</v>
      </c>
      <c r="R3905" t="s">
        <v>8316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305">ROUND(E3906/D3906*100, 0)</f>
        <v>0</v>
      </c>
      <c r="P3906">
        <f t="shared" si="301"/>
        <v>1.5</v>
      </c>
      <c r="Q3906" s="13" t="s">
        <v>8315</v>
      </c>
      <c r="R3906" t="s">
        <v>8316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305"/>
        <v>12</v>
      </c>
      <c r="P3907">
        <f t="shared" ref="P3907:P3970" si="306">IFERROR(ROUND(E3907/L3907,2), 0)</f>
        <v>24.71</v>
      </c>
      <c r="Q3907" s="13" t="s">
        <v>8315</v>
      </c>
      <c r="R3907" t="s">
        <v>8316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305"/>
        <v>67</v>
      </c>
      <c r="P3908">
        <f t="shared" si="306"/>
        <v>63.13</v>
      </c>
      <c r="Q3908" s="13" t="s">
        <v>8315</v>
      </c>
      <c r="R3908" t="s">
        <v>8316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305"/>
        <v>15</v>
      </c>
      <c r="P3909">
        <f t="shared" si="306"/>
        <v>38.25</v>
      </c>
      <c r="Q3909" s="13" t="s">
        <v>8315</v>
      </c>
      <c r="R3909" t="s">
        <v>8316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305"/>
        <v>9</v>
      </c>
      <c r="P3910">
        <f t="shared" si="306"/>
        <v>16.25</v>
      </c>
      <c r="Q3910" s="13" t="s">
        <v>8315</v>
      </c>
      <c r="R3910" t="s">
        <v>8316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305"/>
        <v>0</v>
      </c>
      <c r="P3911">
        <f t="shared" si="306"/>
        <v>33.75</v>
      </c>
      <c r="Q3911" s="13" t="s">
        <v>8315</v>
      </c>
      <c r="R3911" t="s">
        <v>8316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305"/>
        <v>3</v>
      </c>
      <c r="P3912">
        <f t="shared" si="306"/>
        <v>61.67</v>
      </c>
      <c r="Q3912" s="13" t="s">
        <v>8315</v>
      </c>
      <c r="R3912" t="s">
        <v>8316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305"/>
        <v>37</v>
      </c>
      <c r="P3913">
        <f t="shared" si="306"/>
        <v>83.14</v>
      </c>
      <c r="Q3913" s="13" t="s">
        <v>8315</v>
      </c>
      <c r="R3913" t="s">
        <v>8316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305"/>
        <v>0</v>
      </c>
      <c r="P3914">
        <f t="shared" si="306"/>
        <v>1</v>
      </c>
      <c r="Q3914" s="13" t="s">
        <v>8315</v>
      </c>
      <c r="R3914" t="s">
        <v>8316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305"/>
        <v>10</v>
      </c>
      <c r="P3915">
        <f t="shared" si="306"/>
        <v>142.86000000000001</v>
      </c>
      <c r="Q3915" s="13" t="s">
        <v>8315</v>
      </c>
      <c r="R3915" t="s">
        <v>8316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305"/>
        <v>36</v>
      </c>
      <c r="P3916">
        <f t="shared" si="306"/>
        <v>33.67</v>
      </c>
      <c r="Q3916" s="13" t="s">
        <v>8315</v>
      </c>
      <c r="R3916" t="s">
        <v>8316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305"/>
        <v>0</v>
      </c>
      <c r="P3917">
        <f t="shared" si="306"/>
        <v>5</v>
      </c>
      <c r="Q3917" s="13" t="s">
        <v>8315</v>
      </c>
      <c r="R3917" t="s">
        <v>8316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305"/>
        <v>0</v>
      </c>
      <c r="P3918">
        <f t="shared" si="306"/>
        <v>0</v>
      </c>
      <c r="Q3918" s="13" t="s">
        <v>8315</v>
      </c>
      <c r="R3918" t="s">
        <v>8316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305"/>
        <v>0</v>
      </c>
      <c r="P3919">
        <f t="shared" si="306"/>
        <v>10</v>
      </c>
      <c r="Q3919" s="13" t="s">
        <v>8315</v>
      </c>
      <c r="R3919" t="s">
        <v>8316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305"/>
        <v>0</v>
      </c>
      <c r="P3920">
        <f t="shared" si="306"/>
        <v>40</v>
      </c>
      <c r="Q3920" s="13" t="s">
        <v>8315</v>
      </c>
      <c r="R3920" t="s">
        <v>8316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305"/>
        <v>2</v>
      </c>
      <c r="P3921">
        <f t="shared" si="306"/>
        <v>30</v>
      </c>
      <c r="Q3921" s="13" t="s">
        <v>8315</v>
      </c>
      <c r="R3921" t="s">
        <v>8316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305"/>
        <v>5</v>
      </c>
      <c r="P3922">
        <f t="shared" si="306"/>
        <v>45</v>
      </c>
      <c r="Q3922" s="13" t="s">
        <v>8315</v>
      </c>
      <c r="R3922" t="s">
        <v>8316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305"/>
        <v>0</v>
      </c>
      <c r="P3923">
        <f t="shared" si="306"/>
        <v>0</v>
      </c>
      <c r="Q3923" s="13" t="s">
        <v>8315</v>
      </c>
      <c r="R3923" t="s">
        <v>8316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305"/>
        <v>8</v>
      </c>
      <c r="P3924">
        <f t="shared" si="306"/>
        <v>10.17</v>
      </c>
      <c r="Q3924" s="13" t="s">
        <v>8315</v>
      </c>
      <c r="R3924" t="s">
        <v>8316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305"/>
        <v>12</v>
      </c>
      <c r="P3925">
        <f t="shared" si="306"/>
        <v>81.41</v>
      </c>
      <c r="Q3925" s="13" t="s">
        <v>8315</v>
      </c>
      <c r="R3925" t="s">
        <v>8316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305"/>
        <v>15</v>
      </c>
      <c r="P3926">
        <f t="shared" si="306"/>
        <v>57.25</v>
      </c>
      <c r="Q3926" s="13" t="s">
        <v>8315</v>
      </c>
      <c r="R3926" t="s">
        <v>8316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305"/>
        <v>10</v>
      </c>
      <c r="P3927">
        <f t="shared" si="306"/>
        <v>5</v>
      </c>
      <c r="Q3927" s="13" t="s">
        <v>8315</v>
      </c>
      <c r="R3927" t="s">
        <v>8316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305"/>
        <v>0</v>
      </c>
      <c r="P3928">
        <f t="shared" si="306"/>
        <v>15</v>
      </c>
      <c r="Q3928" s="13" t="s">
        <v>8315</v>
      </c>
      <c r="R3928" t="s">
        <v>8316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305"/>
        <v>1</v>
      </c>
      <c r="P3929">
        <f t="shared" si="306"/>
        <v>12.5</v>
      </c>
      <c r="Q3929" s="13" t="s">
        <v>8315</v>
      </c>
      <c r="R3929" t="s">
        <v>8316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305"/>
        <v>13</v>
      </c>
      <c r="P3930">
        <f t="shared" si="306"/>
        <v>93</v>
      </c>
      <c r="Q3930" s="13" t="s">
        <v>8315</v>
      </c>
      <c r="R3930" t="s">
        <v>8316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305"/>
        <v>2</v>
      </c>
      <c r="P3931">
        <f t="shared" si="306"/>
        <v>32.36</v>
      </c>
      <c r="Q3931" s="13" t="s">
        <v>8315</v>
      </c>
      <c r="R3931" t="s">
        <v>8316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305"/>
        <v>0</v>
      </c>
      <c r="P3932">
        <f t="shared" si="306"/>
        <v>0</v>
      </c>
      <c r="Q3932" s="13" t="s">
        <v>8315</v>
      </c>
      <c r="R3932" t="s">
        <v>8316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305"/>
        <v>0</v>
      </c>
      <c r="P3933">
        <f t="shared" si="306"/>
        <v>0</v>
      </c>
      <c r="Q3933" s="13" t="s">
        <v>8315</v>
      </c>
      <c r="R3933" t="s">
        <v>8316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305"/>
        <v>0</v>
      </c>
      <c r="P3934">
        <f t="shared" si="306"/>
        <v>1</v>
      </c>
      <c r="Q3934" s="13" t="s">
        <v>8315</v>
      </c>
      <c r="R3934" t="s">
        <v>8316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305"/>
        <v>16</v>
      </c>
      <c r="P3935">
        <f t="shared" si="306"/>
        <v>91.83</v>
      </c>
      <c r="Q3935" s="13" t="s">
        <v>8315</v>
      </c>
      <c r="R3935" t="s">
        <v>8316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305"/>
        <v>11</v>
      </c>
      <c r="P3936">
        <f t="shared" si="306"/>
        <v>45.83</v>
      </c>
      <c r="Q3936" s="13" t="s">
        <v>8315</v>
      </c>
      <c r="R3936" t="s">
        <v>8316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305"/>
        <v>44</v>
      </c>
      <c r="P3937">
        <f t="shared" si="306"/>
        <v>57.17</v>
      </c>
      <c r="Q3937" s="13" t="s">
        <v>8315</v>
      </c>
      <c r="R3937" t="s">
        <v>8316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305"/>
        <v>0</v>
      </c>
      <c r="P3938">
        <f t="shared" si="306"/>
        <v>0</v>
      </c>
      <c r="Q3938" s="13" t="s">
        <v>8315</v>
      </c>
      <c r="R3938" t="s">
        <v>8316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305"/>
        <v>86</v>
      </c>
      <c r="P3939">
        <f t="shared" si="306"/>
        <v>248.5</v>
      </c>
      <c r="Q3939" s="13" t="s">
        <v>8315</v>
      </c>
      <c r="R3939" t="s">
        <v>8316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305"/>
        <v>12</v>
      </c>
      <c r="P3940">
        <f t="shared" si="306"/>
        <v>79.400000000000006</v>
      </c>
      <c r="Q3940" s="13" t="s">
        <v>8315</v>
      </c>
      <c r="R3940" t="s">
        <v>8316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305"/>
        <v>0</v>
      </c>
      <c r="P3941">
        <f t="shared" si="306"/>
        <v>5</v>
      </c>
      <c r="Q3941" s="13" t="s">
        <v>8315</v>
      </c>
      <c r="R3941" t="s">
        <v>8316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305"/>
        <v>0</v>
      </c>
      <c r="P3942">
        <f t="shared" si="306"/>
        <v>5.5</v>
      </c>
      <c r="Q3942" s="13" t="s">
        <v>8315</v>
      </c>
      <c r="R3942" t="s">
        <v>8316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305"/>
        <v>1</v>
      </c>
      <c r="P3943">
        <f t="shared" si="306"/>
        <v>25</v>
      </c>
      <c r="Q3943" s="13" t="s">
        <v>8315</v>
      </c>
      <c r="R3943" t="s">
        <v>8316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305"/>
        <v>0</v>
      </c>
      <c r="P3944">
        <f t="shared" si="306"/>
        <v>0</v>
      </c>
      <c r="Q3944" s="13" t="s">
        <v>8315</v>
      </c>
      <c r="R3944" t="s">
        <v>8316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305"/>
        <v>36</v>
      </c>
      <c r="P3945">
        <f t="shared" si="306"/>
        <v>137.08000000000001</v>
      </c>
      <c r="Q3945" s="13" t="s">
        <v>8315</v>
      </c>
      <c r="R3945" t="s">
        <v>8316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305"/>
        <v>0</v>
      </c>
      <c r="P3946">
        <f t="shared" si="306"/>
        <v>0</v>
      </c>
      <c r="Q3946" s="13" t="s">
        <v>8315</v>
      </c>
      <c r="R3946" t="s">
        <v>8316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305"/>
        <v>0</v>
      </c>
      <c r="P3947">
        <f t="shared" si="306"/>
        <v>5</v>
      </c>
      <c r="Q3947" s="13" t="s">
        <v>8315</v>
      </c>
      <c r="R3947" t="s">
        <v>8316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305"/>
        <v>3</v>
      </c>
      <c r="P3948">
        <f t="shared" si="306"/>
        <v>39</v>
      </c>
      <c r="Q3948" s="13" t="s">
        <v>8315</v>
      </c>
      <c r="R3948" t="s">
        <v>8316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305"/>
        <v>3</v>
      </c>
      <c r="P3949">
        <f t="shared" si="306"/>
        <v>50.5</v>
      </c>
      <c r="Q3949" s="13" t="s">
        <v>8315</v>
      </c>
      <c r="R3949" t="s">
        <v>8316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305"/>
        <v>0</v>
      </c>
      <c r="P3950">
        <f t="shared" si="306"/>
        <v>0</v>
      </c>
      <c r="Q3950" s="13" t="s">
        <v>8315</v>
      </c>
      <c r="R3950" t="s">
        <v>8316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305"/>
        <v>16</v>
      </c>
      <c r="P3951">
        <f t="shared" si="306"/>
        <v>49.28</v>
      </c>
      <c r="Q3951" s="13" t="s">
        <v>8315</v>
      </c>
      <c r="R3951" t="s">
        <v>8316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305"/>
        <v>1</v>
      </c>
      <c r="P3952">
        <f t="shared" si="306"/>
        <v>25</v>
      </c>
      <c r="Q3952" s="13" t="s">
        <v>8315</v>
      </c>
      <c r="R3952" t="s">
        <v>8316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305"/>
        <v>0</v>
      </c>
      <c r="P3953">
        <f t="shared" si="306"/>
        <v>1</v>
      </c>
      <c r="Q3953" s="13" t="s">
        <v>8315</v>
      </c>
      <c r="R3953" t="s">
        <v>8316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305"/>
        <v>0</v>
      </c>
      <c r="P3954">
        <f t="shared" si="306"/>
        <v>25</v>
      </c>
      <c r="Q3954" s="13" t="s">
        <v>8315</v>
      </c>
      <c r="R3954" t="s">
        <v>8316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305"/>
        <v>0</v>
      </c>
      <c r="P3955">
        <f t="shared" si="306"/>
        <v>0</v>
      </c>
      <c r="Q3955" s="13" t="s">
        <v>8315</v>
      </c>
      <c r="R3955" t="s">
        <v>8316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305"/>
        <v>0</v>
      </c>
      <c r="P3956">
        <f t="shared" si="306"/>
        <v>0</v>
      </c>
      <c r="Q3956" s="13" t="s">
        <v>8315</v>
      </c>
      <c r="R3956" t="s">
        <v>8316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305"/>
        <v>24</v>
      </c>
      <c r="P3957">
        <f t="shared" si="306"/>
        <v>53.13</v>
      </c>
      <c r="Q3957" s="13" t="s">
        <v>8315</v>
      </c>
      <c r="R3957" t="s">
        <v>8316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305"/>
        <v>0</v>
      </c>
      <c r="P3958">
        <f t="shared" si="306"/>
        <v>0</v>
      </c>
      <c r="Q3958" s="13" t="s">
        <v>8315</v>
      </c>
      <c r="R3958" t="s">
        <v>8316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305"/>
        <v>0</v>
      </c>
      <c r="P3959">
        <f t="shared" si="306"/>
        <v>7</v>
      </c>
      <c r="Q3959" s="13" t="s">
        <v>8315</v>
      </c>
      <c r="R3959" t="s">
        <v>8316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305"/>
        <v>32</v>
      </c>
      <c r="P3960">
        <f t="shared" si="306"/>
        <v>40.06</v>
      </c>
      <c r="Q3960" s="13" t="s">
        <v>8315</v>
      </c>
      <c r="R3960" t="s">
        <v>8316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305"/>
        <v>24</v>
      </c>
      <c r="P3961">
        <f t="shared" si="306"/>
        <v>24.33</v>
      </c>
      <c r="Q3961" s="13" t="s">
        <v>8315</v>
      </c>
      <c r="R3961" t="s">
        <v>8316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305"/>
        <v>2</v>
      </c>
      <c r="P3962">
        <f t="shared" si="306"/>
        <v>11.25</v>
      </c>
      <c r="Q3962" s="13" t="s">
        <v>8315</v>
      </c>
      <c r="R3962" t="s">
        <v>8316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305"/>
        <v>0</v>
      </c>
      <c r="P3963">
        <f t="shared" si="306"/>
        <v>10.5</v>
      </c>
      <c r="Q3963" s="13" t="s">
        <v>8315</v>
      </c>
      <c r="R3963" t="s">
        <v>8316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305"/>
        <v>3</v>
      </c>
      <c r="P3964">
        <f t="shared" si="306"/>
        <v>15</v>
      </c>
      <c r="Q3964" s="13" t="s">
        <v>8315</v>
      </c>
      <c r="R3964" t="s">
        <v>8316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305"/>
        <v>0</v>
      </c>
      <c r="P3965">
        <f t="shared" si="306"/>
        <v>0</v>
      </c>
      <c r="Q3965" s="13" t="s">
        <v>8315</v>
      </c>
      <c r="R3965" t="s">
        <v>8316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305"/>
        <v>6</v>
      </c>
      <c r="P3966">
        <f t="shared" si="306"/>
        <v>42</v>
      </c>
      <c r="Q3966" s="13" t="s">
        <v>8315</v>
      </c>
      <c r="R3966" t="s">
        <v>8316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305"/>
        <v>14</v>
      </c>
      <c r="P3967">
        <f t="shared" si="306"/>
        <v>71.25</v>
      </c>
      <c r="Q3967" s="13" t="s">
        <v>8315</v>
      </c>
      <c r="R3967" t="s">
        <v>8316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305"/>
        <v>1</v>
      </c>
      <c r="P3968">
        <f t="shared" si="306"/>
        <v>22.5</v>
      </c>
      <c r="Q3968" s="13" t="s">
        <v>8315</v>
      </c>
      <c r="R3968" t="s">
        <v>8316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305"/>
        <v>24</v>
      </c>
      <c r="P3969">
        <f t="shared" si="306"/>
        <v>41</v>
      </c>
      <c r="Q3969" s="13" t="s">
        <v>8315</v>
      </c>
      <c r="R3969" t="s">
        <v>8316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310">ROUND(E3970/D3970*100, 0)</f>
        <v>11</v>
      </c>
      <c r="P3970">
        <f t="shared" si="306"/>
        <v>47.91</v>
      </c>
      <c r="Q3970" s="13" t="s">
        <v>8315</v>
      </c>
      <c r="R3970" t="s">
        <v>8316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310"/>
        <v>7</v>
      </c>
      <c r="P3971">
        <f t="shared" ref="P3971:P4034" si="311">IFERROR(ROUND(E3971/L3971,2), 0)</f>
        <v>35.17</v>
      </c>
      <c r="Q3971" s="13" t="s">
        <v>8315</v>
      </c>
      <c r="R3971" t="s">
        <v>8316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310"/>
        <v>0</v>
      </c>
      <c r="P3972">
        <f t="shared" si="311"/>
        <v>5.5</v>
      </c>
      <c r="Q3972" s="13" t="s">
        <v>8315</v>
      </c>
      <c r="R3972" t="s">
        <v>8316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310"/>
        <v>1</v>
      </c>
      <c r="P3973">
        <f t="shared" si="311"/>
        <v>22.67</v>
      </c>
      <c r="Q3973" s="13" t="s">
        <v>8315</v>
      </c>
      <c r="R3973" t="s">
        <v>8316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310"/>
        <v>21</v>
      </c>
      <c r="P3974">
        <f t="shared" si="311"/>
        <v>26.38</v>
      </c>
      <c r="Q3974" s="13" t="s">
        <v>8315</v>
      </c>
      <c r="R3974" t="s">
        <v>8316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310"/>
        <v>78</v>
      </c>
      <c r="P3975">
        <f t="shared" si="311"/>
        <v>105.54</v>
      </c>
      <c r="Q3975" s="13" t="s">
        <v>8315</v>
      </c>
      <c r="R3975" t="s">
        <v>8316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310"/>
        <v>32</v>
      </c>
      <c r="P3976">
        <f t="shared" si="311"/>
        <v>29.09</v>
      </c>
      <c r="Q3976" s="13" t="s">
        <v>8315</v>
      </c>
      <c r="R3976" t="s">
        <v>8316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310"/>
        <v>0</v>
      </c>
      <c r="P3977">
        <f t="shared" si="311"/>
        <v>0</v>
      </c>
      <c r="Q3977" s="13" t="s">
        <v>8315</v>
      </c>
      <c r="R3977" t="s">
        <v>8316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310"/>
        <v>48</v>
      </c>
      <c r="P3978">
        <f t="shared" si="311"/>
        <v>62</v>
      </c>
      <c r="Q3978" s="13" t="s">
        <v>8315</v>
      </c>
      <c r="R3978" t="s">
        <v>8316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310"/>
        <v>1</v>
      </c>
      <c r="P3979">
        <f t="shared" si="311"/>
        <v>217.5</v>
      </c>
      <c r="Q3979" s="13" t="s">
        <v>8315</v>
      </c>
      <c r="R3979" t="s">
        <v>8316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310"/>
        <v>11</v>
      </c>
      <c r="P3980">
        <f t="shared" si="311"/>
        <v>26.75</v>
      </c>
      <c r="Q3980" s="13" t="s">
        <v>8315</v>
      </c>
      <c r="R3980" t="s">
        <v>8316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310"/>
        <v>2</v>
      </c>
      <c r="P3981">
        <f t="shared" si="311"/>
        <v>18.329999999999998</v>
      </c>
      <c r="Q3981" s="13" t="s">
        <v>8315</v>
      </c>
      <c r="R3981" t="s">
        <v>8316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310"/>
        <v>18</v>
      </c>
      <c r="P3982">
        <f t="shared" si="311"/>
        <v>64.290000000000006</v>
      </c>
      <c r="Q3982" s="13" t="s">
        <v>8315</v>
      </c>
      <c r="R3982" t="s">
        <v>8316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310"/>
        <v>4</v>
      </c>
      <c r="P3983">
        <f t="shared" si="311"/>
        <v>175</v>
      </c>
      <c r="Q3983" s="13" t="s">
        <v>8315</v>
      </c>
      <c r="R3983" t="s">
        <v>8316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310"/>
        <v>20</v>
      </c>
      <c r="P3984">
        <f t="shared" si="311"/>
        <v>34</v>
      </c>
      <c r="Q3984" s="13" t="s">
        <v>8315</v>
      </c>
      <c r="R3984" t="s">
        <v>8316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310"/>
        <v>35</v>
      </c>
      <c r="P3985">
        <f t="shared" si="311"/>
        <v>84.28</v>
      </c>
      <c r="Q3985" s="13" t="s">
        <v>8315</v>
      </c>
      <c r="R3985" t="s">
        <v>8316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310"/>
        <v>6</v>
      </c>
      <c r="P3986">
        <f t="shared" si="311"/>
        <v>9.5</v>
      </c>
      <c r="Q3986" s="13" t="s">
        <v>8315</v>
      </c>
      <c r="R3986" t="s">
        <v>8316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310"/>
        <v>32</v>
      </c>
      <c r="P3987">
        <f t="shared" si="311"/>
        <v>33.74</v>
      </c>
      <c r="Q3987" s="13" t="s">
        <v>8315</v>
      </c>
      <c r="R3987" t="s">
        <v>8316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310"/>
        <v>10</v>
      </c>
      <c r="P3988">
        <f t="shared" si="311"/>
        <v>37.54</v>
      </c>
      <c r="Q3988" s="13" t="s">
        <v>8315</v>
      </c>
      <c r="R3988" t="s">
        <v>8316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310"/>
        <v>38</v>
      </c>
      <c r="P3989">
        <f t="shared" si="311"/>
        <v>11.62</v>
      </c>
      <c r="Q3989" s="13" t="s">
        <v>8315</v>
      </c>
      <c r="R3989" t="s">
        <v>8316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310"/>
        <v>2</v>
      </c>
      <c r="P3990">
        <f t="shared" si="311"/>
        <v>8</v>
      </c>
      <c r="Q3990" s="13" t="s">
        <v>8315</v>
      </c>
      <c r="R3990" t="s">
        <v>8316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310"/>
        <v>0</v>
      </c>
      <c r="P3991">
        <f t="shared" si="311"/>
        <v>0</v>
      </c>
      <c r="Q3991" s="13" t="s">
        <v>8315</v>
      </c>
      <c r="R3991" t="s">
        <v>8316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310"/>
        <v>4</v>
      </c>
      <c r="P3992">
        <f t="shared" si="311"/>
        <v>23</v>
      </c>
      <c r="Q3992" s="13" t="s">
        <v>8315</v>
      </c>
      <c r="R3992" t="s">
        <v>8316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310"/>
        <v>20</v>
      </c>
      <c r="P3993">
        <f t="shared" si="311"/>
        <v>100</v>
      </c>
      <c r="Q3993" s="13" t="s">
        <v>8315</v>
      </c>
      <c r="R3993" t="s">
        <v>8316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310"/>
        <v>5</v>
      </c>
      <c r="P3994">
        <f t="shared" si="311"/>
        <v>60.11</v>
      </c>
      <c r="Q3994" s="13" t="s">
        <v>8315</v>
      </c>
      <c r="R3994" t="s">
        <v>8316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310"/>
        <v>0</v>
      </c>
      <c r="P3995">
        <f t="shared" si="311"/>
        <v>3</v>
      </c>
      <c r="Q3995" s="13" t="s">
        <v>8315</v>
      </c>
      <c r="R3995" t="s">
        <v>8316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310"/>
        <v>0</v>
      </c>
      <c r="P3996">
        <f t="shared" si="311"/>
        <v>5</v>
      </c>
      <c r="Q3996" s="13" t="s">
        <v>8315</v>
      </c>
      <c r="R3996" t="s">
        <v>8316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310"/>
        <v>35</v>
      </c>
      <c r="P3997">
        <f t="shared" si="311"/>
        <v>17.5</v>
      </c>
      <c r="Q3997" s="13" t="s">
        <v>8315</v>
      </c>
      <c r="R3997" t="s">
        <v>8316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310"/>
        <v>17</v>
      </c>
      <c r="P3998">
        <f t="shared" si="311"/>
        <v>29.24</v>
      </c>
      <c r="Q3998" s="13" t="s">
        <v>8315</v>
      </c>
      <c r="R3998" t="s">
        <v>8316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310"/>
        <v>0</v>
      </c>
      <c r="P3999">
        <f t="shared" si="311"/>
        <v>0</v>
      </c>
      <c r="Q3999" s="13" t="s">
        <v>8315</v>
      </c>
      <c r="R3999" t="s">
        <v>8316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310"/>
        <v>57</v>
      </c>
      <c r="P4000">
        <f t="shared" si="311"/>
        <v>59.58</v>
      </c>
      <c r="Q4000" s="13" t="s">
        <v>8315</v>
      </c>
      <c r="R4000" t="s">
        <v>8316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310"/>
        <v>17</v>
      </c>
      <c r="P4001">
        <f t="shared" si="311"/>
        <v>82.57</v>
      </c>
      <c r="Q4001" s="13" t="s">
        <v>8315</v>
      </c>
      <c r="R4001" t="s">
        <v>8316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310"/>
        <v>0</v>
      </c>
      <c r="P4002">
        <f t="shared" si="311"/>
        <v>10</v>
      </c>
      <c r="Q4002" s="13" t="s">
        <v>8315</v>
      </c>
      <c r="R4002" t="s">
        <v>8316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310"/>
        <v>38</v>
      </c>
      <c r="P4003">
        <f t="shared" si="311"/>
        <v>32.36</v>
      </c>
      <c r="Q4003" s="13" t="s">
        <v>8315</v>
      </c>
      <c r="R4003" t="s">
        <v>8316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310"/>
        <v>2</v>
      </c>
      <c r="P4004">
        <f t="shared" si="311"/>
        <v>5.75</v>
      </c>
      <c r="Q4004" s="13" t="s">
        <v>8315</v>
      </c>
      <c r="R4004" t="s">
        <v>8316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310"/>
        <v>10</v>
      </c>
      <c r="P4005">
        <f t="shared" si="311"/>
        <v>100.5</v>
      </c>
      <c r="Q4005" s="13" t="s">
        <v>8315</v>
      </c>
      <c r="R4005" t="s">
        <v>8316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310"/>
        <v>0</v>
      </c>
      <c r="P4006">
        <f t="shared" si="311"/>
        <v>1</v>
      </c>
      <c r="Q4006" s="13" t="s">
        <v>8315</v>
      </c>
      <c r="R4006" t="s">
        <v>8316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310"/>
        <v>1</v>
      </c>
      <c r="P4007">
        <f t="shared" si="311"/>
        <v>20</v>
      </c>
      <c r="Q4007" s="13" t="s">
        <v>8315</v>
      </c>
      <c r="R4007" t="s">
        <v>8316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310"/>
        <v>0</v>
      </c>
      <c r="P4008">
        <f t="shared" si="311"/>
        <v>2</v>
      </c>
      <c r="Q4008" s="13" t="s">
        <v>8315</v>
      </c>
      <c r="R4008" t="s">
        <v>8316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310"/>
        <v>0</v>
      </c>
      <c r="P4009">
        <f t="shared" si="311"/>
        <v>5</v>
      </c>
      <c r="Q4009" s="13" t="s">
        <v>8315</v>
      </c>
      <c r="R4009" t="s">
        <v>8316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310"/>
        <v>6</v>
      </c>
      <c r="P4010">
        <f t="shared" si="311"/>
        <v>15</v>
      </c>
      <c r="Q4010" s="13" t="s">
        <v>8315</v>
      </c>
      <c r="R4010" t="s">
        <v>8316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310"/>
        <v>4</v>
      </c>
      <c r="P4011">
        <f t="shared" si="311"/>
        <v>25</v>
      </c>
      <c r="Q4011" s="13" t="s">
        <v>8315</v>
      </c>
      <c r="R4011" t="s">
        <v>8316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310"/>
        <v>24</v>
      </c>
      <c r="P4012">
        <f t="shared" si="311"/>
        <v>45.84</v>
      </c>
      <c r="Q4012" s="13" t="s">
        <v>8315</v>
      </c>
      <c r="R4012" t="s">
        <v>8316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310"/>
        <v>8</v>
      </c>
      <c r="P4013">
        <f t="shared" si="311"/>
        <v>4.75</v>
      </c>
      <c r="Q4013" s="13" t="s">
        <v>8315</v>
      </c>
      <c r="R4013" t="s">
        <v>8316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310"/>
        <v>0</v>
      </c>
      <c r="P4014">
        <f t="shared" si="311"/>
        <v>0</v>
      </c>
      <c r="Q4014" s="13" t="s">
        <v>8315</v>
      </c>
      <c r="R4014" t="s">
        <v>8316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310"/>
        <v>1</v>
      </c>
      <c r="P4015">
        <f t="shared" si="311"/>
        <v>13</v>
      </c>
      <c r="Q4015" s="13" t="s">
        <v>8315</v>
      </c>
      <c r="R4015" t="s">
        <v>8316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310"/>
        <v>0</v>
      </c>
      <c r="P4016">
        <f t="shared" si="311"/>
        <v>0</v>
      </c>
      <c r="Q4016" s="13" t="s">
        <v>8315</v>
      </c>
      <c r="R4016" t="s">
        <v>8316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310"/>
        <v>0</v>
      </c>
      <c r="P4017">
        <f t="shared" si="311"/>
        <v>1</v>
      </c>
      <c r="Q4017" s="13" t="s">
        <v>8315</v>
      </c>
      <c r="R4017" t="s">
        <v>8316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310"/>
        <v>14</v>
      </c>
      <c r="P4018">
        <f t="shared" si="311"/>
        <v>10</v>
      </c>
      <c r="Q4018" s="13" t="s">
        <v>8315</v>
      </c>
      <c r="R4018" t="s">
        <v>8316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310"/>
        <v>1</v>
      </c>
      <c r="P4019">
        <f t="shared" si="311"/>
        <v>52.5</v>
      </c>
      <c r="Q4019" s="13" t="s">
        <v>8315</v>
      </c>
      <c r="R4019" t="s">
        <v>8316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310"/>
        <v>9</v>
      </c>
      <c r="P4020">
        <f t="shared" si="311"/>
        <v>32.5</v>
      </c>
      <c r="Q4020" s="13" t="s">
        <v>8315</v>
      </c>
      <c r="R4020" t="s">
        <v>8316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310"/>
        <v>1</v>
      </c>
      <c r="P4021">
        <f t="shared" si="311"/>
        <v>7.25</v>
      </c>
      <c r="Q4021" s="13" t="s">
        <v>8315</v>
      </c>
      <c r="R4021" t="s">
        <v>8316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310"/>
        <v>17</v>
      </c>
      <c r="P4022">
        <f t="shared" si="311"/>
        <v>33.33</v>
      </c>
      <c r="Q4022" s="13" t="s">
        <v>8315</v>
      </c>
      <c r="R4022" t="s">
        <v>8316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310"/>
        <v>1</v>
      </c>
      <c r="P4023">
        <f t="shared" si="311"/>
        <v>62.5</v>
      </c>
      <c r="Q4023" s="13" t="s">
        <v>8315</v>
      </c>
      <c r="R4023" t="s">
        <v>8316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310"/>
        <v>70</v>
      </c>
      <c r="P4024">
        <f t="shared" si="311"/>
        <v>63.56</v>
      </c>
      <c r="Q4024" s="13" t="s">
        <v>8315</v>
      </c>
      <c r="R4024" t="s">
        <v>8316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310"/>
        <v>0</v>
      </c>
      <c r="P4025">
        <f t="shared" si="311"/>
        <v>0</v>
      </c>
      <c r="Q4025" s="13" t="s">
        <v>8315</v>
      </c>
      <c r="R4025" t="s">
        <v>8316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310"/>
        <v>1</v>
      </c>
      <c r="P4026">
        <f t="shared" si="311"/>
        <v>10</v>
      </c>
      <c r="Q4026" s="13" t="s">
        <v>8315</v>
      </c>
      <c r="R4026" t="s">
        <v>8316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310"/>
        <v>5</v>
      </c>
      <c r="P4027">
        <f t="shared" si="311"/>
        <v>62.5</v>
      </c>
      <c r="Q4027" s="13" t="s">
        <v>8315</v>
      </c>
      <c r="R4027" t="s">
        <v>8316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10"/>
        <v>0</v>
      </c>
      <c r="P4028">
        <f t="shared" si="311"/>
        <v>0</v>
      </c>
      <c r="Q4028" s="13" t="s">
        <v>8315</v>
      </c>
      <c r="R4028" t="s">
        <v>8316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310"/>
        <v>7</v>
      </c>
      <c r="P4029">
        <f t="shared" si="311"/>
        <v>30.71</v>
      </c>
      <c r="Q4029" s="13" t="s">
        <v>8315</v>
      </c>
      <c r="R4029" t="s">
        <v>8316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310"/>
        <v>28</v>
      </c>
      <c r="P4030">
        <f t="shared" si="311"/>
        <v>51</v>
      </c>
      <c r="Q4030" s="13" t="s">
        <v>8315</v>
      </c>
      <c r="R4030" t="s">
        <v>8316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310"/>
        <v>0</v>
      </c>
      <c r="P4031">
        <f t="shared" si="311"/>
        <v>0</v>
      </c>
      <c r="Q4031" s="13" t="s">
        <v>8315</v>
      </c>
      <c r="R4031" t="s">
        <v>8316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310"/>
        <v>16</v>
      </c>
      <c r="P4032">
        <f t="shared" si="311"/>
        <v>66.67</v>
      </c>
      <c r="Q4032" s="13" t="s">
        <v>8315</v>
      </c>
      <c r="R4032" t="s">
        <v>8316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310"/>
        <v>0</v>
      </c>
      <c r="P4033">
        <f t="shared" si="311"/>
        <v>0</v>
      </c>
      <c r="Q4033" s="13" t="s">
        <v>8315</v>
      </c>
      <c r="R4033" t="s">
        <v>8316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315">ROUND(E4034/D4034*100, 0)</f>
        <v>7</v>
      </c>
      <c r="P4034">
        <f t="shared" si="311"/>
        <v>59</v>
      </c>
      <c r="Q4034" s="13" t="s">
        <v>8315</v>
      </c>
      <c r="R4034" t="s">
        <v>8316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315"/>
        <v>26</v>
      </c>
      <c r="P4035">
        <f t="shared" ref="P4035:P4098" si="316">IFERROR(ROUND(E4035/L4035,2), 0)</f>
        <v>65.34</v>
      </c>
      <c r="Q4035" s="13" t="s">
        <v>8315</v>
      </c>
      <c r="R4035" t="s">
        <v>8316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315"/>
        <v>1</v>
      </c>
      <c r="P4036">
        <f t="shared" si="316"/>
        <v>100</v>
      </c>
      <c r="Q4036" s="13" t="s">
        <v>8315</v>
      </c>
      <c r="R4036" t="s">
        <v>8316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315"/>
        <v>37</v>
      </c>
      <c r="P4037">
        <f t="shared" si="316"/>
        <v>147.4</v>
      </c>
      <c r="Q4037" s="13" t="s">
        <v>8315</v>
      </c>
      <c r="R4037" t="s">
        <v>8316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315"/>
        <v>47</v>
      </c>
      <c r="P4038">
        <f t="shared" si="316"/>
        <v>166.06</v>
      </c>
      <c r="Q4038" s="13" t="s">
        <v>8315</v>
      </c>
      <c r="R4038" t="s">
        <v>8316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315"/>
        <v>11</v>
      </c>
      <c r="P4039">
        <f t="shared" si="316"/>
        <v>40</v>
      </c>
      <c r="Q4039" s="13" t="s">
        <v>8315</v>
      </c>
      <c r="R4039" t="s">
        <v>8316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315"/>
        <v>12</v>
      </c>
      <c r="P4040">
        <f t="shared" si="316"/>
        <v>75.25</v>
      </c>
      <c r="Q4040" s="13" t="s">
        <v>8315</v>
      </c>
      <c r="R4040" t="s">
        <v>8316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315"/>
        <v>60</v>
      </c>
      <c r="P4041">
        <f t="shared" si="316"/>
        <v>60</v>
      </c>
      <c r="Q4041" s="13" t="s">
        <v>8315</v>
      </c>
      <c r="R4041" t="s">
        <v>8316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315"/>
        <v>31</v>
      </c>
      <c r="P4042">
        <f t="shared" si="316"/>
        <v>1250</v>
      </c>
      <c r="Q4042" s="13" t="s">
        <v>8315</v>
      </c>
      <c r="R4042" t="s">
        <v>8316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315"/>
        <v>0</v>
      </c>
      <c r="P4043">
        <f t="shared" si="316"/>
        <v>10.5</v>
      </c>
      <c r="Q4043" s="13" t="s">
        <v>8315</v>
      </c>
      <c r="R4043" t="s">
        <v>8316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315"/>
        <v>0</v>
      </c>
      <c r="P4044">
        <f t="shared" si="316"/>
        <v>7</v>
      </c>
      <c r="Q4044" s="13" t="s">
        <v>8315</v>
      </c>
      <c r="R4044" t="s">
        <v>8316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315"/>
        <v>0</v>
      </c>
      <c r="P4045">
        <f t="shared" si="316"/>
        <v>0</v>
      </c>
      <c r="Q4045" s="13" t="s">
        <v>8315</v>
      </c>
      <c r="R4045" t="s">
        <v>8316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315"/>
        <v>38</v>
      </c>
      <c r="P4046">
        <f t="shared" si="316"/>
        <v>56.25</v>
      </c>
      <c r="Q4046" s="13" t="s">
        <v>8315</v>
      </c>
      <c r="R4046" t="s">
        <v>8316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315"/>
        <v>0</v>
      </c>
      <c r="P4047">
        <f t="shared" si="316"/>
        <v>1</v>
      </c>
      <c r="Q4047" s="13" t="s">
        <v>8315</v>
      </c>
      <c r="R4047" t="s">
        <v>8316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315"/>
        <v>8</v>
      </c>
      <c r="P4048">
        <f t="shared" si="316"/>
        <v>38.33</v>
      </c>
      <c r="Q4048" s="13" t="s">
        <v>8315</v>
      </c>
      <c r="R4048" t="s">
        <v>8316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315"/>
        <v>2</v>
      </c>
      <c r="P4049">
        <f t="shared" si="316"/>
        <v>27.5</v>
      </c>
      <c r="Q4049" s="13" t="s">
        <v>8315</v>
      </c>
      <c r="R4049" t="s">
        <v>8316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315"/>
        <v>18</v>
      </c>
      <c r="P4050">
        <f t="shared" si="316"/>
        <v>32.979999999999997</v>
      </c>
      <c r="Q4050" s="13" t="s">
        <v>8315</v>
      </c>
      <c r="R4050" t="s">
        <v>8316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315"/>
        <v>0</v>
      </c>
      <c r="P4051">
        <f t="shared" si="316"/>
        <v>16</v>
      </c>
      <c r="Q4051" s="13" t="s">
        <v>8315</v>
      </c>
      <c r="R4051" t="s">
        <v>8316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315"/>
        <v>0</v>
      </c>
      <c r="P4052">
        <f t="shared" si="316"/>
        <v>1</v>
      </c>
      <c r="Q4052" s="13" t="s">
        <v>8315</v>
      </c>
      <c r="R4052" t="s">
        <v>8316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315"/>
        <v>0</v>
      </c>
      <c r="P4053">
        <f t="shared" si="316"/>
        <v>0</v>
      </c>
      <c r="Q4053" s="13" t="s">
        <v>8315</v>
      </c>
      <c r="R4053" t="s">
        <v>8316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315"/>
        <v>38</v>
      </c>
      <c r="P4054">
        <f t="shared" si="316"/>
        <v>86.62</v>
      </c>
      <c r="Q4054" s="13" t="s">
        <v>8315</v>
      </c>
      <c r="R4054" t="s">
        <v>8316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315"/>
        <v>22</v>
      </c>
      <c r="P4055">
        <f t="shared" si="316"/>
        <v>55</v>
      </c>
      <c r="Q4055" s="13" t="s">
        <v>8315</v>
      </c>
      <c r="R4055" t="s">
        <v>8316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315"/>
        <v>0</v>
      </c>
      <c r="P4056">
        <f t="shared" si="316"/>
        <v>0</v>
      </c>
      <c r="Q4056" s="13" t="s">
        <v>8315</v>
      </c>
      <c r="R4056" t="s">
        <v>8316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315"/>
        <v>18</v>
      </c>
      <c r="P4057">
        <f t="shared" si="316"/>
        <v>41.95</v>
      </c>
      <c r="Q4057" s="13" t="s">
        <v>8315</v>
      </c>
      <c r="R4057" t="s">
        <v>8316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315"/>
        <v>53</v>
      </c>
      <c r="P4058">
        <f t="shared" si="316"/>
        <v>88.33</v>
      </c>
      <c r="Q4058" s="13" t="s">
        <v>8315</v>
      </c>
      <c r="R4058" t="s">
        <v>8316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315"/>
        <v>22</v>
      </c>
      <c r="P4059">
        <f t="shared" si="316"/>
        <v>129.16999999999999</v>
      </c>
      <c r="Q4059" s="13" t="s">
        <v>8315</v>
      </c>
      <c r="R4059" t="s">
        <v>8316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315"/>
        <v>3</v>
      </c>
      <c r="P4060">
        <f t="shared" si="316"/>
        <v>23.75</v>
      </c>
      <c r="Q4060" s="13" t="s">
        <v>8315</v>
      </c>
      <c r="R4060" t="s">
        <v>8316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315"/>
        <v>3</v>
      </c>
      <c r="P4061">
        <f t="shared" si="316"/>
        <v>35.71</v>
      </c>
      <c r="Q4061" s="13" t="s">
        <v>8315</v>
      </c>
      <c r="R4061" t="s">
        <v>8316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315"/>
        <v>3</v>
      </c>
      <c r="P4062">
        <f t="shared" si="316"/>
        <v>57</v>
      </c>
      <c r="Q4062" s="13" t="s">
        <v>8315</v>
      </c>
      <c r="R4062" t="s">
        <v>8316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15"/>
        <v>0</v>
      </c>
      <c r="P4063">
        <f t="shared" si="316"/>
        <v>0</v>
      </c>
      <c r="Q4063" s="13" t="s">
        <v>8315</v>
      </c>
      <c r="R4063" t="s">
        <v>8316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315"/>
        <v>2</v>
      </c>
      <c r="P4064">
        <f t="shared" si="316"/>
        <v>163.33000000000001</v>
      </c>
      <c r="Q4064" s="13" t="s">
        <v>8315</v>
      </c>
      <c r="R4064" t="s">
        <v>8316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315"/>
        <v>1</v>
      </c>
      <c r="P4065">
        <f t="shared" si="316"/>
        <v>15</v>
      </c>
      <c r="Q4065" s="13" t="s">
        <v>8315</v>
      </c>
      <c r="R4065" t="s">
        <v>8316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315"/>
        <v>19</v>
      </c>
      <c r="P4066">
        <f t="shared" si="316"/>
        <v>64.17</v>
      </c>
      <c r="Q4066" s="13" t="s">
        <v>8315</v>
      </c>
      <c r="R4066" t="s">
        <v>8316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315"/>
        <v>1</v>
      </c>
      <c r="P4067">
        <f t="shared" si="316"/>
        <v>6.75</v>
      </c>
      <c r="Q4067" s="13" t="s">
        <v>8315</v>
      </c>
      <c r="R4067" t="s">
        <v>8316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315"/>
        <v>0</v>
      </c>
      <c r="P4068">
        <f t="shared" si="316"/>
        <v>25</v>
      </c>
      <c r="Q4068" s="13" t="s">
        <v>8315</v>
      </c>
      <c r="R4068" t="s">
        <v>8316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315"/>
        <v>61</v>
      </c>
      <c r="P4069">
        <f t="shared" si="316"/>
        <v>179.12</v>
      </c>
      <c r="Q4069" s="13" t="s">
        <v>8315</v>
      </c>
      <c r="R4069" t="s">
        <v>8316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315"/>
        <v>1</v>
      </c>
      <c r="P4070">
        <f t="shared" si="316"/>
        <v>34.950000000000003</v>
      </c>
      <c r="Q4070" s="13" t="s">
        <v>8315</v>
      </c>
      <c r="R4070" t="s">
        <v>8316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315"/>
        <v>34</v>
      </c>
      <c r="P4071">
        <f t="shared" si="316"/>
        <v>33.08</v>
      </c>
      <c r="Q4071" s="13" t="s">
        <v>8315</v>
      </c>
      <c r="R4071" t="s">
        <v>8316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315"/>
        <v>17</v>
      </c>
      <c r="P4072">
        <f t="shared" si="316"/>
        <v>27.5</v>
      </c>
      <c r="Q4072" s="13" t="s">
        <v>8315</v>
      </c>
      <c r="R4072" t="s">
        <v>8316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315"/>
        <v>0</v>
      </c>
      <c r="P4073">
        <f t="shared" si="316"/>
        <v>0</v>
      </c>
      <c r="Q4073" s="13" t="s">
        <v>8315</v>
      </c>
      <c r="R4073" t="s">
        <v>8316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315"/>
        <v>0</v>
      </c>
      <c r="P4074">
        <f t="shared" si="316"/>
        <v>2</v>
      </c>
      <c r="Q4074" s="13" t="s">
        <v>8315</v>
      </c>
      <c r="R4074" t="s">
        <v>8316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315"/>
        <v>1</v>
      </c>
      <c r="P4075">
        <f t="shared" si="316"/>
        <v>18.5</v>
      </c>
      <c r="Q4075" s="13" t="s">
        <v>8315</v>
      </c>
      <c r="R4075" t="s">
        <v>8316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315"/>
        <v>27</v>
      </c>
      <c r="P4076">
        <f t="shared" si="316"/>
        <v>35</v>
      </c>
      <c r="Q4076" s="13" t="s">
        <v>8315</v>
      </c>
      <c r="R4076" t="s">
        <v>8316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315"/>
        <v>29</v>
      </c>
      <c r="P4077">
        <f t="shared" si="316"/>
        <v>44.31</v>
      </c>
      <c r="Q4077" s="13" t="s">
        <v>8315</v>
      </c>
      <c r="R4077" t="s">
        <v>8316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15"/>
        <v>0</v>
      </c>
      <c r="P4078">
        <f t="shared" si="316"/>
        <v>0</v>
      </c>
      <c r="Q4078" s="13" t="s">
        <v>8315</v>
      </c>
      <c r="R4078" t="s">
        <v>8316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315"/>
        <v>9</v>
      </c>
      <c r="P4079">
        <f t="shared" si="316"/>
        <v>222.5</v>
      </c>
      <c r="Q4079" s="13" t="s">
        <v>8315</v>
      </c>
      <c r="R4079" t="s">
        <v>8316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315"/>
        <v>0</v>
      </c>
      <c r="P4080">
        <f t="shared" si="316"/>
        <v>0</v>
      </c>
      <c r="Q4080" s="13" t="s">
        <v>8315</v>
      </c>
      <c r="R4080" t="s">
        <v>8316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315"/>
        <v>0</v>
      </c>
      <c r="P4081">
        <f t="shared" si="316"/>
        <v>5</v>
      </c>
      <c r="Q4081" s="13" t="s">
        <v>8315</v>
      </c>
      <c r="R4081" t="s">
        <v>8316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15"/>
        <v>0</v>
      </c>
      <c r="P4082">
        <f t="shared" si="316"/>
        <v>0</v>
      </c>
      <c r="Q4082" s="13" t="s">
        <v>8315</v>
      </c>
      <c r="R4082" t="s">
        <v>8316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315"/>
        <v>16</v>
      </c>
      <c r="P4083">
        <f t="shared" si="316"/>
        <v>29.17</v>
      </c>
      <c r="Q4083" s="13" t="s">
        <v>8315</v>
      </c>
      <c r="R4083" t="s">
        <v>8316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315"/>
        <v>2</v>
      </c>
      <c r="P4084">
        <f t="shared" si="316"/>
        <v>1.5</v>
      </c>
      <c r="Q4084" s="13" t="s">
        <v>8315</v>
      </c>
      <c r="R4084" t="s">
        <v>8316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315"/>
        <v>22</v>
      </c>
      <c r="P4085">
        <f t="shared" si="316"/>
        <v>126.5</v>
      </c>
      <c r="Q4085" s="13" t="s">
        <v>8315</v>
      </c>
      <c r="R4085" t="s">
        <v>8316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315"/>
        <v>0</v>
      </c>
      <c r="P4086">
        <f t="shared" si="316"/>
        <v>10</v>
      </c>
      <c r="Q4086" s="13" t="s">
        <v>8315</v>
      </c>
      <c r="R4086" t="s">
        <v>8316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315"/>
        <v>0</v>
      </c>
      <c r="P4087">
        <f t="shared" si="316"/>
        <v>10</v>
      </c>
      <c r="Q4087" s="13" t="s">
        <v>8315</v>
      </c>
      <c r="R4087" t="s">
        <v>8316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315"/>
        <v>5</v>
      </c>
      <c r="P4088">
        <f t="shared" si="316"/>
        <v>9.4</v>
      </c>
      <c r="Q4088" s="13" t="s">
        <v>8315</v>
      </c>
      <c r="R4088" t="s">
        <v>8316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315"/>
        <v>0</v>
      </c>
      <c r="P4089">
        <f t="shared" si="316"/>
        <v>0</v>
      </c>
      <c r="Q4089" s="13" t="s">
        <v>8315</v>
      </c>
      <c r="R4089" t="s">
        <v>8316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315"/>
        <v>11</v>
      </c>
      <c r="P4090">
        <f t="shared" si="316"/>
        <v>72</v>
      </c>
      <c r="Q4090" s="13" t="s">
        <v>8315</v>
      </c>
      <c r="R4090" t="s">
        <v>8316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315"/>
        <v>5</v>
      </c>
      <c r="P4091">
        <f t="shared" si="316"/>
        <v>30</v>
      </c>
      <c r="Q4091" s="13" t="s">
        <v>8315</v>
      </c>
      <c r="R4091" t="s">
        <v>8316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315"/>
        <v>3</v>
      </c>
      <c r="P4092">
        <f t="shared" si="316"/>
        <v>10.67</v>
      </c>
      <c r="Q4092" s="13" t="s">
        <v>8315</v>
      </c>
      <c r="R4092" t="s">
        <v>8316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315"/>
        <v>13</v>
      </c>
      <c r="P4093">
        <f t="shared" si="316"/>
        <v>25.5</v>
      </c>
      <c r="Q4093" s="13" t="s">
        <v>8315</v>
      </c>
      <c r="R4093" t="s">
        <v>8316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315"/>
        <v>0</v>
      </c>
      <c r="P4094">
        <f t="shared" si="316"/>
        <v>20</v>
      </c>
      <c r="Q4094" s="13" t="s">
        <v>8315</v>
      </c>
      <c r="R4094" t="s">
        <v>8316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315"/>
        <v>2</v>
      </c>
      <c r="P4095">
        <f t="shared" si="316"/>
        <v>15</v>
      </c>
      <c r="Q4095" s="13" t="s">
        <v>8315</v>
      </c>
      <c r="R4095" t="s">
        <v>8316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315"/>
        <v>37</v>
      </c>
      <c r="P4096">
        <f t="shared" si="316"/>
        <v>91.25</v>
      </c>
      <c r="Q4096" s="13" t="s">
        <v>8315</v>
      </c>
      <c r="R4096" t="s">
        <v>8316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315"/>
        <v>3</v>
      </c>
      <c r="P4097">
        <f t="shared" si="316"/>
        <v>800</v>
      </c>
      <c r="Q4097" s="13" t="s">
        <v>8315</v>
      </c>
      <c r="R4097" t="s">
        <v>8316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320">ROUND(E4098/D4098*100, 0)</f>
        <v>11</v>
      </c>
      <c r="P4098">
        <f t="shared" si="316"/>
        <v>80</v>
      </c>
      <c r="Q4098" s="13" t="s">
        <v>8315</v>
      </c>
      <c r="R4098" t="s">
        <v>8316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320"/>
        <v>0</v>
      </c>
      <c r="P4099">
        <f t="shared" ref="P4099:P4116" si="321">IFERROR(ROUND(E4099/L4099,2), 0)</f>
        <v>0</v>
      </c>
      <c r="Q4099" s="13" t="s">
        <v>8315</v>
      </c>
      <c r="R4099" t="s">
        <v>8316</v>
      </c>
      <c r="S4099" s="17">
        <f t="shared" ref="S4099:S4117" si="322">(((J4099/60)/60)/24)+DATE(1970,1,1)</f>
        <v>42344.824502314819</v>
      </c>
      <c r="T4099" s="17">
        <f t="shared" ref="T4099:T4117" si="323">(((I4099/60)/60)/24)+DATE(1970,1,1)</f>
        <v>42400.996527777781</v>
      </c>
      <c r="U4099">
        <f t="shared" ref="U4099:U4117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20"/>
        <v>0</v>
      </c>
      <c r="P4100">
        <f t="shared" si="321"/>
        <v>0</v>
      </c>
      <c r="Q4100" s="13" t="s">
        <v>8315</v>
      </c>
      <c r="R4100" t="s">
        <v>8316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320"/>
        <v>1</v>
      </c>
      <c r="P4101">
        <f t="shared" si="321"/>
        <v>50</v>
      </c>
      <c r="Q4101" s="13" t="s">
        <v>8315</v>
      </c>
      <c r="R4101" t="s">
        <v>8316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20"/>
        <v>0</v>
      </c>
      <c r="P4102">
        <f t="shared" si="321"/>
        <v>0</v>
      </c>
      <c r="Q4102" s="13" t="s">
        <v>8315</v>
      </c>
      <c r="R4102" t="s">
        <v>8316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20"/>
        <v>0</v>
      </c>
      <c r="P4103">
        <f t="shared" si="321"/>
        <v>0</v>
      </c>
      <c r="Q4103" s="13" t="s">
        <v>8315</v>
      </c>
      <c r="R4103" t="s">
        <v>8316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320"/>
        <v>27</v>
      </c>
      <c r="P4104">
        <f t="shared" si="321"/>
        <v>22.83</v>
      </c>
      <c r="Q4104" s="13" t="s">
        <v>8315</v>
      </c>
      <c r="R4104" t="s">
        <v>8316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320"/>
        <v>10</v>
      </c>
      <c r="P4105">
        <f t="shared" si="321"/>
        <v>16.670000000000002</v>
      </c>
      <c r="Q4105" s="13" t="s">
        <v>8315</v>
      </c>
      <c r="R4105" t="s">
        <v>8316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320"/>
        <v>21</v>
      </c>
      <c r="P4106">
        <f t="shared" si="321"/>
        <v>45.79</v>
      </c>
      <c r="Q4106" s="13" t="s">
        <v>8315</v>
      </c>
      <c r="R4106" t="s">
        <v>8316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320"/>
        <v>7</v>
      </c>
      <c r="P4107">
        <f t="shared" si="321"/>
        <v>383.33</v>
      </c>
      <c r="Q4107" s="13" t="s">
        <v>8315</v>
      </c>
      <c r="R4107" t="s">
        <v>8316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320"/>
        <v>71</v>
      </c>
      <c r="P4108">
        <f t="shared" si="321"/>
        <v>106.97</v>
      </c>
      <c r="Q4108" s="13" t="s">
        <v>8315</v>
      </c>
      <c r="R4108" t="s">
        <v>8316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320"/>
        <v>2</v>
      </c>
      <c r="P4109">
        <f t="shared" si="321"/>
        <v>10.25</v>
      </c>
      <c r="Q4109" s="13" t="s">
        <v>8315</v>
      </c>
      <c r="R4109" t="s">
        <v>8316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320"/>
        <v>2</v>
      </c>
      <c r="P4110">
        <f t="shared" si="321"/>
        <v>59</v>
      </c>
      <c r="Q4110" s="13" t="s">
        <v>8315</v>
      </c>
      <c r="R4110" t="s">
        <v>8316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20"/>
        <v>0</v>
      </c>
      <c r="P4111">
        <f t="shared" si="321"/>
        <v>0</v>
      </c>
      <c r="Q4111" s="13" t="s">
        <v>8315</v>
      </c>
      <c r="R4111" t="s">
        <v>8316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320"/>
        <v>29</v>
      </c>
      <c r="P4112">
        <f t="shared" si="321"/>
        <v>14.33</v>
      </c>
      <c r="Q4112" s="13" t="s">
        <v>8315</v>
      </c>
      <c r="R4112" t="s">
        <v>8316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320"/>
        <v>3</v>
      </c>
      <c r="P4113">
        <f t="shared" si="321"/>
        <v>15.67</v>
      </c>
      <c r="Q4113" s="13" t="s">
        <v>8315</v>
      </c>
      <c r="R4113" t="s">
        <v>8316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20"/>
        <v>0</v>
      </c>
      <c r="P4114">
        <f t="shared" si="321"/>
        <v>1</v>
      </c>
      <c r="Q4114" s="13" t="s">
        <v>8315</v>
      </c>
      <c r="R4114" t="s">
        <v>8316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20"/>
        <v>0</v>
      </c>
      <c r="P4115">
        <f t="shared" si="321"/>
        <v>1</v>
      </c>
      <c r="Q4115" s="13" t="s">
        <v>8315</v>
      </c>
      <c r="R4115" t="s">
        <v>8316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  <row r="4116" spans="1:21" hidden="1" x14ac:dyDescent="0.2">
      <c r="P4116">
        <f t="shared" si="321"/>
        <v>0</v>
      </c>
      <c r="S4116" s="17">
        <f t="shared" si="322"/>
        <v>25569</v>
      </c>
      <c r="T4116" s="17">
        <f t="shared" si="323"/>
        <v>25569</v>
      </c>
      <c r="U4116">
        <f t="shared" si="324"/>
        <v>1970</v>
      </c>
    </row>
    <row r="4117" spans="1:21" hidden="1" x14ac:dyDescent="0.2">
      <c r="S4117" s="17">
        <f t="shared" si="322"/>
        <v>25569</v>
      </c>
      <c r="T4117" s="17">
        <f t="shared" si="323"/>
        <v>25569</v>
      </c>
      <c r="U4117">
        <f t="shared" si="324"/>
        <v>1970</v>
      </c>
    </row>
  </sheetData>
  <autoFilter ref="A1:U4117" xr:uid="{9D6F1476-5CE7-6643-8988-5CBBE0500AA4}">
    <filterColumn colId="17">
      <filters>
        <filter val="plays"/>
      </filters>
    </filterColumn>
  </autoFilter>
  <sortState xmlns:xlrd2="http://schemas.microsoft.com/office/spreadsheetml/2017/richdata2" ref="A2:O4115">
    <sortCondition descending="1" ref="O1"/>
  </sortState>
  <conditionalFormatting sqref="F1:F1048576">
    <cfRule type="containsText" dxfId="10" priority="2" operator="containsText" text="live">
      <formula>NOT(ISERROR(SEARCH("live",F1)))</formula>
    </cfRule>
    <cfRule type="cellIs" dxfId="9" priority="4" operator="equal">
      <formula>"live"</formula>
    </cfRule>
    <cfRule type="cellIs" dxfId="8" priority="5" operator="equal">
      <formula>"canceled"</formula>
    </cfRule>
    <cfRule type="cellIs" dxfId="7" priority="6" operator="equal">
      <formula>"Cancelled"</formula>
    </cfRule>
    <cfRule type="cellIs" dxfId="6" priority="7" operator="equal">
      <formula>"Successful"</formula>
    </cfRule>
    <cfRule type="cellIs" dxfId="5" priority="8" operator="equal">
      <formula>"failed"</formula>
    </cfRule>
  </conditionalFormatting>
  <conditionalFormatting sqref="G122">
    <cfRule type="containsText" dxfId="4" priority="3" operator="containsText" text="live">
      <formula>NOT(ISERROR(SEARCH("live",G122)))</formula>
    </cfRule>
  </conditionalFormatting>
  <conditionalFormatting sqref="O1:O1048576">
    <cfRule type="colorScale" priority="1">
      <colorScale>
        <cfvo type="min"/>
        <cfvo type="percentile" val="90"/>
        <color rgb="FFC00000"/>
        <color rgb="FF00206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6D0D9-F5EF-FC45-9D22-0A6EDFF79D5E}">
  <dimension ref="A1:C14"/>
  <sheetViews>
    <sheetView workbookViewId="0">
      <selection activeCell="B3" sqref="B3"/>
    </sheetView>
  </sheetViews>
  <sheetFormatPr baseColWidth="10" defaultRowHeight="15" x14ac:dyDescent="0.2"/>
  <cols>
    <col min="1" max="1" width="20" customWidth="1"/>
    <col min="2" max="2" width="20" bestFit="1" customWidth="1"/>
    <col min="3" max="3" width="21.83203125" bestFit="1" customWidth="1"/>
  </cols>
  <sheetData>
    <row r="1" spans="1:3" x14ac:dyDescent="0.2">
      <c r="B1" t="s">
        <v>8371</v>
      </c>
      <c r="C1" t="s">
        <v>8372</v>
      </c>
    </row>
    <row r="2" spans="1:3" ht="16" x14ac:dyDescent="0.2">
      <c r="A2" t="s">
        <v>8373</v>
      </c>
      <c r="B2" s="20" t="e">
        <f>AVERAGE(#REF!)</f>
        <v>#REF!</v>
      </c>
      <c r="C2" s="20" t="e">
        <f>AVERAGE(#REF!)</f>
        <v>#REF!</v>
      </c>
    </row>
    <row r="3" spans="1:3" ht="16" x14ac:dyDescent="0.2">
      <c r="A3" t="s">
        <v>8374</v>
      </c>
      <c r="B3" s="20" t="e">
        <f>MEDIAN(#REF!)</f>
        <v>#REF!</v>
      </c>
      <c r="C3" s="20" t="e">
        <f>MEDIAN(#REF!)</f>
        <v>#REF!</v>
      </c>
    </row>
    <row r="4" spans="1:3" ht="16" x14ac:dyDescent="0.2">
      <c r="A4" t="s">
        <v>8377</v>
      </c>
      <c r="B4" s="20" t="e">
        <f>_xlfn.STDEV.P(#REF!)</f>
        <v>#REF!</v>
      </c>
      <c r="C4" s="20" t="e">
        <f>_xlfn.STDEV.P(#REF!)</f>
        <v>#REF!</v>
      </c>
    </row>
    <row r="5" spans="1:3" ht="16" x14ac:dyDescent="0.2">
      <c r="A5" t="s">
        <v>8378</v>
      </c>
      <c r="B5" s="20" t="e">
        <f>_xlfn.QUARTILE.EXC(#REF!, 3)</f>
        <v>#REF!</v>
      </c>
      <c r="C5" s="20" t="e">
        <f>_xlfn.QUARTILE.EXC(#REF!, 3)</f>
        <v>#REF!</v>
      </c>
    </row>
    <row r="6" spans="1:3" ht="16" x14ac:dyDescent="0.2">
      <c r="A6" t="s">
        <v>8379</v>
      </c>
      <c r="B6" s="20" t="e">
        <f>_xlfn.QUARTILE.EXC(#REF!, 1)</f>
        <v>#REF!</v>
      </c>
      <c r="C6" s="20" t="e">
        <f>_xlfn.QUARTILE.EXC(#REF!, 1)</f>
        <v>#REF!</v>
      </c>
    </row>
    <row r="7" spans="1:3" ht="16" x14ac:dyDescent="0.2">
      <c r="A7" t="s">
        <v>8380</v>
      </c>
      <c r="B7" s="20" t="e">
        <f>B5-B6</f>
        <v>#REF!</v>
      </c>
      <c r="C7" s="20" t="e">
        <f>C5-C6</f>
        <v>#REF!</v>
      </c>
    </row>
    <row r="9" spans="1:3" x14ac:dyDescent="0.2">
      <c r="A9" t="s">
        <v>8375</v>
      </c>
      <c r="B9" s="8" t="e">
        <f>AVERAGE(#REF!)</f>
        <v>#REF!</v>
      </c>
      <c r="C9" s="8" t="e">
        <f>AVERAGE(#REF!)</f>
        <v>#REF!</v>
      </c>
    </row>
    <row r="10" spans="1:3" x14ac:dyDescent="0.2">
      <c r="A10" t="s">
        <v>8376</v>
      </c>
      <c r="B10" s="8" t="e">
        <f>MEDIAN(#REF!)</f>
        <v>#REF!</v>
      </c>
      <c r="C10" s="8" t="e">
        <f>MEDIAN(#REF!)</f>
        <v>#REF!</v>
      </c>
    </row>
    <row r="11" spans="1:3" x14ac:dyDescent="0.2">
      <c r="A11" t="s">
        <v>8381</v>
      </c>
      <c r="B11" s="8" t="e">
        <f>_xlfn.STDEV.P(#REF!)</f>
        <v>#REF!</v>
      </c>
      <c r="C11" s="8" t="e">
        <f>_xlfn.STDEV.P(#REF!)</f>
        <v>#REF!</v>
      </c>
    </row>
    <row r="12" spans="1:3" x14ac:dyDescent="0.2">
      <c r="A12" t="s">
        <v>8382</v>
      </c>
      <c r="B12" s="8" t="e">
        <f>_xlfn.QUARTILE.EXC(#REF!, 3)</f>
        <v>#REF!</v>
      </c>
      <c r="C12" s="8" t="e">
        <f>_xlfn.QUARTILE.EXC(#REF!, 3)</f>
        <v>#REF!</v>
      </c>
    </row>
    <row r="13" spans="1:3" x14ac:dyDescent="0.2">
      <c r="A13" t="s">
        <v>8383</v>
      </c>
      <c r="B13" s="8" t="e">
        <f>_xlfn.QUARTILE.EXC(#REF!, 1)</f>
        <v>#REF!</v>
      </c>
      <c r="C13" s="8" t="e">
        <f>_xlfn.QUARTILE.EXC(#REF!, 1)</f>
        <v>#REF!</v>
      </c>
    </row>
    <row r="14" spans="1:3" x14ac:dyDescent="0.2">
      <c r="A14" t="s">
        <v>8384</v>
      </c>
      <c r="B14" s="8" t="e">
        <f>B12-B13</f>
        <v>#REF!</v>
      </c>
      <c r="C14" s="8" t="e">
        <f xml:space="preserve"> 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54FDC-D170-6E42-82EB-19CC7CDA6341}">
  <dimension ref="A1:F6"/>
  <sheetViews>
    <sheetView workbookViewId="0">
      <selection activeCell="N26" sqref="N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8360</v>
      </c>
      <c r="B3" s="14" t="s">
        <v>8361</v>
      </c>
    </row>
    <row r="4" spans="1:6" x14ac:dyDescent="0.2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5" t="s">
        <v>8315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">
      <c r="A6" s="15" t="s">
        <v>8362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80070-A4EA-6D44-B689-6D4D7B581959}">
  <dimension ref="A1:E7"/>
  <sheetViews>
    <sheetView workbookViewId="0">
      <selection activeCell="D7" sqref="D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4" t="s">
        <v>8359</v>
      </c>
      <c r="B1" t="s">
        <v>8364</v>
      </c>
    </row>
    <row r="2" spans="1:5" x14ac:dyDescent="0.2">
      <c r="A2" s="14" t="s">
        <v>8222</v>
      </c>
      <c r="B2" t="s">
        <v>8224</v>
      </c>
    </row>
    <row r="4" spans="1:5" x14ac:dyDescent="0.2">
      <c r="A4" s="14" t="s">
        <v>8360</v>
      </c>
      <c r="B4" s="14" t="s">
        <v>8361</v>
      </c>
    </row>
    <row r="5" spans="1:5" x14ac:dyDescent="0.2">
      <c r="A5" s="14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5" t="s">
        <v>8316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2">
      <c r="A7" s="15" t="s">
        <v>8362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7A544-C279-CC4F-8E0C-E786A0F247C2}">
  <dimension ref="A1:F2792"/>
  <sheetViews>
    <sheetView topLeftCell="B1" workbookViewId="0">
      <selection activeCell="E12" sqref="E12"/>
    </sheetView>
  </sheetViews>
  <sheetFormatPr baseColWidth="10" defaultRowHeight="15" x14ac:dyDescent="0.2"/>
  <cols>
    <col min="1" max="1" width="15.6640625" style="17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26.1640625" bestFit="1" customWidth="1"/>
    <col min="9" max="9" width="20" bestFit="1" customWidth="1"/>
    <col min="10" max="10" width="30.5" bestFit="1" customWidth="1"/>
    <col min="11" max="14" width="12.1640625" bestFit="1" customWidth="1"/>
    <col min="15" max="15" width="11.1640625" bestFit="1" customWidth="1"/>
    <col min="16" max="20" width="12.1640625" bestFit="1" customWidth="1"/>
    <col min="21" max="21" width="11.1640625" bestFit="1" customWidth="1"/>
    <col min="22" max="24" width="12.1640625" bestFit="1" customWidth="1"/>
    <col min="25" max="25" width="10.1640625" bestFit="1" customWidth="1"/>
    <col min="26" max="31" width="12.1640625" bestFit="1" customWidth="1"/>
    <col min="32" max="32" width="11.1640625" bestFit="1" customWidth="1"/>
    <col min="33" max="46" width="12.1640625" bestFit="1" customWidth="1"/>
    <col min="47" max="48" width="11.1640625" bestFit="1" customWidth="1"/>
    <col min="49" max="56" width="12.1640625" bestFit="1" customWidth="1"/>
    <col min="57" max="57" width="11.1640625" bestFit="1" customWidth="1"/>
    <col min="58" max="60" width="12.1640625" bestFit="1" customWidth="1"/>
    <col min="61" max="61" width="11.1640625" bestFit="1" customWidth="1"/>
    <col min="62" max="104" width="12.1640625" bestFit="1" customWidth="1"/>
    <col min="105" max="105" width="11.1640625" bestFit="1" customWidth="1"/>
    <col min="106" max="111" width="12.1640625" bestFit="1" customWidth="1"/>
    <col min="112" max="112" width="11.1640625" bestFit="1" customWidth="1"/>
    <col min="113" max="119" width="12.1640625" bestFit="1" customWidth="1"/>
    <col min="120" max="120" width="11.1640625" bestFit="1" customWidth="1"/>
    <col min="121" max="125" width="12.1640625" bestFit="1" customWidth="1"/>
    <col min="126" max="126" width="11.1640625" bestFit="1" customWidth="1"/>
    <col min="127" max="130" width="12.1640625" bestFit="1" customWidth="1"/>
    <col min="131" max="131" width="9.1640625" bestFit="1" customWidth="1"/>
    <col min="132" max="134" width="12.1640625" bestFit="1" customWidth="1"/>
    <col min="135" max="135" width="11.1640625" bestFit="1" customWidth="1"/>
    <col min="136" max="152" width="12.1640625" bestFit="1" customWidth="1"/>
    <col min="153" max="153" width="11.1640625" bestFit="1" customWidth="1"/>
    <col min="154" max="167" width="12.1640625" bestFit="1" customWidth="1"/>
    <col min="168" max="170" width="11.1640625" bestFit="1" customWidth="1"/>
    <col min="171" max="184" width="12.1640625" bestFit="1" customWidth="1"/>
    <col min="185" max="186" width="11.1640625" bestFit="1" customWidth="1"/>
    <col min="187" max="190" width="12.1640625" bestFit="1" customWidth="1"/>
    <col min="191" max="191" width="11.1640625" bestFit="1" customWidth="1"/>
    <col min="192" max="195" width="12.1640625" bestFit="1" customWidth="1"/>
    <col min="196" max="196" width="11.1640625" bestFit="1" customWidth="1"/>
    <col min="197" max="201" width="12.1640625" bestFit="1" customWidth="1"/>
    <col min="202" max="202" width="11.1640625" bestFit="1" customWidth="1"/>
    <col min="203" max="207" width="12.1640625" bestFit="1" customWidth="1"/>
    <col min="208" max="208" width="11.1640625" bestFit="1" customWidth="1"/>
    <col min="209" max="220" width="12.1640625" bestFit="1" customWidth="1"/>
    <col min="221" max="221" width="11.1640625" bestFit="1" customWidth="1"/>
    <col min="222" max="235" width="12.1640625" bestFit="1" customWidth="1"/>
    <col min="236" max="236" width="10.1640625" bestFit="1" customWidth="1"/>
    <col min="237" max="252" width="12.1640625" bestFit="1" customWidth="1"/>
    <col min="253" max="253" width="11.1640625" bestFit="1" customWidth="1"/>
    <col min="254" max="255" width="12.1640625" bestFit="1" customWidth="1"/>
    <col min="256" max="256" width="11.1640625" bestFit="1" customWidth="1"/>
    <col min="257" max="270" width="12.1640625" bestFit="1" customWidth="1"/>
    <col min="271" max="271" width="11.1640625" bestFit="1" customWidth="1"/>
    <col min="272" max="287" width="12.1640625" bestFit="1" customWidth="1"/>
    <col min="288" max="288" width="11.1640625" bestFit="1" customWidth="1"/>
    <col min="289" max="293" width="12.1640625" bestFit="1" customWidth="1"/>
    <col min="294" max="294" width="11.1640625" bestFit="1" customWidth="1"/>
    <col min="295" max="308" width="12.1640625" bestFit="1" customWidth="1"/>
    <col min="309" max="310" width="11.1640625" bestFit="1" customWidth="1"/>
    <col min="311" max="316" width="12.1640625" bestFit="1" customWidth="1"/>
    <col min="317" max="317" width="11.1640625" bestFit="1" customWidth="1"/>
    <col min="318" max="330" width="12.1640625" bestFit="1" customWidth="1"/>
    <col min="331" max="331" width="11.1640625" bestFit="1" customWidth="1"/>
    <col min="332" max="359" width="12.1640625" bestFit="1" customWidth="1"/>
    <col min="360" max="361" width="11.1640625" bestFit="1" customWidth="1"/>
    <col min="362" max="364" width="12.1640625" bestFit="1" customWidth="1"/>
    <col min="365" max="365" width="11.1640625" bestFit="1" customWidth="1"/>
    <col min="366" max="369" width="12.1640625" bestFit="1" customWidth="1"/>
    <col min="370" max="370" width="11.1640625" bestFit="1" customWidth="1"/>
    <col min="371" max="375" width="12.1640625" bestFit="1" customWidth="1"/>
    <col min="376" max="376" width="11.1640625" bestFit="1" customWidth="1"/>
    <col min="377" max="380" width="12.1640625" bestFit="1" customWidth="1"/>
    <col min="381" max="381" width="11.1640625" bestFit="1" customWidth="1"/>
    <col min="382" max="402" width="12.1640625" bestFit="1" customWidth="1"/>
    <col min="403" max="403" width="11.1640625" bestFit="1" customWidth="1"/>
    <col min="404" max="412" width="12.1640625" bestFit="1" customWidth="1"/>
    <col min="413" max="413" width="11.1640625" bestFit="1" customWidth="1"/>
    <col min="414" max="415" width="12.1640625" bestFit="1" customWidth="1"/>
    <col min="416" max="416" width="11.1640625" bestFit="1" customWidth="1"/>
    <col min="417" max="429" width="12.1640625" bestFit="1" customWidth="1"/>
    <col min="430" max="430" width="11.1640625" bestFit="1" customWidth="1"/>
    <col min="431" max="439" width="12.1640625" bestFit="1" customWidth="1"/>
    <col min="440" max="440" width="11.1640625" bestFit="1" customWidth="1"/>
    <col min="441" max="441" width="12.1640625" bestFit="1" customWidth="1"/>
    <col min="442" max="442" width="11.1640625" bestFit="1" customWidth="1"/>
    <col min="443" max="459" width="12.1640625" bestFit="1" customWidth="1"/>
    <col min="460" max="460" width="11.1640625" bestFit="1" customWidth="1"/>
    <col min="461" max="469" width="12.1640625" bestFit="1" customWidth="1"/>
    <col min="470" max="470" width="11.1640625" bestFit="1" customWidth="1"/>
    <col min="471" max="495" width="12.1640625" bestFit="1" customWidth="1"/>
    <col min="496" max="496" width="11.1640625" bestFit="1" customWidth="1"/>
    <col min="497" max="502" width="12.1640625" bestFit="1" customWidth="1"/>
    <col min="503" max="503" width="11.1640625" bestFit="1" customWidth="1"/>
    <col min="504" max="509" width="12.1640625" bestFit="1" customWidth="1"/>
    <col min="510" max="511" width="11.1640625" bestFit="1" customWidth="1"/>
    <col min="512" max="517" width="12.1640625" bestFit="1" customWidth="1"/>
    <col min="518" max="518" width="11.1640625" bestFit="1" customWidth="1"/>
    <col min="519" max="523" width="12.1640625" bestFit="1" customWidth="1"/>
    <col min="524" max="524" width="11.1640625" bestFit="1" customWidth="1"/>
    <col min="525" max="556" width="12.1640625" bestFit="1" customWidth="1"/>
    <col min="557" max="557" width="11.1640625" bestFit="1" customWidth="1"/>
    <col min="558" max="572" width="12.1640625" bestFit="1" customWidth="1"/>
    <col min="573" max="573" width="11.1640625" bestFit="1" customWidth="1"/>
    <col min="574" max="583" width="12.1640625" bestFit="1" customWidth="1"/>
    <col min="584" max="584" width="11.1640625" bestFit="1" customWidth="1"/>
    <col min="585" max="585" width="12.1640625" bestFit="1" customWidth="1"/>
    <col min="586" max="586" width="11.1640625" bestFit="1" customWidth="1"/>
    <col min="587" max="593" width="12.1640625" bestFit="1" customWidth="1"/>
    <col min="594" max="594" width="11.1640625" bestFit="1" customWidth="1"/>
    <col min="595" max="596" width="12.1640625" bestFit="1" customWidth="1"/>
    <col min="597" max="597" width="11.1640625" bestFit="1" customWidth="1"/>
    <col min="598" max="598" width="12.1640625" bestFit="1" customWidth="1"/>
    <col min="599" max="599" width="11.1640625" bestFit="1" customWidth="1"/>
    <col min="600" max="606" width="12.1640625" bestFit="1" customWidth="1"/>
    <col min="607" max="607" width="11.1640625" bestFit="1" customWidth="1"/>
    <col min="608" max="655" width="12.1640625" bestFit="1" customWidth="1"/>
    <col min="656" max="656" width="11.1640625" bestFit="1" customWidth="1"/>
    <col min="657" max="667" width="12.1640625" bestFit="1" customWidth="1"/>
    <col min="668" max="668" width="11.1640625" bestFit="1" customWidth="1"/>
    <col min="669" max="702" width="12.1640625" bestFit="1" customWidth="1"/>
    <col min="703" max="703" width="10.1640625" bestFit="1" customWidth="1"/>
    <col min="704" max="711" width="12.1640625" bestFit="1" customWidth="1"/>
    <col min="712" max="712" width="11.1640625" bestFit="1" customWidth="1"/>
    <col min="713" max="719" width="12.1640625" bestFit="1" customWidth="1"/>
    <col min="720" max="720" width="11.1640625" bestFit="1" customWidth="1"/>
    <col min="721" max="723" width="12.1640625" bestFit="1" customWidth="1"/>
    <col min="724" max="724" width="10.1640625" bestFit="1" customWidth="1"/>
    <col min="725" max="727" width="12.1640625" bestFit="1" customWidth="1"/>
    <col min="728" max="728" width="10.1640625" bestFit="1" customWidth="1"/>
    <col min="729" max="737" width="12.1640625" bestFit="1" customWidth="1"/>
    <col min="738" max="738" width="11.1640625" bestFit="1" customWidth="1"/>
    <col min="739" max="755" width="12.1640625" bestFit="1" customWidth="1"/>
    <col min="756" max="756" width="11.1640625" bestFit="1" customWidth="1"/>
    <col min="757" max="762" width="12.1640625" bestFit="1" customWidth="1"/>
    <col min="763" max="763" width="11.1640625" bestFit="1" customWidth="1"/>
    <col min="764" max="766" width="12.1640625" bestFit="1" customWidth="1"/>
    <col min="767" max="767" width="10.1640625" bestFit="1" customWidth="1"/>
    <col min="768" max="774" width="12.1640625" bestFit="1" customWidth="1"/>
    <col min="775" max="775" width="10.1640625" bestFit="1" customWidth="1"/>
    <col min="776" max="785" width="12.1640625" bestFit="1" customWidth="1"/>
    <col min="786" max="786" width="11.1640625" bestFit="1" customWidth="1"/>
    <col min="787" max="827" width="12.1640625" bestFit="1" customWidth="1"/>
    <col min="828" max="828" width="11.1640625" bestFit="1" customWidth="1"/>
    <col min="829" max="831" width="12.1640625" bestFit="1" customWidth="1"/>
    <col min="832" max="832" width="11.1640625" bestFit="1" customWidth="1"/>
    <col min="833" max="843" width="12.1640625" bestFit="1" customWidth="1"/>
    <col min="844" max="845" width="11.1640625" bestFit="1" customWidth="1"/>
    <col min="846" max="848" width="12.1640625" bestFit="1" customWidth="1"/>
    <col min="849" max="849" width="11.1640625" bestFit="1" customWidth="1"/>
    <col min="850" max="872" width="12.1640625" bestFit="1" customWidth="1"/>
    <col min="873" max="873" width="11.1640625" bestFit="1" customWidth="1"/>
    <col min="874" max="882" width="12.1640625" bestFit="1" customWidth="1"/>
    <col min="883" max="883" width="11.1640625" bestFit="1" customWidth="1"/>
    <col min="884" max="890" width="12.1640625" bestFit="1" customWidth="1"/>
    <col min="891" max="891" width="11.1640625" bestFit="1" customWidth="1"/>
    <col min="892" max="896" width="12.1640625" bestFit="1" customWidth="1"/>
    <col min="897" max="897" width="11.1640625" bestFit="1" customWidth="1"/>
    <col min="898" max="899" width="12.1640625" bestFit="1" customWidth="1"/>
    <col min="900" max="900" width="11.1640625" bestFit="1" customWidth="1"/>
    <col min="901" max="901" width="12.1640625" bestFit="1" customWidth="1"/>
    <col min="902" max="903" width="11.1640625" bestFit="1" customWidth="1"/>
    <col min="904" max="914" width="12.1640625" bestFit="1" customWidth="1"/>
    <col min="915" max="915" width="11.1640625" bestFit="1" customWidth="1"/>
    <col min="916" max="933" width="12.1640625" bestFit="1" customWidth="1"/>
    <col min="934" max="934" width="11.1640625" bestFit="1" customWidth="1"/>
    <col min="935" max="943" width="12.1640625" bestFit="1" customWidth="1"/>
    <col min="944" max="944" width="11.1640625" bestFit="1" customWidth="1"/>
    <col min="945" max="946" width="12.1640625" bestFit="1" customWidth="1"/>
    <col min="947" max="947" width="11.1640625" bestFit="1" customWidth="1"/>
    <col min="948" max="969" width="12.1640625" bestFit="1" customWidth="1"/>
    <col min="970" max="970" width="11.1640625" bestFit="1" customWidth="1"/>
    <col min="971" max="991" width="12.1640625" bestFit="1" customWidth="1"/>
    <col min="992" max="992" width="11.1640625" bestFit="1" customWidth="1"/>
    <col min="993" max="998" width="12.1640625" bestFit="1" customWidth="1"/>
    <col min="999" max="999" width="11.1640625" bestFit="1" customWidth="1"/>
    <col min="1000" max="1003" width="12.1640625" bestFit="1" customWidth="1"/>
    <col min="1004" max="1004" width="11.1640625" bestFit="1" customWidth="1"/>
    <col min="1005" max="1028" width="12.1640625" bestFit="1" customWidth="1"/>
    <col min="1029" max="1029" width="11.1640625" bestFit="1" customWidth="1"/>
    <col min="1030" max="1040" width="12.1640625" bestFit="1" customWidth="1"/>
    <col min="1041" max="1041" width="11.1640625" bestFit="1" customWidth="1"/>
    <col min="1042" max="1050" width="12.1640625" bestFit="1" customWidth="1"/>
    <col min="1051" max="1051" width="11.1640625" bestFit="1" customWidth="1"/>
    <col min="1052" max="1054" width="12.1640625" bestFit="1" customWidth="1"/>
    <col min="1055" max="1056" width="11.1640625" bestFit="1" customWidth="1"/>
    <col min="1057" max="1059" width="12.1640625" bestFit="1" customWidth="1"/>
    <col min="1060" max="1060" width="11.1640625" bestFit="1" customWidth="1"/>
    <col min="1061" max="1065" width="12.1640625" bestFit="1" customWidth="1"/>
    <col min="1066" max="1067" width="11.1640625" bestFit="1" customWidth="1"/>
    <col min="1068" max="1072" width="12.1640625" bestFit="1" customWidth="1"/>
    <col min="1073" max="1073" width="11.1640625" bestFit="1" customWidth="1"/>
    <col min="1074" max="1088" width="12.1640625" bestFit="1" customWidth="1"/>
    <col min="1089" max="1089" width="11.1640625" bestFit="1" customWidth="1"/>
    <col min="1090" max="1105" width="12.1640625" bestFit="1" customWidth="1"/>
    <col min="1106" max="1107" width="11.1640625" bestFit="1" customWidth="1"/>
    <col min="1108" max="1112" width="12.1640625" bestFit="1" customWidth="1"/>
    <col min="1113" max="1113" width="11.1640625" bestFit="1" customWidth="1"/>
    <col min="1114" max="1115" width="12.1640625" bestFit="1" customWidth="1"/>
    <col min="1116" max="1116" width="11.1640625" bestFit="1" customWidth="1"/>
    <col min="1117" max="1124" width="12.1640625" bestFit="1" customWidth="1"/>
    <col min="1125" max="1125" width="10.1640625" bestFit="1" customWidth="1"/>
    <col min="1126" max="1134" width="12.1640625" bestFit="1" customWidth="1"/>
    <col min="1135" max="1135" width="11.1640625" bestFit="1" customWidth="1"/>
    <col min="1136" max="1137" width="12.1640625" bestFit="1" customWidth="1"/>
    <col min="1138" max="1139" width="11.1640625" bestFit="1" customWidth="1"/>
    <col min="1140" max="1158" width="12.1640625" bestFit="1" customWidth="1"/>
    <col min="1159" max="1159" width="11.1640625" bestFit="1" customWidth="1"/>
    <col min="1160" max="1164" width="12.1640625" bestFit="1" customWidth="1"/>
    <col min="1165" max="1165" width="11.1640625" bestFit="1" customWidth="1"/>
    <col min="1166" max="1166" width="12.1640625" bestFit="1" customWidth="1"/>
    <col min="1167" max="1167" width="10.1640625" bestFit="1" customWidth="1"/>
    <col min="1168" max="1203" width="12.1640625" bestFit="1" customWidth="1"/>
    <col min="1204" max="1204" width="10.1640625" bestFit="1" customWidth="1"/>
    <col min="1205" max="1206" width="12.1640625" bestFit="1" customWidth="1"/>
    <col min="1207" max="1207" width="11.1640625" bestFit="1" customWidth="1"/>
    <col min="1208" max="1228" width="12.1640625" bestFit="1" customWidth="1"/>
    <col min="1229" max="1230" width="11.1640625" bestFit="1" customWidth="1"/>
    <col min="1231" max="1242" width="12.1640625" bestFit="1" customWidth="1"/>
    <col min="1243" max="1243" width="11.1640625" bestFit="1" customWidth="1"/>
    <col min="1244" max="1245" width="12.1640625" bestFit="1" customWidth="1"/>
    <col min="1246" max="1246" width="11.1640625" bestFit="1" customWidth="1"/>
    <col min="1247" max="1250" width="12.1640625" bestFit="1" customWidth="1"/>
    <col min="1251" max="1251" width="11.1640625" bestFit="1" customWidth="1"/>
    <col min="1252" max="1252" width="12.1640625" bestFit="1" customWidth="1"/>
    <col min="1253" max="1253" width="10.1640625" bestFit="1" customWidth="1"/>
    <col min="1254" max="1270" width="12.1640625" bestFit="1" customWidth="1"/>
    <col min="1271" max="1271" width="11.1640625" bestFit="1" customWidth="1"/>
    <col min="1272" max="1275" width="12.1640625" bestFit="1" customWidth="1"/>
    <col min="1276" max="1276" width="11.1640625" bestFit="1" customWidth="1"/>
    <col min="1277" max="1296" width="12.1640625" bestFit="1" customWidth="1"/>
    <col min="1297" max="1297" width="11.1640625" bestFit="1" customWidth="1"/>
    <col min="1298" max="1299" width="12.1640625" bestFit="1" customWidth="1"/>
    <col min="1300" max="1300" width="11.1640625" bestFit="1" customWidth="1"/>
    <col min="1301" max="1303" width="12.1640625" bestFit="1" customWidth="1"/>
    <col min="1304" max="1304" width="11.1640625" bestFit="1" customWidth="1"/>
    <col min="1305" max="1331" width="12.1640625" bestFit="1" customWidth="1"/>
    <col min="1332" max="1332" width="11.1640625" bestFit="1" customWidth="1"/>
    <col min="1333" max="1335" width="12.1640625" bestFit="1" customWidth="1"/>
    <col min="1336" max="1336" width="11.1640625" bestFit="1" customWidth="1"/>
    <col min="1337" max="1362" width="12.1640625" bestFit="1" customWidth="1"/>
    <col min="1363" max="1363" width="11.1640625" bestFit="1" customWidth="1"/>
    <col min="1364" max="1367" width="12.1640625" bestFit="1" customWidth="1"/>
    <col min="1368" max="1368" width="11.1640625" bestFit="1" customWidth="1"/>
    <col min="1369" max="1378" width="12.1640625" bestFit="1" customWidth="1"/>
    <col min="1379" max="1379" width="11.1640625" bestFit="1" customWidth="1"/>
    <col min="1380" max="1382" width="12.1640625" bestFit="1" customWidth="1"/>
    <col min="1383" max="1383" width="11.1640625" bestFit="1" customWidth="1"/>
    <col min="1384" max="1403" width="12.1640625" bestFit="1" customWidth="1"/>
    <col min="1404" max="1404" width="11.1640625" bestFit="1" customWidth="1"/>
    <col min="1405" max="1424" width="12.1640625" bestFit="1" customWidth="1"/>
    <col min="1425" max="1425" width="11.1640625" bestFit="1" customWidth="1"/>
    <col min="1426" max="1433" width="12.1640625" bestFit="1" customWidth="1"/>
    <col min="1434" max="1434" width="11.1640625" bestFit="1" customWidth="1"/>
    <col min="1435" max="1440" width="12.1640625" bestFit="1" customWidth="1"/>
    <col min="1441" max="1441" width="11.1640625" bestFit="1" customWidth="1"/>
    <col min="1442" max="1444" width="12.1640625" bestFit="1" customWidth="1"/>
    <col min="1445" max="1445" width="11.1640625" bestFit="1" customWidth="1"/>
    <col min="1446" max="1449" width="12.1640625" bestFit="1" customWidth="1"/>
    <col min="1450" max="1450" width="11.1640625" bestFit="1" customWidth="1"/>
    <col min="1451" max="1459" width="12.1640625" bestFit="1" customWidth="1"/>
    <col min="1460" max="1460" width="11.1640625" bestFit="1" customWidth="1"/>
    <col min="1461" max="1489" width="12.1640625" bestFit="1" customWidth="1"/>
    <col min="1490" max="1490" width="11.1640625" bestFit="1" customWidth="1"/>
    <col min="1491" max="1492" width="12.1640625" bestFit="1" customWidth="1"/>
    <col min="1493" max="1493" width="11.1640625" bestFit="1" customWidth="1"/>
    <col min="1494" max="1528" width="12.1640625" bestFit="1" customWidth="1"/>
    <col min="1529" max="1529" width="11.1640625" bestFit="1" customWidth="1"/>
    <col min="1530" max="1532" width="12.1640625" bestFit="1" customWidth="1"/>
    <col min="1533" max="1533" width="11.1640625" bestFit="1" customWidth="1"/>
    <col min="1534" max="1542" width="12.1640625" bestFit="1" customWidth="1"/>
    <col min="1543" max="1544" width="11.1640625" bestFit="1" customWidth="1"/>
    <col min="1545" max="1547" width="12.1640625" bestFit="1" customWidth="1"/>
    <col min="1548" max="1548" width="11.1640625" bestFit="1" customWidth="1"/>
    <col min="1549" max="1555" width="12.1640625" bestFit="1" customWidth="1"/>
    <col min="1556" max="1556" width="11.1640625" bestFit="1" customWidth="1"/>
    <col min="1557" max="1559" width="12.1640625" bestFit="1" customWidth="1"/>
    <col min="1560" max="1560" width="11.1640625" bestFit="1" customWidth="1"/>
    <col min="1561" max="1567" width="12.1640625" bestFit="1" customWidth="1"/>
    <col min="1568" max="1568" width="11.1640625" bestFit="1" customWidth="1"/>
    <col min="1569" max="1585" width="12.1640625" bestFit="1" customWidth="1"/>
    <col min="1586" max="1586" width="11.1640625" bestFit="1" customWidth="1"/>
    <col min="1587" max="1595" width="12.1640625" bestFit="1" customWidth="1"/>
    <col min="1596" max="1596" width="11.1640625" bestFit="1" customWidth="1"/>
    <col min="1597" max="1606" width="12.1640625" bestFit="1" customWidth="1"/>
    <col min="1607" max="1607" width="11.1640625" bestFit="1" customWidth="1"/>
    <col min="1608" max="1644" width="12.1640625" bestFit="1" customWidth="1"/>
    <col min="1645" max="1645" width="11.1640625" bestFit="1" customWidth="1"/>
    <col min="1646" max="1710" width="12.1640625" bestFit="1" customWidth="1"/>
    <col min="1711" max="1711" width="11.1640625" bestFit="1" customWidth="1"/>
    <col min="1712" max="1720" width="12.1640625" bestFit="1" customWidth="1"/>
    <col min="1721" max="1721" width="11.1640625" bestFit="1" customWidth="1"/>
    <col min="1722" max="1725" width="12.1640625" bestFit="1" customWidth="1"/>
    <col min="1726" max="1726" width="11.1640625" bestFit="1" customWidth="1"/>
    <col min="1727" max="1727" width="12.1640625" bestFit="1" customWidth="1"/>
    <col min="1728" max="1728" width="11.1640625" bestFit="1" customWidth="1"/>
    <col min="1729" max="1732" width="12.1640625" bestFit="1" customWidth="1"/>
    <col min="1733" max="1733" width="11.1640625" bestFit="1" customWidth="1"/>
    <col min="1734" max="1741" width="12.1640625" bestFit="1" customWidth="1"/>
    <col min="1742" max="1742" width="10.1640625" bestFit="1" customWidth="1"/>
    <col min="1743" max="1768" width="12.1640625" bestFit="1" customWidth="1"/>
    <col min="1769" max="1769" width="11.1640625" bestFit="1" customWidth="1"/>
    <col min="1770" max="1773" width="12.1640625" bestFit="1" customWidth="1"/>
    <col min="1774" max="1774" width="11.1640625" bestFit="1" customWidth="1"/>
    <col min="1775" max="1791" width="12.1640625" bestFit="1" customWidth="1"/>
    <col min="1792" max="1792" width="11.1640625" bestFit="1" customWidth="1"/>
    <col min="1793" max="1800" width="12.1640625" bestFit="1" customWidth="1"/>
    <col min="1801" max="1801" width="11.1640625" bestFit="1" customWidth="1"/>
    <col min="1802" max="1803" width="12.1640625" bestFit="1" customWidth="1"/>
    <col min="1804" max="1804" width="11.1640625" bestFit="1" customWidth="1"/>
    <col min="1805" max="1821" width="12.1640625" bestFit="1" customWidth="1"/>
    <col min="1822" max="1824" width="11.1640625" bestFit="1" customWidth="1"/>
    <col min="1825" max="1833" width="12.1640625" bestFit="1" customWidth="1"/>
    <col min="1834" max="1834" width="11.1640625" bestFit="1" customWidth="1"/>
    <col min="1835" max="1840" width="12.1640625" bestFit="1" customWidth="1"/>
    <col min="1841" max="1841" width="11.1640625" bestFit="1" customWidth="1"/>
    <col min="1842" max="1862" width="12.1640625" bestFit="1" customWidth="1"/>
    <col min="1863" max="1863" width="11.1640625" bestFit="1" customWidth="1"/>
    <col min="1864" max="1875" width="12.1640625" bestFit="1" customWidth="1"/>
    <col min="1876" max="1876" width="11.1640625" bestFit="1" customWidth="1"/>
    <col min="1877" max="1890" width="12.1640625" bestFit="1" customWidth="1"/>
    <col min="1891" max="1891" width="11.1640625" bestFit="1" customWidth="1"/>
    <col min="1892" max="1906" width="12.1640625" bestFit="1" customWidth="1"/>
    <col min="1907" max="1907" width="11.1640625" bestFit="1" customWidth="1"/>
    <col min="1908" max="1920" width="12.1640625" bestFit="1" customWidth="1"/>
    <col min="1921" max="1921" width="10.1640625" bestFit="1" customWidth="1"/>
    <col min="1922" max="1943" width="12.1640625" bestFit="1" customWidth="1"/>
    <col min="1944" max="1944" width="9.1640625" bestFit="1" customWidth="1"/>
    <col min="1945" max="1945" width="12.1640625" bestFit="1" customWidth="1"/>
    <col min="1946" max="1946" width="11.1640625" bestFit="1" customWidth="1"/>
    <col min="1947" max="1962" width="12.1640625" bestFit="1" customWidth="1"/>
    <col min="1963" max="1963" width="11.1640625" bestFit="1" customWidth="1"/>
    <col min="1964" max="1966" width="12.1640625" bestFit="1" customWidth="1"/>
    <col min="1967" max="1967" width="11.1640625" bestFit="1" customWidth="1"/>
    <col min="1968" max="1970" width="12.1640625" bestFit="1" customWidth="1"/>
    <col min="1971" max="1971" width="11.1640625" bestFit="1" customWidth="1"/>
    <col min="1972" max="1983" width="12.1640625" bestFit="1" customWidth="1"/>
    <col min="1984" max="1984" width="11.1640625" bestFit="1" customWidth="1"/>
    <col min="1985" max="1985" width="10.1640625" bestFit="1" customWidth="1"/>
    <col min="1986" max="1986" width="12.1640625" bestFit="1" customWidth="1"/>
    <col min="1987" max="1987" width="11.1640625" bestFit="1" customWidth="1"/>
    <col min="1988" max="2010" width="12.1640625" bestFit="1" customWidth="1"/>
    <col min="2011" max="2011" width="11.1640625" bestFit="1" customWidth="1"/>
    <col min="2012" max="2034" width="12.1640625" bestFit="1" customWidth="1"/>
    <col min="2035" max="2035" width="11.1640625" bestFit="1" customWidth="1"/>
    <col min="2036" max="2050" width="12.1640625" bestFit="1" customWidth="1"/>
    <col min="2051" max="2051" width="11.1640625" bestFit="1" customWidth="1"/>
    <col min="2052" max="2052" width="10.1640625" bestFit="1" customWidth="1"/>
    <col min="2053" max="2060" width="12.1640625" bestFit="1" customWidth="1"/>
    <col min="2061" max="2061" width="11.1640625" bestFit="1" customWidth="1"/>
    <col min="2062" max="2071" width="12.1640625" bestFit="1" customWidth="1"/>
    <col min="2072" max="2072" width="11.1640625" bestFit="1" customWidth="1"/>
    <col min="2073" max="2073" width="12.1640625" bestFit="1" customWidth="1"/>
    <col min="2074" max="2075" width="11.1640625" bestFit="1" customWidth="1"/>
    <col min="2076" max="2080" width="12.1640625" bestFit="1" customWidth="1"/>
    <col min="2081" max="2081" width="11.1640625" bestFit="1" customWidth="1"/>
    <col min="2082" max="2100" width="12.1640625" bestFit="1" customWidth="1"/>
    <col min="2101" max="2101" width="11.1640625" bestFit="1" customWidth="1"/>
    <col min="2102" max="2107" width="12.1640625" bestFit="1" customWidth="1"/>
    <col min="2108" max="2108" width="11.1640625" bestFit="1" customWidth="1"/>
    <col min="2109" max="2112" width="12.1640625" bestFit="1" customWidth="1"/>
    <col min="2113" max="2113" width="11.1640625" bestFit="1" customWidth="1"/>
    <col min="2114" max="2119" width="12.1640625" bestFit="1" customWidth="1"/>
    <col min="2120" max="2120" width="11.1640625" bestFit="1" customWidth="1"/>
    <col min="2121" max="2128" width="12.1640625" bestFit="1" customWidth="1"/>
    <col min="2129" max="2130" width="11.1640625" bestFit="1" customWidth="1"/>
    <col min="2131" max="2148" width="12.1640625" bestFit="1" customWidth="1"/>
    <col min="2149" max="2149" width="11.1640625" bestFit="1" customWidth="1"/>
    <col min="2150" max="2165" width="12.1640625" bestFit="1" customWidth="1"/>
    <col min="2166" max="2166" width="11.1640625" bestFit="1" customWidth="1"/>
    <col min="2167" max="2176" width="12.1640625" bestFit="1" customWidth="1"/>
    <col min="2177" max="2177" width="11.1640625" bestFit="1" customWidth="1"/>
    <col min="2178" max="2184" width="12.1640625" bestFit="1" customWidth="1"/>
    <col min="2185" max="2185" width="11.1640625" bestFit="1" customWidth="1"/>
    <col min="2186" max="2200" width="12.1640625" bestFit="1" customWidth="1"/>
    <col min="2201" max="2201" width="11.1640625" bestFit="1" customWidth="1"/>
    <col min="2202" max="2213" width="12.1640625" bestFit="1" customWidth="1"/>
    <col min="2214" max="2214" width="11.1640625" bestFit="1" customWidth="1"/>
    <col min="2215" max="2215" width="10.1640625" bestFit="1" customWidth="1"/>
    <col min="2216" max="2226" width="12.1640625" bestFit="1" customWidth="1"/>
    <col min="2227" max="2227" width="11.1640625" bestFit="1" customWidth="1"/>
    <col min="2228" max="2229" width="12.1640625" bestFit="1" customWidth="1"/>
    <col min="2230" max="2230" width="11.1640625" bestFit="1" customWidth="1"/>
    <col min="2231" max="2246" width="12.1640625" bestFit="1" customWidth="1"/>
    <col min="2247" max="2247" width="10.1640625" bestFit="1" customWidth="1"/>
    <col min="2248" max="2251" width="12.1640625" bestFit="1" customWidth="1"/>
    <col min="2252" max="2252" width="11.1640625" bestFit="1" customWidth="1"/>
    <col min="2253" max="2254" width="12.1640625" bestFit="1" customWidth="1"/>
    <col min="2255" max="2256" width="11.1640625" bestFit="1" customWidth="1"/>
    <col min="2257" max="2265" width="12.1640625" bestFit="1" customWidth="1"/>
    <col min="2266" max="2266" width="11.1640625" bestFit="1" customWidth="1"/>
    <col min="2267" max="2310" width="12.1640625" bestFit="1" customWidth="1"/>
    <col min="2311" max="2311" width="11.1640625" bestFit="1" customWidth="1"/>
    <col min="2312" max="2313" width="12.1640625" bestFit="1" customWidth="1"/>
    <col min="2314" max="2314" width="11.1640625" bestFit="1" customWidth="1"/>
    <col min="2315" max="2321" width="12.1640625" bestFit="1" customWidth="1"/>
    <col min="2322" max="2322" width="11.1640625" bestFit="1" customWidth="1"/>
    <col min="2323" max="2331" width="12.1640625" bestFit="1" customWidth="1"/>
    <col min="2332" max="2332" width="11.1640625" bestFit="1" customWidth="1"/>
    <col min="2333" max="2348" width="12.1640625" bestFit="1" customWidth="1"/>
    <col min="2349" max="2349" width="11.1640625" bestFit="1" customWidth="1"/>
    <col min="2350" max="2369" width="12.1640625" bestFit="1" customWidth="1"/>
    <col min="2370" max="2370" width="11.1640625" bestFit="1" customWidth="1"/>
    <col min="2371" max="2373" width="12.1640625" bestFit="1" customWidth="1"/>
    <col min="2374" max="2374" width="11.1640625" bestFit="1" customWidth="1"/>
    <col min="2375" max="2404" width="12.1640625" bestFit="1" customWidth="1"/>
    <col min="2405" max="2405" width="11.1640625" bestFit="1" customWidth="1"/>
    <col min="2406" max="2427" width="12.1640625" bestFit="1" customWidth="1"/>
    <col min="2428" max="2428" width="11.1640625" bestFit="1" customWidth="1"/>
    <col min="2429" max="2447" width="12.1640625" bestFit="1" customWidth="1"/>
    <col min="2448" max="2448" width="11.1640625" bestFit="1" customWidth="1"/>
    <col min="2449" max="2452" width="12.1640625" bestFit="1" customWidth="1"/>
    <col min="2453" max="2453" width="11.1640625" bestFit="1" customWidth="1"/>
    <col min="2454" max="2474" width="12.1640625" bestFit="1" customWidth="1"/>
    <col min="2475" max="2475" width="11.1640625" bestFit="1" customWidth="1"/>
    <col min="2476" max="2488" width="12.1640625" bestFit="1" customWidth="1"/>
    <col min="2489" max="2489" width="11.1640625" bestFit="1" customWidth="1"/>
    <col min="2490" max="2513" width="12.1640625" bestFit="1" customWidth="1"/>
    <col min="2514" max="2515" width="11.1640625" bestFit="1" customWidth="1"/>
    <col min="2516" max="2544" width="12.1640625" bestFit="1" customWidth="1"/>
    <col min="2545" max="2545" width="11.1640625" bestFit="1" customWidth="1"/>
    <col min="2546" max="2556" width="12.1640625" bestFit="1" customWidth="1"/>
    <col min="2557" max="2557" width="9.1640625" bestFit="1" customWidth="1"/>
    <col min="2558" max="2560" width="12.1640625" bestFit="1" customWidth="1"/>
    <col min="2561" max="2561" width="11.1640625" bestFit="1" customWidth="1"/>
    <col min="2562" max="2566" width="12.1640625" bestFit="1" customWidth="1"/>
    <col min="2567" max="2567" width="11.1640625" bestFit="1" customWidth="1"/>
    <col min="2568" max="2574" width="12.1640625" bestFit="1" customWidth="1"/>
    <col min="2575" max="2575" width="11.1640625" bestFit="1" customWidth="1"/>
    <col min="2576" max="2600" width="12.1640625" bestFit="1" customWidth="1"/>
    <col min="2601" max="2601" width="11.1640625" bestFit="1" customWidth="1"/>
    <col min="2602" max="2604" width="12.1640625" bestFit="1" customWidth="1"/>
    <col min="2605" max="2605" width="11.1640625" bestFit="1" customWidth="1"/>
    <col min="2606" max="2630" width="12.1640625" bestFit="1" customWidth="1"/>
    <col min="2631" max="2631" width="11.1640625" bestFit="1" customWidth="1"/>
    <col min="2632" max="2638" width="12.1640625" bestFit="1" customWidth="1"/>
    <col min="2639" max="2639" width="11.1640625" bestFit="1" customWidth="1"/>
    <col min="2640" max="2657" width="12.1640625" bestFit="1" customWidth="1"/>
    <col min="2658" max="2658" width="11.1640625" bestFit="1" customWidth="1"/>
    <col min="2659" max="2676" width="12.1640625" bestFit="1" customWidth="1"/>
    <col min="2677" max="2677" width="11.1640625" bestFit="1" customWidth="1"/>
    <col min="2678" max="2688" width="12.1640625" bestFit="1" customWidth="1"/>
    <col min="2689" max="2689" width="11.1640625" bestFit="1" customWidth="1"/>
    <col min="2690" max="2692" width="12.1640625" bestFit="1" customWidth="1"/>
    <col min="2693" max="2693" width="11.1640625" bestFit="1" customWidth="1"/>
    <col min="2694" max="2696" width="12.1640625" bestFit="1" customWidth="1"/>
    <col min="2697" max="2697" width="11.1640625" bestFit="1" customWidth="1"/>
    <col min="2698" max="2704" width="12.1640625" bestFit="1" customWidth="1"/>
    <col min="2705" max="2705" width="10.1640625" bestFit="1" customWidth="1"/>
    <col min="2706" max="2710" width="12.1640625" bestFit="1" customWidth="1"/>
    <col min="2711" max="2711" width="11.1640625" bestFit="1" customWidth="1"/>
    <col min="2712" max="2727" width="12.1640625" bestFit="1" customWidth="1"/>
    <col min="2728" max="2728" width="11.1640625" bestFit="1" customWidth="1"/>
    <col min="2729" max="2729" width="12.1640625" bestFit="1" customWidth="1"/>
    <col min="2730" max="2730" width="11.1640625" bestFit="1" customWidth="1"/>
    <col min="2731" max="2733" width="12.1640625" bestFit="1" customWidth="1"/>
    <col min="2734" max="2734" width="11.1640625" bestFit="1" customWidth="1"/>
    <col min="2735" max="2746" width="12.1640625" bestFit="1" customWidth="1"/>
    <col min="2747" max="2747" width="10.1640625" bestFit="1" customWidth="1"/>
    <col min="2748" max="2750" width="12.1640625" bestFit="1" customWidth="1"/>
    <col min="2751" max="2751" width="11.1640625" bestFit="1" customWidth="1"/>
    <col min="2752" max="2758" width="12.1640625" bestFit="1" customWidth="1"/>
    <col min="2759" max="2759" width="10.1640625" bestFit="1" customWidth="1"/>
    <col min="2760" max="2771" width="12.1640625" bestFit="1" customWidth="1"/>
    <col min="2772" max="2772" width="11.1640625" bestFit="1" customWidth="1"/>
    <col min="2773" max="2775" width="12.1640625" bestFit="1" customWidth="1"/>
    <col min="2776" max="2776" width="11.1640625" bestFit="1" customWidth="1"/>
    <col min="2777" max="2788" width="12.1640625" bestFit="1" customWidth="1"/>
    <col min="2789" max="2789" width="11.1640625" bestFit="1" customWidth="1"/>
    <col min="2790" max="2792" width="12.1640625" bestFit="1" customWidth="1"/>
    <col min="2793" max="2793" width="11.1640625" bestFit="1" customWidth="1"/>
    <col min="2794" max="2799" width="12.1640625" bestFit="1" customWidth="1"/>
    <col min="2800" max="2800" width="11.1640625" bestFit="1" customWidth="1"/>
    <col min="2801" max="2812" width="12.1640625" bestFit="1" customWidth="1"/>
    <col min="2813" max="2813" width="11.1640625" bestFit="1" customWidth="1"/>
    <col min="2814" max="2844" width="12.1640625" bestFit="1" customWidth="1"/>
    <col min="2845" max="2845" width="11.1640625" bestFit="1" customWidth="1"/>
    <col min="2846" max="2871" width="12.1640625" bestFit="1" customWidth="1"/>
    <col min="2872" max="2872" width="11.1640625" bestFit="1" customWidth="1"/>
    <col min="2873" max="2877" width="12.1640625" bestFit="1" customWidth="1"/>
    <col min="2878" max="2878" width="11.1640625" bestFit="1" customWidth="1"/>
    <col min="2879" max="2886" width="12.1640625" bestFit="1" customWidth="1"/>
    <col min="2887" max="2887" width="11.1640625" bestFit="1" customWidth="1"/>
    <col min="2888" max="2895" width="12.1640625" bestFit="1" customWidth="1"/>
    <col min="2896" max="2896" width="11.1640625" bestFit="1" customWidth="1"/>
    <col min="2897" max="2905" width="12.1640625" bestFit="1" customWidth="1"/>
    <col min="2906" max="2907" width="11.1640625" bestFit="1" customWidth="1"/>
    <col min="2908" max="2916" width="12.1640625" bestFit="1" customWidth="1"/>
    <col min="2917" max="2917" width="10.1640625" bestFit="1" customWidth="1"/>
    <col min="2918" max="2940" width="12.1640625" bestFit="1" customWidth="1"/>
    <col min="2941" max="2941" width="11.1640625" bestFit="1" customWidth="1"/>
    <col min="2942" max="2963" width="12.1640625" bestFit="1" customWidth="1"/>
    <col min="2964" max="2964" width="11.1640625" bestFit="1" customWidth="1"/>
    <col min="2965" max="2968" width="12.1640625" bestFit="1" customWidth="1"/>
    <col min="2969" max="2969" width="11.1640625" bestFit="1" customWidth="1"/>
    <col min="2970" max="2971" width="12.1640625" bestFit="1" customWidth="1"/>
    <col min="2972" max="2972" width="10.1640625" bestFit="1" customWidth="1"/>
    <col min="2973" max="2977" width="12.1640625" bestFit="1" customWidth="1"/>
    <col min="2978" max="2978" width="11.1640625" bestFit="1" customWidth="1"/>
    <col min="2979" max="2982" width="12.1640625" bestFit="1" customWidth="1"/>
    <col min="2983" max="2983" width="11.1640625" bestFit="1" customWidth="1"/>
    <col min="2984" max="2986" width="12.1640625" bestFit="1" customWidth="1"/>
    <col min="2987" max="2987" width="11.1640625" bestFit="1" customWidth="1"/>
    <col min="2988" max="3002" width="12.1640625" bestFit="1" customWidth="1"/>
    <col min="3003" max="3003" width="11.1640625" bestFit="1" customWidth="1"/>
    <col min="3004" max="3022" width="12.1640625" bestFit="1" customWidth="1"/>
    <col min="3023" max="3023" width="11.1640625" bestFit="1" customWidth="1"/>
    <col min="3024" max="3064" width="12.1640625" bestFit="1" customWidth="1"/>
    <col min="3065" max="3065" width="11.1640625" bestFit="1" customWidth="1"/>
    <col min="3066" max="3071" width="12.1640625" bestFit="1" customWidth="1"/>
    <col min="3072" max="3072" width="11.1640625" bestFit="1" customWidth="1"/>
    <col min="3073" max="3073" width="12.1640625" bestFit="1" customWidth="1"/>
    <col min="3074" max="3074" width="10.1640625" bestFit="1" customWidth="1"/>
    <col min="3075" max="3087" width="12.1640625" bestFit="1" customWidth="1"/>
    <col min="3088" max="3088" width="11.1640625" bestFit="1" customWidth="1"/>
    <col min="3089" max="3095" width="12.1640625" bestFit="1" customWidth="1"/>
    <col min="3096" max="3096" width="11.1640625" bestFit="1" customWidth="1"/>
    <col min="3097" max="3103" width="12.1640625" bestFit="1" customWidth="1"/>
    <col min="3104" max="3104" width="10.1640625" bestFit="1" customWidth="1"/>
    <col min="3105" max="3105" width="12.1640625" bestFit="1" customWidth="1"/>
    <col min="3106" max="3106" width="11.1640625" bestFit="1" customWidth="1"/>
    <col min="3107" max="3109" width="12.1640625" bestFit="1" customWidth="1"/>
    <col min="3110" max="3111" width="11.1640625" bestFit="1" customWidth="1"/>
    <col min="3112" max="3121" width="12.1640625" bestFit="1" customWidth="1"/>
    <col min="3122" max="3122" width="11.1640625" bestFit="1" customWidth="1"/>
    <col min="3123" max="3124" width="12.1640625" bestFit="1" customWidth="1"/>
    <col min="3125" max="3125" width="10.1640625" bestFit="1" customWidth="1"/>
    <col min="3126" max="3127" width="12.1640625" bestFit="1" customWidth="1"/>
    <col min="3128" max="3128" width="10.1640625" bestFit="1" customWidth="1"/>
    <col min="3129" max="3153" width="12.1640625" bestFit="1" customWidth="1"/>
    <col min="3154" max="3154" width="11.1640625" bestFit="1" customWidth="1"/>
    <col min="3155" max="3155" width="12.1640625" bestFit="1" customWidth="1"/>
    <col min="3156" max="3156" width="11.1640625" bestFit="1" customWidth="1"/>
    <col min="3157" max="3166" width="12.1640625" bestFit="1" customWidth="1"/>
    <col min="3167" max="3167" width="11.1640625" bestFit="1" customWidth="1"/>
    <col min="3168" max="3169" width="12.1640625" bestFit="1" customWidth="1"/>
    <col min="3170" max="3170" width="11.1640625" bestFit="1" customWidth="1"/>
    <col min="3171" max="3171" width="12.1640625" bestFit="1" customWidth="1"/>
    <col min="3172" max="3172" width="11.1640625" bestFit="1" customWidth="1"/>
    <col min="3173" max="3187" width="12.1640625" bestFit="1" customWidth="1"/>
    <col min="3188" max="3188" width="11.1640625" bestFit="1" customWidth="1"/>
    <col min="3189" max="3189" width="12.1640625" bestFit="1" customWidth="1"/>
    <col min="3190" max="3190" width="11.1640625" bestFit="1" customWidth="1"/>
    <col min="3191" max="3194" width="12.1640625" bestFit="1" customWidth="1"/>
    <col min="3195" max="3195" width="11.1640625" bestFit="1" customWidth="1"/>
    <col min="3196" max="3196" width="12.1640625" bestFit="1" customWidth="1"/>
    <col min="3197" max="3197" width="10.1640625" bestFit="1" customWidth="1"/>
    <col min="3198" max="3203" width="12.1640625" bestFit="1" customWidth="1"/>
    <col min="3204" max="3204" width="11.1640625" bestFit="1" customWidth="1"/>
    <col min="3205" max="3210" width="12.1640625" bestFit="1" customWidth="1"/>
    <col min="3211" max="3211" width="11.1640625" bestFit="1" customWidth="1"/>
    <col min="3212" max="3225" width="12.1640625" bestFit="1" customWidth="1"/>
    <col min="3226" max="3226" width="11.1640625" bestFit="1" customWidth="1"/>
    <col min="3227" max="3232" width="12.1640625" bestFit="1" customWidth="1"/>
    <col min="3233" max="3233" width="11.1640625" bestFit="1" customWidth="1"/>
    <col min="3234" max="3293" width="12.1640625" bestFit="1" customWidth="1"/>
    <col min="3294" max="3294" width="11.1640625" bestFit="1" customWidth="1"/>
    <col min="3295" max="3296" width="12.1640625" bestFit="1" customWidth="1"/>
    <col min="3297" max="3297" width="11.1640625" bestFit="1" customWidth="1"/>
    <col min="3298" max="3306" width="12.1640625" bestFit="1" customWidth="1"/>
    <col min="3307" max="3307" width="11.1640625" bestFit="1" customWidth="1"/>
    <col min="3308" max="3325" width="12.1640625" bestFit="1" customWidth="1"/>
    <col min="3326" max="3326" width="9.1640625" bestFit="1" customWidth="1"/>
    <col min="3327" max="3344" width="12.1640625" bestFit="1" customWidth="1"/>
    <col min="3345" max="3345" width="11.1640625" bestFit="1" customWidth="1"/>
    <col min="3346" max="3347" width="12.1640625" bestFit="1" customWidth="1"/>
    <col min="3348" max="3348" width="11.1640625" bestFit="1" customWidth="1"/>
    <col min="3349" max="3350" width="12.1640625" bestFit="1" customWidth="1"/>
    <col min="3351" max="3351" width="11.1640625" bestFit="1" customWidth="1"/>
    <col min="3352" max="3358" width="12.1640625" bestFit="1" customWidth="1"/>
    <col min="3359" max="3359" width="10.1640625" bestFit="1" customWidth="1"/>
    <col min="3360" max="3386" width="12.1640625" bestFit="1" customWidth="1"/>
    <col min="3387" max="3387" width="11.1640625" bestFit="1" customWidth="1"/>
    <col min="3388" max="3392" width="12.1640625" bestFit="1" customWidth="1"/>
    <col min="3393" max="3393" width="11.1640625" bestFit="1" customWidth="1"/>
    <col min="3394" max="3397" width="12.1640625" bestFit="1" customWidth="1"/>
    <col min="3398" max="3398" width="11.1640625" bestFit="1" customWidth="1"/>
    <col min="3399" max="3400" width="12.1640625" bestFit="1" customWidth="1"/>
    <col min="3401" max="3401" width="11.1640625" bestFit="1" customWidth="1"/>
    <col min="3402" max="3424" width="12.1640625" bestFit="1" customWidth="1"/>
    <col min="3425" max="3425" width="11.1640625" bestFit="1" customWidth="1"/>
    <col min="3426" max="3428" width="12.1640625" bestFit="1" customWidth="1"/>
    <col min="3429" max="3429" width="11.1640625" bestFit="1" customWidth="1"/>
    <col min="3430" max="3436" width="12.1640625" bestFit="1" customWidth="1"/>
    <col min="3437" max="3437" width="11.1640625" bestFit="1" customWidth="1"/>
    <col min="3438" max="3438" width="12.1640625" bestFit="1" customWidth="1"/>
    <col min="3439" max="3439" width="11.1640625" bestFit="1" customWidth="1"/>
    <col min="3440" max="3440" width="12.1640625" bestFit="1" customWidth="1"/>
    <col min="3441" max="3441" width="11.1640625" bestFit="1" customWidth="1"/>
    <col min="3442" max="3445" width="12.1640625" bestFit="1" customWidth="1"/>
    <col min="3446" max="3446" width="11.1640625" bestFit="1" customWidth="1"/>
    <col min="3447" max="3450" width="12.1640625" bestFit="1" customWidth="1"/>
    <col min="3451" max="3451" width="11.1640625" bestFit="1" customWidth="1"/>
    <col min="3452" max="3463" width="12.1640625" bestFit="1" customWidth="1"/>
    <col min="3464" max="3464" width="11.1640625" bestFit="1" customWidth="1"/>
    <col min="3465" max="3467" width="12.1640625" bestFit="1" customWidth="1"/>
    <col min="3468" max="3468" width="11.1640625" bestFit="1" customWidth="1"/>
    <col min="3469" max="3474" width="12.1640625" bestFit="1" customWidth="1"/>
    <col min="3475" max="3476" width="11.1640625" bestFit="1" customWidth="1"/>
    <col min="3477" max="3486" width="12.1640625" bestFit="1" customWidth="1"/>
    <col min="3487" max="3487" width="10.1640625" bestFit="1" customWidth="1"/>
    <col min="3488" max="3489" width="12.1640625" bestFit="1" customWidth="1"/>
    <col min="3490" max="3491" width="11.1640625" bestFit="1" customWidth="1"/>
    <col min="3492" max="3518" width="12.1640625" bestFit="1" customWidth="1"/>
    <col min="3519" max="3519" width="11.1640625" bestFit="1" customWidth="1"/>
    <col min="3520" max="3530" width="12.1640625" bestFit="1" customWidth="1"/>
    <col min="3531" max="3531" width="11.1640625" bestFit="1" customWidth="1"/>
    <col min="3532" max="3534" width="12.1640625" bestFit="1" customWidth="1"/>
    <col min="3535" max="3535" width="11.1640625" bestFit="1" customWidth="1"/>
    <col min="3536" max="3539" width="12.1640625" bestFit="1" customWidth="1"/>
    <col min="3540" max="3540" width="10.1640625" bestFit="1" customWidth="1"/>
    <col min="3541" max="3577" width="12.1640625" bestFit="1" customWidth="1"/>
    <col min="3578" max="3578" width="11.1640625" bestFit="1" customWidth="1"/>
    <col min="3579" max="3579" width="10.1640625" bestFit="1" customWidth="1"/>
    <col min="3580" max="3589" width="12.1640625" bestFit="1" customWidth="1"/>
    <col min="3590" max="3590" width="11.1640625" bestFit="1" customWidth="1"/>
    <col min="3591" max="3591" width="12.1640625" bestFit="1" customWidth="1"/>
    <col min="3592" max="3592" width="11.1640625" bestFit="1" customWidth="1"/>
    <col min="3593" max="3599" width="12.1640625" bestFit="1" customWidth="1"/>
    <col min="3600" max="3600" width="11.1640625" bestFit="1" customWidth="1"/>
    <col min="3601" max="3607" width="12.1640625" bestFit="1" customWidth="1"/>
    <col min="3608" max="3608" width="11.1640625" bestFit="1" customWidth="1"/>
    <col min="3609" max="3610" width="12.1640625" bestFit="1" customWidth="1"/>
    <col min="3611" max="3611" width="11.1640625" bestFit="1" customWidth="1"/>
    <col min="3612" max="3626" width="12.1640625" bestFit="1" customWidth="1"/>
    <col min="3627" max="3627" width="11.1640625" bestFit="1" customWidth="1"/>
    <col min="3628" max="3630" width="12.1640625" bestFit="1" customWidth="1"/>
    <col min="3631" max="3631" width="11.1640625" bestFit="1" customWidth="1"/>
    <col min="3632" max="3649" width="12.1640625" bestFit="1" customWidth="1"/>
    <col min="3650" max="3650" width="11.1640625" bestFit="1" customWidth="1"/>
    <col min="3651" max="3659" width="12.1640625" bestFit="1" customWidth="1"/>
    <col min="3660" max="3660" width="11.1640625" bestFit="1" customWidth="1"/>
    <col min="3661" max="3672" width="12.1640625" bestFit="1" customWidth="1"/>
    <col min="3673" max="3673" width="11.1640625" bestFit="1" customWidth="1"/>
    <col min="3674" max="3690" width="12.1640625" bestFit="1" customWidth="1"/>
    <col min="3691" max="3691" width="11.1640625" bestFit="1" customWidth="1"/>
    <col min="3692" max="3715" width="12.1640625" bestFit="1" customWidth="1"/>
    <col min="3716" max="3716" width="11.1640625" bestFit="1" customWidth="1"/>
    <col min="3717" max="3719" width="12.1640625" bestFit="1" customWidth="1"/>
    <col min="3720" max="3722" width="11.1640625" bestFit="1" customWidth="1"/>
    <col min="3723" max="3748" width="12.1640625" bestFit="1" customWidth="1"/>
    <col min="3749" max="3749" width="11.1640625" bestFit="1" customWidth="1"/>
    <col min="3750" max="3753" width="12.1640625" bestFit="1" customWidth="1"/>
    <col min="3754" max="3754" width="11.1640625" bestFit="1" customWidth="1"/>
    <col min="3755" max="3758" width="12.1640625" bestFit="1" customWidth="1"/>
    <col min="3759" max="3760" width="11.1640625" bestFit="1" customWidth="1"/>
    <col min="3761" max="3774" width="12.1640625" bestFit="1" customWidth="1"/>
    <col min="3775" max="3775" width="11.1640625" bestFit="1" customWidth="1"/>
    <col min="3776" max="3778" width="12.1640625" bestFit="1" customWidth="1"/>
    <col min="3779" max="3780" width="11.1640625" bestFit="1" customWidth="1"/>
    <col min="3781" max="3792" width="12.1640625" bestFit="1" customWidth="1"/>
    <col min="3793" max="3793" width="11.1640625" bestFit="1" customWidth="1"/>
    <col min="3794" max="3800" width="12.1640625" bestFit="1" customWidth="1"/>
    <col min="3801" max="3802" width="11.1640625" bestFit="1" customWidth="1"/>
    <col min="3803" max="3803" width="12.1640625" bestFit="1" customWidth="1"/>
    <col min="3804" max="3804" width="11.1640625" bestFit="1" customWidth="1"/>
    <col min="3805" max="3811" width="12.1640625" bestFit="1" customWidth="1"/>
    <col min="3812" max="3812" width="10.1640625" bestFit="1" customWidth="1"/>
    <col min="3813" max="3821" width="12.1640625" bestFit="1" customWidth="1"/>
    <col min="3822" max="3822" width="11.1640625" bestFit="1" customWidth="1"/>
    <col min="3823" max="3842" width="12.1640625" bestFit="1" customWidth="1"/>
    <col min="3843" max="3843" width="10.1640625" bestFit="1" customWidth="1"/>
    <col min="3844" max="3846" width="12.1640625" bestFit="1" customWidth="1"/>
    <col min="3847" max="3847" width="11.1640625" bestFit="1" customWidth="1"/>
    <col min="3848" max="3856" width="12.1640625" bestFit="1" customWidth="1"/>
    <col min="3857" max="3857" width="11.1640625" bestFit="1" customWidth="1"/>
    <col min="3858" max="3860" width="12.1640625" bestFit="1" customWidth="1"/>
    <col min="3861" max="3861" width="11.1640625" bestFit="1" customWidth="1"/>
    <col min="3862" max="3868" width="12.1640625" bestFit="1" customWidth="1"/>
    <col min="3869" max="3869" width="11.1640625" bestFit="1" customWidth="1"/>
    <col min="3870" max="3888" width="12.1640625" bestFit="1" customWidth="1"/>
    <col min="3889" max="3889" width="11.1640625" bestFit="1" customWidth="1"/>
    <col min="3890" max="3900" width="12.1640625" bestFit="1" customWidth="1"/>
    <col min="3901" max="3901" width="11.1640625" bestFit="1" customWidth="1"/>
    <col min="3902" max="3914" width="12.1640625" bestFit="1" customWidth="1"/>
    <col min="3915" max="3915" width="11.1640625" bestFit="1" customWidth="1"/>
    <col min="3916" max="3918" width="12.1640625" bestFit="1" customWidth="1"/>
    <col min="3919" max="3919" width="11.1640625" bestFit="1" customWidth="1"/>
    <col min="3920" max="3922" width="12.1640625" bestFit="1" customWidth="1"/>
    <col min="3923" max="3925" width="11.1640625" bestFit="1" customWidth="1"/>
    <col min="3926" max="3929" width="12.1640625" bestFit="1" customWidth="1"/>
    <col min="3930" max="3930" width="11.1640625" bestFit="1" customWidth="1"/>
    <col min="3931" max="3945" width="12.1640625" bestFit="1" customWidth="1"/>
    <col min="3946" max="3946" width="11.1640625" bestFit="1" customWidth="1"/>
    <col min="3947" max="3973" width="12.1640625" bestFit="1" customWidth="1"/>
    <col min="3974" max="3974" width="11.1640625" bestFit="1" customWidth="1"/>
    <col min="3975" max="3985" width="12.1640625" bestFit="1" customWidth="1"/>
    <col min="3986" max="3986" width="11.1640625" bestFit="1" customWidth="1"/>
    <col min="3987" max="3993" width="12.1640625" bestFit="1" customWidth="1"/>
    <col min="3994" max="3994" width="11.1640625" bestFit="1" customWidth="1"/>
    <col min="3995" max="4010" width="12.1640625" bestFit="1" customWidth="1"/>
    <col min="4011" max="4011" width="11.1640625" bestFit="1" customWidth="1"/>
    <col min="4012" max="4016" width="12.1640625" bestFit="1" customWidth="1"/>
    <col min="4017" max="4018" width="11.1640625" bestFit="1" customWidth="1"/>
    <col min="4019" max="4022" width="12.1640625" bestFit="1" customWidth="1"/>
    <col min="4023" max="4023" width="11.1640625" bestFit="1" customWidth="1"/>
    <col min="4024" max="4028" width="12.1640625" bestFit="1" customWidth="1"/>
    <col min="4029" max="4029" width="11.1640625" bestFit="1" customWidth="1"/>
    <col min="4030" max="4035" width="12.1640625" bestFit="1" customWidth="1"/>
    <col min="4036" max="4036" width="10.1640625" bestFit="1" customWidth="1"/>
    <col min="4037" max="4055" width="12.1640625" bestFit="1" customWidth="1"/>
    <col min="4056" max="4056" width="11.1640625" bestFit="1" customWidth="1"/>
    <col min="4057" max="4064" width="12.1640625" bestFit="1" customWidth="1"/>
    <col min="4065" max="4065" width="11.1640625" bestFit="1" customWidth="1"/>
    <col min="4066" max="4066" width="12.1640625" bestFit="1" customWidth="1"/>
    <col min="4067" max="4067" width="11.1640625" bestFit="1" customWidth="1"/>
    <col min="4068" max="4098" width="12.1640625" bestFit="1" customWidth="1"/>
    <col min="4099" max="4099" width="11.1640625" bestFit="1" customWidth="1"/>
    <col min="4100" max="4116" width="12.1640625" bestFit="1" customWidth="1"/>
    <col min="4117" max="4117" width="10" bestFit="1" customWidth="1"/>
    <col min="4118" max="4118" width="11.83203125" bestFit="1" customWidth="1"/>
    <col min="4119" max="4119" width="21" bestFit="1" customWidth="1"/>
    <col min="4120" max="4120" width="11.83203125" bestFit="1" customWidth="1"/>
    <col min="4121" max="4121" width="21" bestFit="1" customWidth="1"/>
    <col min="4122" max="4122" width="11.83203125" bestFit="1" customWidth="1"/>
    <col min="4123" max="4123" width="21" bestFit="1" customWidth="1"/>
    <col min="4124" max="4124" width="11.83203125" bestFit="1" customWidth="1"/>
    <col min="4125" max="4125" width="21" bestFit="1" customWidth="1"/>
    <col min="4126" max="4126" width="11.83203125" bestFit="1" customWidth="1"/>
    <col min="4127" max="4127" width="15.83203125" bestFit="1" customWidth="1"/>
    <col min="4128" max="4128" width="11.83203125" bestFit="1" customWidth="1"/>
    <col min="4129" max="4129" width="21" bestFit="1" customWidth="1"/>
    <col min="4130" max="4130" width="11.83203125" bestFit="1" customWidth="1"/>
    <col min="4131" max="4131" width="21" bestFit="1" customWidth="1"/>
    <col min="4132" max="4132" width="11.83203125" bestFit="1" customWidth="1"/>
    <col min="4133" max="4133" width="21" bestFit="1" customWidth="1"/>
    <col min="4134" max="4134" width="11.83203125" bestFit="1" customWidth="1"/>
    <col min="4135" max="4135" width="21" bestFit="1" customWidth="1"/>
    <col min="4136" max="4136" width="11.83203125" bestFit="1" customWidth="1"/>
    <col min="4137" max="4137" width="21" bestFit="1" customWidth="1"/>
    <col min="4138" max="4138" width="11.83203125" bestFit="1" customWidth="1"/>
    <col min="4139" max="4139" width="21" bestFit="1" customWidth="1"/>
    <col min="4140" max="4140" width="11.83203125" bestFit="1" customWidth="1"/>
    <col min="4141" max="4141" width="21" bestFit="1" customWidth="1"/>
    <col min="4142" max="4142" width="11.83203125" bestFit="1" customWidth="1"/>
    <col min="4143" max="4143" width="21" bestFit="1" customWidth="1"/>
    <col min="4144" max="4144" width="11.83203125" bestFit="1" customWidth="1"/>
    <col min="4145" max="4145" width="21" bestFit="1" customWidth="1"/>
    <col min="4146" max="4146" width="11.83203125" bestFit="1" customWidth="1"/>
    <col min="4147" max="4147" width="21" bestFit="1" customWidth="1"/>
    <col min="4148" max="4148" width="11.83203125" bestFit="1" customWidth="1"/>
    <col min="4149" max="4149" width="21" bestFit="1" customWidth="1"/>
    <col min="4150" max="4150" width="11.83203125" bestFit="1" customWidth="1"/>
    <col min="4151" max="4151" width="21" bestFit="1" customWidth="1"/>
    <col min="4152" max="4152" width="11.83203125" bestFit="1" customWidth="1"/>
    <col min="4153" max="4153" width="21" bestFit="1" customWidth="1"/>
    <col min="4154" max="4154" width="11.83203125" bestFit="1" customWidth="1"/>
    <col min="4155" max="4155" width="21" bestFit="1" customWidth="1"/>
    <col min="4156" max="4156" width="11.83203125" bestFit="1" customWidth="1"/>
    <col min="4157" max="4157" width="21" bestFit="1" customWidth="1"/>
    <col min="4158" max="4158" width="11.83203125" bestFit="1" customWidth="1"/>
    <col min="4159" max="4159" width="21" bestFit="1" customWidth="1"/>
    <col min="4160" max="4160" width="11.83203125" bestFit="1" customWidth="1"/>
    <col min="4161" max="4161" width="21" bestFit="1" customWidth="1"/>
    <col min="4162" max="4162" width="11.83203125" bestFit="1" customWidth="1"/>
    <col min="4163" max="4163" width="21" bestFit="1" customWidth="1"/>
    <col min="4164" max="4164" width="11.83203125" bestFit="1" customWidth="1"/>
    <col min="4165" max="4165" width="18" bestFit="1" customWidth="1"/>
    <col min="4166" max="4166" width="11.83203125" bestFit="1" customWidth="1"/>
    <col min="4167" max="4167" width="21" bestFit="1" customWidth="1"/>
    <col min="4168" max="4168" width="11.83203125" bestFit="1" customWidth="1"/>
    <col min="4169" max="4169" width="21" bestFit="1" customWidth="1"/>
    <col min="4170" max="4170" width="11.83203125" bestFit="1" customWidth="1"/>
    <col min="4171" max="4171" width="17" bestFit="1" customWidth="1"/>
    <col min="4172" max="4172" width="11.83203125" bestFit="1" customWidth="1"/>
    <col min="4173" max="4173" width="21" bestFit="1" customWidth="1"/>
    <col min="4174" max="4174" width="11.83203125" bestFit="1" customWidth="1"/>
    <col min="4175" max="4175" width="21" bestFit="1" customWidth="1"/>
    <col min="4176" max="4176" width="11.83203125" bestFit="1" customWidth="1"/>
    <col min="4177" max="4177" width="21" bestFit="1" customWidth="1"/>
    <col min="4178" max="4178" width="11.83203125" bestFit="1" customWidth="1"/>
    <col min="4179" max="4179" width="20" bestFit="1" customWidth="1"/>
    <col min="4180" max="4180" width="11.83203125" bestFit="1" customWidth="1"/>
    <col min="4181" max="4181" width="21" bestFit="1" customWidth="1"/>
    <col min="4182" max="4182" width="11.83203125" bestFit="1" customWidth="1"/>
    <col min="4183" max="4183" width="21" bestFit="1" customWidth="1"/>
    <col min="4184" max="4184" width="11.83203125" bestFit="1" customWidth="1"/>
    <col min="4185" max="4185" width="21" bestFit="1" customWidth="1"/>
    <col min="4186" max="4186" width="11.83203125" bestFit="1" customWidth="1"/>
    <col min="4187" max="4187" width="21" bestFit="1" customWidth="1"/>
    <col min="4188" max="4188" width="11.83203125" bestFit="1" customWidth="1"/>
    <col min="4189" max="4189" width="21" bestFit="1" customWidth="1"/>
    <col min="4190" max="4190" width="11.83203125" bestFit="1" customWidth="1"/>
    <col min="4191" max="4191" width="21" bestFit="1" customWidth="1"/>
    <col min="4192" max="4192" width="11.83203125" bestFit="1" customWidth="1"/>
    <col min="4193" max="4193" width="20" bestFit="1" customWidth="1"/>
    <col min="4194" max="4194" width="11.83203125" bestFit="1" customWidth="1"/>
    <col min="4195" max="4195" width="21" bestFit="1" customWidth="1"/>
    <col min="4196" max="4196" width="11.83203125" bestFit="1" customWidth="1"/>
    <col min="4197" max="4197" width="21" bestFit="1" customWidth="1"/>
    <col min="4198" max="4198" width="11.83203125" bestFit="1" customWidth="1"/>
    <col min="4199" max="4199" width="21" bestFit="1" customWidth="1"/>
    <col min="4200" max="4200" width="11.83203125" bestFit="1" customWidth="1"/>
    <col min="4201" max="4201" width="21" bestFit="1" customWidth="1"/>
    <col min="4202" max="4202" width="11.83203125" bestFit="1" customWidth="1"/>
    <col min="4203" max="4203" width="18" bestFit="1" customWidth="1"/>
    <col min="4204" max="4204" width="11.83203125" bestFit="1" customWidth="1"/>
    <col min="4205" max="4205" width="21" bestFit="1" customWidth="1"/>
    <col min="4206" max="4206" width="11.83203125" bestFit="1" customWidth="1"/>
    <col min="4207" max="4207" width="21" bestFit="1" customWidth="1"/>
    <col min="4208" max="4208" width="11.83203125" bestFit="1" customWidth="1"/>
    <col min="4209" max="4209" width="21" bestFit="1" customWidth="1"/>
    <col min="4210" max="4210" width="11.83203125" bestFit="1" customWidth="1"/>
    <col min="4211" max="4211" width="21" bestFit="1" customWidth="1"/>
    <col min="4212" max="4212" width="11.83203125" bestFit="1" customWidth="1"/>
    <col min="4213" max="4213" width="21" bestFit="1" customWidth="1"/>
    <col min="4214" max="4214" width="11.83203125" bestFit="1" customWidth="1"/>
    <col min="4215" max="4215" width="20" bestFit="1" customWidth="1"/>
    <col min="4216" max="4216" width="11.83203125" bestFit="1" customWidth="1"/>
    <col min="4217" max="4217" width="21" bestFit="1" customWidth="1"/>
    <col min="4218" max="4218" width="11.83203125" bestFit="1" customWidth="1"/>
    <col min="4219" max="4219" width="21" bestFit="1" customWidth="1"/>
    <col min="4220" max="4220" width="11.83203125" bestFit="1" customWidth="1"/>
    <col min="4221" max="4221" width="21" bestFit="1" customWidth="1"/>
    <col min="4222" max="4222" width="11.83203125" bestFit="1" customWidth="1"/>
    <col min="4223" max="4223" width="21" bestFit="1" customWidth="1"/>
    <col min="4224" max="4224" width="11.83203125" bestFit="1" customWidth="1"/>
    <col min="4225" max="4225" width="21" bestFit="1" customWidth="1"/>
    <col min="4226" max="4226" width="11.83203125" bestFit="1" customWidth="1"/>
    <col min="4227" max="4227" width="21" bestFit="1" customWidth="1"/>
    <col min="4228" max="4228" width="11.83203125" bestFit="1" customWidth="1"/>
    <col min="4229" max="4229" width="20" bestFit="1" customWidth="1"/>
    <col min="4230" max="4230" width="11.83203125" bestFit="1" customWidth="1"/>
    <col min="4231" max="4231" width="21" bestFit="1" customWidth="1"/>
    <col min="4232" max="4232" width="11.83203125" bestFit="1" customWidth="1"/>
    <col min="4233" max="4233" width="21" bestFit="1" customWidth="1"/>
    <col min="4234" max="4234" width="11.83203125" bestFit="1" customWidth="1"/>
    <col min="4235" max="4235" width="21" bestFit="1" customWidth="1"/>
    <col min="4236" max="4236" width="11.83203125" bestFit="1" customWidth="1"/>
    <col min="4237" max="4237" width="21" bestFit="1" customWidth="1"/>
    <col min="4238" max="4238" width="11.83203125" bestFit="1" customWidth="1"/>
    <col min="4239" max="4239" width="14.83203125" bestFit="1" customWidth="1"/>
    <col min="4240" max="4240" width="11.83203125" bestFit="1" customWidth="1"/>
    <col min="4241" max="4241" width="21" bestFit="1" customWidth="1"/>
    <col min="4242" max="4242" width="11.83203125" bestFit="1" customWidth="1"/>
    <col min="4243" max="4243" width="21" bestFit="1" customWidth="1"/>
    <col min="4244" max="4244" width="11.83203125" bestFit="1" customWidth="1"/>
    <col min="4245" max="4245" width="21" bestFit="1" customWidth="1"/>
    <col min="4246" max="4246" width="11.83203125" bestFit="1" customWidth="1"/>
    <col min="4247" max="4247" width="21" bestFit="1" customWidth="1"/>
    <col min="4248" max="4248" width="11.83203125" bestFit="1" customWidth="1"/>
    <col min="4249" max="4249" width="21" bestFit="1" customWidth="1"/>
    <col min="4250" max="4250" width="11.83203125" bestFit="1" customWidth="1"/>
    <col min="4251" max="4251" width="21" bestFit="1" customWidth="1"/>
    <col min="4252" max="4252" width="11.83203125" bestFit="1" customWidth="1"/>
    <col min="4253" max="4253" width="21" bestFit="1" customWidth="1"/>
    <col min="4254" max="4254" width="11.83203125" bestFit="1" customWidth="1"/>
    <col min="4255" max="4255" width="21" bestFit="1" customWidth="1"/>
    <col min="4256" max="4256" width="11.83203125" bestFit="1" customWidth="1"/>
    <col min="4257" max="4257" width="14.83203125" bestFit="1" customWidth="1"/>
    <col min="4258" max="4258" width="11.83203125" bestFit="1" customWidth="1"/>
    <col min="4259" max="4259" width="21" bestFit="1" customWidth="1"/>
    <col min="4260" max="4260" width="11.83203125" bestFit="1" customWidth="1"/>
    <col min="4261" max="4261" width="21" bestFit="1" customWidth="1"/>
    <col min="4262" max="4262" width="11.83203125" bestFit="1" customWidth="1"/>
    <col min="4263" max="4263" width="21" bestFit="1" customWidth="1"/>
    <col min="4264" max="4264" width="11.83203125" bestFit="1" customWidth="1"/>
    <col min="4265" max="4265" width="21" bestFit="1" customWidth="1"/>
    <col min="4266" max="4266" width="11.83203125" bestFit="1" customWidth="1"/>
    <col min="4267" max="4267" width="21" bestFit="1" customWidth="1"/>
    <col min="4268" max="4268" width="11.83203125" bestFit="1" customWidth="1"/>
    <col min="4269" max="4269" width="21" bestFit="1" customWidth="1"/>
    <col min="4270" max="4270" width="11.83203125" bestFit="1" customWidth="1"/>
    <col min="4271" max="4271" width="21" bestFit="1" customWidth="1"/>
    <col min="4272" max="4272" width="11.83203125" bestFit="1" customWidth="1"/>
    <col min="4273" max="4273" width="21" bestFit="1" customWidth="1"/>
    <col min="4274" max="4274" width="11.83203125" bestFit="1" customWidth="1"/>
    <col min="4275" max="4275" width="21" bestFit="1" customWidth="1"/>
    <col min="4276" max="4276" width="11.83203125" bestFit="1" customWidth="1"/>
    <col min="4277" max="4277" width="21" bestFit="1" customWidth="1"/>
    <col min="4278" max="4278" width="11.83203125" bestFit="1" customWidth="1"/>
    <col min="4279" max="4279" width="21" bestFit="1" customWidth="1"/>
    <col min="4280" max="4280" width="11.83203125" bestFit="1" customWidth="1"/>
    <col min="4281" max="4281" width="21" bestFit="1" customWidth="1"/>
    <col min="4282" max="4282" width="11.83203125" bestFit="1" customWidth="1"/>
    <col min="4283" max="4283" width="21" bestFit="1" customWidth="1"/>
    <col min="4284" max="4284" width="11.83203125" bestFit="1" customWidth="1"/>
    <col min="4285" max="4285" width="21" bestFit="1" customWidth="1"/>
    <col min="4286" max="4286" width="11.83203125" bestFit="1" customWidth="1"/>
    <col min="4287" max="4287" width="21" bestFit="1" customWidth="1"/>
    <col min="4288" max="4288" width="11.83203125" bestFit="1" customWidth="1"/>
    <col min="4289" max="4289" width="21" bestFit="1" customWidth="1"/>
    <col min="4290" max="4290" width="11.83203125" bestFit="1" customWidth="1"/>
    <col min="4291" max="4291" width="21" bestFit="1" customWidth="1"/>
    <col min="4292" max="4292" width="11.83203125" bestFit="1" customWidth="1"/>
    <col min="4293" max="4293" width="21" bestFit="1" customWidth="1"/>
    <col min="4294" max="4294" width="11.83203125" bestFit="1" customWidth="1"/>
    <col min="4295" max="4295" width="21" bestFit="1" customWidth="1"/>
    <col min="4296" max="4296" width="11.83203125" bestFit="1" customWidth="1"/>
    <col min="4297" max="4297" width="20" bestFit="1" customWidth="1"/>
    <col min="4298" max="4298" width="11.83203125" bestFit="1" customWidth="1"/>
    <col min="4299" max="4299" width="21" bestFit="1" customWidth="1"/>
    <col min="4300" max="4300" width="11.83203125" bestFit="1" customWidth="1"/>
    <col min="4301" max="4301" width="21" bestFit="1" customWidth="1"/>
    <col min="4302" max="4302" width="11.83203125" bestFit="1" customWidth="1"/>
    <col min="4303" max="4303" width="20" bestFit="1" customWidth="1"/>
    <col min="4304" max="4304" width="11.83203125" bestFit="1" customWidth="1"/>
    <col min="4305" max="4305" width="21" bestFit="1" customWidth="1"/>
    <col min="4306" max="4306" width="11.83203125" bestFit="1" customWidth="1"/>
    <col min="4307" max="4307" width="21" bestFit="1" customWidth="1"/>
    <col min="4308" max="4308" width="11.83203125" bestFit="1" customWidth="1"/>
    <col min="4309" max="4309" width="21" bestFit="1" customWidth="1"/>
    <col min="4310" max="4310" width="11.83203125" bestFit="1" customWidth="1"/>
    <col min="4311" max="4311" width="21" bestFit="1" customWidth="1"/>
    <col min="4312" max="4312" width="11.83203125" bestFit="1" customWidth="1"/>
    <col min="4313" max="4313" width="21" bestFit="1" customWidth="1"/>
    <col min="4314" max="4314" width="11.83203125" bestFit="1" customWidth="1"/>
    <col min="4315" max="4315" width="21" bestFit="1" customWidth="1"/>
    <col min="4316" max="4316" width="11.83203125" bestFit="1" customWidth="1"/>
    <col min="4317" max="4317" width="21" bestFit="1" customWidth="1"/>
    <col min="4318" max="4318" width="11.83203125" bestFit="1" customWidth="1"/>
    <col min="4319" max="4319" width="21" bestFit="1" customWidth="1"/>
    <col min="4320" max="4320" width="11.83203125" bestFit="1" customWidth="1"/>
    <col min="4321" max="4321" width="21" bestFit="1" customWidth="1"/>
    <col min="4322" max="4322" width="11.83203125" bestFit="1" customWidth="1"/>
    <col min="4323" max="4323" width="18" bestFit="1" customWidth="1"/>
    <col min="4324" max="4324" width="11.83203125" bestFit="1" customWidth="1"/>
    <col min="4325" max="4325" width="21" bestFit="1" customWidth="1"/>
    <col min="4326" max="4326" width="11.83203125" bestFit="1" customWidth="1"/>
    <col min="4327" max="4327" width="21" bestFit="1" customWidth="1"/>
    <col min="4328" max="4328" width="11.83203125" bestFit="1" customWidth="1"/>
    <col min="4329" max="4329" width="21" bestFit="1" customWidth="1"/>
    <col min="4330" max="4330" width="11.83203125" bestFit="1" customWidth="1"/>
    <col min="4331" max="4331" width="21" bestFit="1" customWidth="1"/>
    <col min="4332" max="4332" width="11.83203125" bestFit="1" customWidth="1"/>
    <col min="4333" max="4333" width="21" bestFit="1" customWidth="1"/>
    <col min="4334" max="4334" width="11.83203125" bestFit="1" customWidth="1"/>
    <col min="4335" max="4335" width="21" bestFit="1" customWidth="1"/>
    <col min="4336" max="4336" width="11.83203125" bestFit="1" customWidth="1"/>
    <col min="4337" max="4337" width="20" bestFit="1" customWidth="1"/>
    <col min="4338" max="4338" width="11.83203125" bestFit="1" customWidth="1"/>
    <col min="4339" max="4339" width="21" bestFit="1" customWidth="1"/>
    <col min="4340" max="4340" width="11.83203125" bestFit="1" customWidth="1"/>
    <col min="4341" max="4341" width="21" bestFit="1" customWidth="1"/>
    <col min="4342" max="4342" width="11.83203125" bestFit="1" customWidth="1"/>
    <col min="4343" max="4343" width="21" bestFit="1" customWidth="1"/>
    <col min="4344" max="4344" width="11.83203125" bestFit="1" customWidth="1"/>
    <col min="4345" max="4345" width="21" bestFit="1" customWidth="1"/>
    <col min="4346" max="4346" width="11.83203125" bestFit="1" customWidth="1"/>
    <col min="4347" max="4347" width="21" bestFit="1" customWidth="1"/>
    <col min="4348" max="4348" width="11.83203125" bestFit="1" customWidth="1"/>
    <col min="4349" max="4349" width="21" bestFit="1" customWidth="1"/>
    <col min="4350" max="4350" width="11.83203125" bestFit="1" customWidth="1"/>
    <col min="4351" max="4351" width="21" bestFit="1" customWidth="1"/>
    <col min="4352" max="4352" width="11.83203125" bestFit="1" customWidth="1"/>
    <col min="4353" max="4353" width="21" bestFit="1" customWidth="1"/>
    <col min="4354" max="4354" width="11.83203125" bestFit="1" customWidth="1"/>
    <col min="4355" max="4355" width="21" bestFit="1" customWidth="1"/>
    <col min="4356" max="4356" width="11.83203125" bestFit="1" customWidth="1"/>
    <col min="4357" max="4357" width="21" bestFit="1" customWidth="1"/>
    <col min="4358" max="4358" width="11.83203125" bestFit="1" customWidth="1"/>
    <col min="4359" max="4359" width="21" bestFit="1" customWidth="1"/>
    <col min="4360" max="4360" width="11.83203125" bestFit="1" customWidth="1"/>
    <col min="4361" max="4361" width="21" bestFit="1" customWidth="1"/>
    <col min="4362" max="4362" width="11.83203125" bestFit="1" customWidth="1"/>
    <col min="4363" max="4363" width="21" bestFit="1" customWidth="1"/>
    <col min="4364" max="4364" width="11.83203125" bestFit="1" customWidth="1"/>
    <col min="4365" max="4365" width="21" bestFit="1" customWidth="1"/>
    <col min="4366" max="4366" width="11.83203125" bestFit="1" customWidth="1"/>
    <col min="4367" max="4367" width="21" bestFit="1" customWidth="1"/>
    <col min="4368" max="4368" width="11.83203125" bestFit="1" customWidth="1"/>
    <col min="4369" max="4369" width="21" bestFit="1" customWidth="1"/>
    <col min="4370" max="4370" width="11.83203125" bestFit="1" customWidth="1"/>
    <col min="4371" max="4371" width="21" bestFit="1" customWidth="1"/>
    <col min="4372" max="4372" width="11.83203125" bestFit="1" customWidth="1"/>
    <col min="4373" max="4373" width="20" bestFit="1" customWidth="1"/>
    <col min="4374" max="4374" width="11.83203125" bestFit="1" customWidth="1"/>
    <col min="4375" max="4375" width="21" bestFit="1" customWidth="1"/>
    <col min="4376" max="4376" width="11.83203125" bestFit="1" customWidth="1"/>
    <col min="4377" max="4377" width="21" bestFit="1" customWidth="1"/>
    <col min="4378" max="4378" width="11.83203125" bestFit="1" customWidth="1"/>
    <col min="4379" max="4379" width="21" bestFit="1" customWidth="1"/>
    <col min="4380" max="4380" width="11.83203125" bestFit="1" customWidth="1"/>
    <col min="4381" max="4381" width="21" bestFit="1" customWidth="1"/>
    <col min="4382" max="4382" width="11.83203125" bestFit="1" customWidth="1"/>
    <col min="4383" max="4383" width="21" bestFit="1" customWidth="1"/>
    <col min="4384" max="4384" width="11.83203125" bestFit="1" customWidth="1"/>
    <col min="4385" max="4385" width="21" bestFit="1" customWidth="1"/>
    <col min="4386" max="4386" width="11.83203125" bestFit="1" customWidth="1"/>
    <col min="4387" max="4387" width="21" bestFit="1" customWidth="1"/>
    <col min="4388" max="4388" width="11.83203125" bestFit="1" customWidth="1"/>
    <col min="4389" max="4389" width="21" bestFit="1" customWidth="1"/>
    <col min="4390" max="4390" width="11.83203125" bestFit="1" customWidth="1"/>
    <col min="4391" max="4391" width="21" bestFit="1" customWidth="1"/>
    <col min="4392" max="4392" width="11.83203125" bestFit="1" customWidth="1"/>
    <col min="4393" max="4393" width="21" bestFit="1" customWidth="1"/>
    <col min="4394" max="4394" width="11.83203125" bestFit="1" customWidth="1"/>
    <col min="4395" max="4395" width="21" bestFit="1" customWidth="1"/>
    <col min="4396" max="4396" width="11.83203125" bestFit="1" customWidth="1"/>
    <col min="4397" max="4397" width="21" bestFit="1" customWidth="1"/>
    <col min="4398" max="4398" width="11.83203125" bestFit="1" customWidth="1"/>
    <col min="4399" max="4399" width="21" bestFit="1" customWidth="1"/>
    <col min="4400" max="4400" width="11.83203125" bestFit="1" customWidth="1"/>
    <col min="4401" max="4401" width="20" bestFit="1" customWidth="1"/>
    <col min="4402" max="4402" width="11.83203125" bestFit="1" customWidth="1"/>
    <col min="4403" max="4403" width="21" bestFit="1" customWidth="1"/>
    <col min="4404" max="4404" width="11.83203125" bestFit="1" customWidth="1"/>
    <col min="4405" max="4405" width="15.83203125" bestFit="1" customWidth="1"/>
    <col min="4406" max="4406" width="11.83203125" bestFit="1" customWidth="1"/>
    <col min="4407" max="4407" width="20" bestFit="1" customWidth="1"/>
    <col min="4408" max="4408" width="11.83203125" bestFit="1" customWidth="1"/>
    <col min="4409" max="4409" width="21" bestFit="1" customWidth="1"/>
    <col min="4410" max="4410" width="11.83203125" bestFit="1" customWidth="1"/>
    <col min="4411" max="4411" width="21" bestFit="1" customWidth="1"/>
    <col min="4412" max="4412" width="11.83203125" bestFit="1" customWidth="1"/>
    <col min="4413" max="4413" width="21" bestFit="1" customWidth="1"/>
    <col min="4414" max="4414" width="11.83203125" bestFit="1" customWidth="1"/>
    <col min="4415" max="4415" width="21" bestFit="1" customWidth="1"/>
    <col min="4416" max="4416" width="11.83203125" bestFit="1" customWidth="1"/>
    <col min="4417" max="4417" width="20" bestFit="1" customWidth="1"/>
    <col min="4418" max="4418" width="11.83203125" bestFit="1" customWidth="1"/>
    <col min="4419" max="4419" width="21" bestFit="1" customWidth="1"/>
    <col min="4420" max="4420" width="11.83203125" bestFit="1" customWidth="1"/>
    <col min="4421" max="4421" width="21" bestFit="1" customWidth="1"/>
    <col min="4422" max="4422" width="11.83203125" bestFit="1" customWidth="1"/>
    <col min="4423" max="4423" width="21" bestFit="1" customWidth="1"/>
    <col min="4424" max="4424" width="11.83203125" bestFit="1" customWidth="1"/>
    <col min="4425" max="4425" width="20" bestFit="1" customWidth="1"/>
    <col min="4426" max="4426" width="11.83203125" bestFit="1" customWidth="1"/>
    <col min="4427" max="4427" width="21" bestFit="1" customWidth="1"/>
    <col min="4428" max="4428" width="11.83203125" bestFit="1" customWidth="1"/>
    <col min="4429" max="4429" width="21" bestFit="1" customWidth="1"/>
    <col min="4430" max="4430" width="11.83203125" bestFit="1" customWidth="1"/>
    <col min="4431" max="4431" width="20" bestFit="1" customWidth="1"/>
    <col min="4432" max="4432" width="11.83203125" bestFit="1" customWidth="1"/>
    <col min="4433" max="4433" width="21" bestFit="1" customWidth="1"/>
    <col min="4434" max="4434" width="11.83203125" bestFit="1" customWidth="1"/>
    <col min="4435" max="4435" width="21" bestFit="1" customWidth="1"/>
    <col min="4436" max="4436" width="11.83203125" bestFit="1" customWidth="1"/>
    <col min="4437" max="4437" width="21" bestFit="1" customWidth="1"/>
    <col min="4438" max="4438" width="11.83203125" bestFit="1" customWidth="1"/>
    <col min="4439" max="4439" width="21" bestFit="1" customWidth="1"/>
    <col min="4440" max="4440" width="11.83203125" bestFit="1" customWidth="1"/>
    <col min="4441" max="4441" width="21" bestFit="1" customWidth="1"/>
    <col min="4442" max="4442" width="11.83203125" bestFit="1" customWidth="1"/>
    <col min="4443" max="4443" width="21" bestFit="1" customWidth="1"/>
    <col min="4444" max="4444" width="11.83203125" bestFit="1" customWidth="1"/>
    <col min="4445" max="4445" width="21" bestFit="1" customWidth="1"/>
    <col min="4446" max="4446" width="11.83203125" bestFit="1" customWidth="1"/>
    <col min="4447" max="4447" width="21" bestFit="1" customWidth="1"/>
    <col min="4448" max="4448" width="11.83203125" bestFit="1" customWidth="1"/>
    <col min="4449" max="4449" width="21" bestFit="1" customWidth="1"/>
    <col min="4450" max="4450" width="11.83203125" bestFit="1" customWidth="1"/>
    <col min="4451" max="4451" width="21" bestFit="1" customWidth="1"/>
    <col min="4452" max="4452" width="11.83203125" bestFit="1" customWidth="1"/>
    <col min="4453" max="4453" width="21" bestFit="1" customWidth="1"/>
    <col min="4454" max="4454" width="11.83203125" bestFit="1" customWidth="1"/>
    <col min="4455" max="4455" width="21" bestFit="1" customWidth="1"/>
    <col min="4456" max="4456" width="11.83203125" bestFit="1" customWidth="1"/>
    <col min="4457" max="4457" width="21" bestFit="1" customWidth="1"/>
    <col min="4458" max="4458" width="11.83203125" bestFit="1" customWidth="1"/>
    <col min="4459" max="4459" width="21" bestFit="1" customWidth="1"/>
    <col min="4460" max="4460" width="11.83203125" bestFit="1" customWidth="1"/>
    <col min="4461" max="4461" width="21" bestFit="1" customWidth="1"/>
    <col min="4462" max="4462" width="11.83203125" bestFit="1" customWidth="1"/>
    <col min="4463" max="4463" width="21" bestFit="1" customWidth="1"/>
    <col min="4464" max="4464" width="11.83203125" bestFit="1" customWidth="1"/>
    <col min="4465" max="4465" width="21" bestFit="1" customWidth="1"/>
    <col min="4466" max="4466" width="11.83203125" bestFit="1" customWidth="1"/>
    <col min="4467" max="4467" width="21" bestFit="1" customWidth="1"/>
    <col min="4468" max="4468" width="11.83203125" bestFit="1" customWidth="1"/>
    <col min="4469" max="4469" width="21" bestFit="1" customWidth="1"/>
    <col min="4470" max="4470" width="11.83203125" bestFit="1" customWidth="1"/>
    <col min="4471" max="4471" width="21" bestFit="1" customWidth="1"/>
    <col min="4472" max="4472" width="11.83203125" bestFit="1" customWidth="1"/>
    <col min="4473" max="4473" width="21" bestFit="1" customWidth="1"/>
    <col min="4474" max="4474" width="11.83203125" bestFit="1" customWidth="1"/>
    <col min="4475" max="4475" width="21" bestFit="1" customWidth="1"/>
    <col min="4476" max="4476" width="11.83203125" bestFit="1" customWidth="1"/>
    <col min="4477" max="4477" width="21" bestFit="1" customWidth="1"/>
    <col min="4478" max="4478" width="11.83203125" bestFit="1" customWidth="1"/>
    <col min="4479" max="4479" width="21" bestFit="1" customWidth="1"/>
    <col min="4480" max="4480" width="11.83203125" bestFit="1" customWidth="1"/>
    <col min="4481" max="4481" width="21" bestFit="1" customWidth="1"/>
    <col min="4482" max="4482" width="11.83203125" bestFit="1" customWidth="1"/>
    <col min="4483" max="4483" width="21" bestFit="1" customWidth="1"/>
    <col min="4484" max="4484" width="11.83203125" bestFit="1" customWidth="1"/>
    <col min="4485" max="4485" width="21" bestFit="1" customWidth="1"/>
    <col min="4486" max="4486" width="11.83203125" bestFit="1" customWidth="1"/>
    <col min="4487" max="4487" width="21" bestFit="1" customWidth="1"/>
    <col min="4488" max="4488" width="11.83203125" bestFit="1" customWidth="1"/>
    <col min="4489" max="4489" width="21" bestFit="1" customWidth="1"/>
    <col min="4490" max="4490" width="11.83203125" bestFit="1" customWidth="1"/>
    <col min="4491" max="4491" width="21" bestFit="1" customWidth="1"/>
    <col min="4492" max="4492" width="11.83203125" bestFit="1" customWidth="1"/>
    <col min="4493" max="4493" width="21" bestFit="1" customWidth="1"/>
    <col min="4494" max="4494" width="11.83203125" bestFit="1" customWidth="1"/>
    <col min="4495" max="4495" width="21" bestFit="1" customWidth="1"/>
    <col min="4496" max="4496" width="11.83203125" bestFit="1" customWidth="1"/>
    <col min="4497" max="4497" width="21" bestFit="1" customWidth="1"/>
    <col min="4498" max="4498" width="11.83203125" bestFit="1" customWidth="1"/>
    <col min="4499" max="4499" width="20" bestFit="1" customWidth="1"/>
    <col min="4500" max="4500" width="11.83203125" bestFit="1" customWidth="1"/>
    <col min="4501" max="4501" width="20" bestFit="1" customWidth="1"/>
    <col min="4502" max="4502" width="11.83203125" bestFit="1" customWidth="1"/>
    <col min="4503" max="4503" width="21" bestFit="1" customWidth="1"/>
    <col min="4504" max="4504" width="11.83203125" bestFit="1" customWidth="1"/>
    <col min="4505" max="4505" width="21" bestFit="1" customWidth="1"/>
    <col min="4506" max="4506" width="11.83203125" bestFit="1" customWidth="1"/>
    <col min="4507" max="4507" width="21" bestFit="1" customWidth="1"/>
    <col min="4508" max="4508" width="11.83203125" bestFit="1" customWidth="1"/>
    <col min="4509" max="4509" width="14.83203125" bestFit="1" customWidth="1"/>
    <col min="4510" max="4510" width="11.83203125" bestFit="1" customWidth="1"/>
    <col min="4511" max="4511" width="21" bestFit="1" customWidth="1"/>
    <col min="4512" max="4512" width="11.83203125" bestFit="1" customWidth="1"/>
    <col min="4513" max="4513" width="21" bestFit="1" customWidth="1"/>
    <col min="4514" max="4514" width="11.83203125" bestFit="1" customWidth="1"/>
    <col min="4515" max="4515" width="21" bestFit="1" customWidth="1"/>
    <col min="4516" max="4516" width="11.83203125" bestFit="1" customWidth="1"/>
    <col min="4517" max="4517" width="21" bestFit="1" customWidth="1"/>
    <col min="4518" max="4518" width="11.83203125" bestFit="1" customWidth="1"/>
    <col min="4519" max="4519" width="21" bestFit="1" customWidth="1"/>
    <col min="4520" max="4520" width="11.83203125" bestFit="1" customWidth="1"/>
    <col min="4521" max="4521" width="21" bestFit="1" customWidth="1"/>
    <col min="4522" max="4522" width="11.83203125" bestFit="1" customWidth="1"/>
    <col min="4523" max="4523" width="21" bestFit="1" customWidth="1"/>
    <col min="4524" max="4524" width="11.83203125" bestFit="1" customWidth="1"/>
    <col min="4525" max="4525" width="21" bestFit="1" customWidth="1"/>
    <col min="4526" max="4526" width="11.83203125" bestFit="1" customWidth="1"/>
    <col min="4527" max="4527" width="20" bestFit="1" customWidth="1"/>
    <col min="4528" max="4528" width="11.83203125" bestFit="1" customWidth="1"/>
    <col min="4529" max="4529" width="21" bestFit="1" customWidth="1"/>
    <col min="4530" max="4530" width="11.83203125" bestFit="1" customWidth="1"/>
    <col min="4531" max="4531" width="21" bestFit="1" customWidth="1"/>
    <col min="4532" max="4532" width="11.83203125" bestFit="1" customWidth="1"/>
    <col min="4533" max="4533" width="21" bestFit="1" customWidth="1"/>
    <col min="4534" max="4534" width="11.83203125" bestFit="1" customWidth="1"/>
    <col min="4535" max="4535" width="21" bestFit="1" customWidth="1"/>
    <col min="4536" max="4536" width="11.83203125" bestFit="1" customWidth="1"/>
    <col min="4537" max="4537" width="18" bestFit="1" customWidth="1"/>
    <col min="4538" max="4538" width="11.83203125" bestFit="1" customWidth="1"/>
    <col min="4539" max="4539" width="21" bestFit="1" customWidth="1"/>
    <col min="4540" max="4540" width="11.83203125" bestFit="1" customWidth="1"/>
    <col min="4541" max="4541" width="21" bestFit="1" customWidth="1"/>
    <col min="4542" max="4542" width="11.83203125" bestFit="1" customWidth="1"/>
    <col min="4543" max="4543" width="21" bestFit="1" customWidth="1"/>
    <col min="4544" max="4544" width="11.83203125" bestFit="1" customWidth="1"/>
    <col min="4545" max="4545" width="21" bestFit="1" customWidth="1"/>
    <col min="4546" max="4546" width="11.83203125" bestFit="1" customWidth="1"/>
    <col min="4547" max="4547" width="21" bestFit="1" customWidth="1"/>
    <col min="4548" max="4548" width="11.83203125" bestFit="1" customWidth="1"/>
    <col min="4549" max="4549" width="21" bestFit="1" customWidth="1"/>
    <col min="4550" max="4550" width="11.83203125" bestFit="1" customWidth="1"/>
    <col min="4551" max="4551" width="21" bestFit="1" customWidth="1"/>
    <col min="4552" max="4552" width="11.83203125" bestFit="1" customWidth="1"/>
    <col min="4553" max="4553" width="21" bestFit="1" customWidth="1"/>
    <col min="4554" max="4554" width="11.83203125" bestFit="1" customWidth="1"/>
    <col min="4555" max="4555" width="21" bestFit="1" customWidth="1"/>
    <col min="4556" max="4556" width="11.83203125" bestFit="1" customWidth="1"/>
    <col min="4557" max="4557" width="21" bestFit="1" customWidth="1"/>
    <col min="4558" max="4558" width="11.83203125" bestFit="1" customWidth="1"/>
    <col min="4559" max="4559" width="21" bestFit="1" customWidth="1"/>
    <col min="4560" max="4560" width="11.83203125" bestFit="1" customWidth="1"/>
    <col min="4561" max="4561" width="21" bestFit="1" customWidth="1"/>
    <col min="4562" max="4562" width="11.83203125" bestFit="1" customWidth="1"/>
    <col min="4563" max="4563" width="21" bestFit="1" customWidth="1"/>
    <col min="4564" max="4564" width="11.83203125" bestFit="1" customWidth="1"/>
    <col min="4565" max="4565" width="21" bestFit="1" customWidth="1"/>
    <col min="4566" max="4566" width="11.83203125" bestFit="1" customWidth="1"/>
    <col min="4567" max="4567" width="21" bestFit="1" customWidth="1"/>
    <col min="4568" max="4568" width="11.83203125" bestFit="1" customWidth="1"/>
    <col min="4569" max="4569" width="21" bestFit="1" customWidth="1"/>
    <col min="4570" max="4570" width="11.83203125" bestFit="1" customWidth="1"/>
    <col min="4571" max="4571" width="21" bestFit="1" customWidth="1"/>
    <col min="4572" max="4572" width="11.83203125" bestFit="1" customWidth="1"/>
    <col min="4573" max="4573" width="21" bestFit="1" customWidth="1"/>
    <col min="4574" max="4574" width="11.83203125" bestFit="1" customWidth="1"/>
    <col min="4575" max="4575" width="21" bestFit="1" customWidth="1"/>
    <col min="4576" max="4576" width="11.83203125" bestFit="1" customWidth="1"/>
    <col min="4577" max="4577" width="21" bestFit="1" customWidth="1"/>
    <col min="4578" max="4578" width="11.83203125" bestFit="1" customWidth="1"/>
    <col min="4579" max="4579" width="20" bestFit="1" customWidth="1"/>
    <col min="4580" max="4580" width="11.83203125" bestFit="1" customWidth="1"/>
    <col min="4581" max="4581" width="21" bestFit="1" customWidth="1"/>
    <col min="4582" max="4582" width="11.83203125" bestFit="1" customWidth="1"/>
    <col min="4583" max="4583" width="21" bestFit="1" customWidth="1"/>
    <col min="4584" max="4584" width="11.83203125" bestFit="1" customWidth="1"/>
    <col min="4585" max="4585" width="21" bestFit="1" customWidth="1"/>
    <col min="4586" max="4586" width="11.83203125" bestFit="1" customWidth="1"/>
    <col min="4587" max="4587" width="21" bestFit="1" customWidth="1"/>
    <col min="4588" max="4588" width="11.83203125" bestFit="1" customWidth="1"/>
    <col min="4589" max="4589" width="21" bestFit="1" customWidth="1"/>
    <col min="4590" max="4590" width="11.83203125" bestFit="1" customWidth="1"/>
    <col min="4591" max="4591" width="21" bestFit="1" customWidth="1"/>
    <col min="4592" max="4592" width="11.83203125" bestFit="1" customWidth="1"/>
    <col min="4593" max="4593" width="21" bestFit="1" customWidth="1"/>
    <col min="4594" max="4594" width="11.83203125" bestFit="1" customWidth="1"/>
    <col min="4595" max="4595" width="21" bestFit="1" customWidth="1"/>
    <col min="4596" max="4596" width="11.83203125" bestFit="1" customWidth="1"/>
    <col min="4597" max="4597" width="21" bestFit="1" customWidth="1"/>
    <col min="4598" max="4598" width="11.83203125" bestFit="1" customWidth="1"/>
    <col min="4599" max="4599" width="21" bestFit="1" customWidth="1"/>
    <col min="4600" max="4600" width="11.83203125" bestFit="1" customWidth="1"/>
    <col min="4601" max="4601" width="21" bestFit="1" customWidth="1"/>
    <col min="4602" max="4602" width="11.83203125" bestFit="1" customWidth="1"/>
    <col min="4603" max="4603" width="21" bestFit="1" customWidth="1"/>
    <col min="4604" max="4604" width="11.83203125" bestFit="1" customWidth="1"/>
    <col min="4605" max="4605" width="21" bestFit="1" customWidth="1"/>
    <col min="4606" max="4606" width="11.83203125" bestFit="1" customWidth="1"/>
    <col min="4607" max="4607" width="21" bestFit="1" customWidth="1"/>
    <col min="4608" max="4608" width="11.83203125" bestFit="1" customWidth="1"/>
    <col min="4609" max="4609" width="21" bestFit="1" customWidth="1"/>
    <col min="4610" max="4610" width="11.83203125" bestFit="1" customWidth="1"/>
    <col min="4611" max="4611" width="21" bestFit="1" customWidth="1"/>
    <col min="4612" max="4612" width="11.83203125" bestFit="1" customWidth="1"/>
    <col min="4613" max="4613" width="20" bestFit="1" customWidth="1"/>
    <col min="4614" max="4614" width="11.83203125" bestFit="1" customWidth="1"/>
    <col min="4615" max="4615" width="21" bestFit="1" customWidth="1"/>
    <col min="4616" max="4616" width="11.83203125" bestFit="1" customWidth="1"/>
    <col min="4617" max="4617" width="21" bestFit="1" customWidth="1"/>
    <col min="4618" max="4618" width="11.83203125" bestFit="1" customWidth="1"/>
    <col min="4619" max="4619" width="21" bestFit="1" customWidth="1"/>
    <col min="4620" max="4620" width="11.83203125" bestFit="1" customWidth="1"/>
    <col min="4621" max="4621" width="21" bestFit="1" customWidth="1"/>
    <col min="4622" max="4622" width="11.83203125" bestFit="1" customWidth="1"/>
    <col min="4623" max="4623" width="21" bestFit="1" customWidth="1"/>
    <col min="4624" max="4624" width="11.83203125" bestFit="1" customWidth="1"/>
    <col min="4625" max="4625" width="21" bestFit="1" customWidth="1"/>
    <col min="4626" max="4626" width="11.83203125" bestFit="1" customWidth="1"/>
    <col min="4627" max="4627" width="21" bestFit="1" customWidth="1"/>
    <col min="4628" max="4628" width="11.83203125" bestFit="1" customWidth="1"/>
    <col min="4629" max="4629" width="21" bestFit="1" customWidth="1"/>
    <col min="4630" max="4630" width="11.83203125" bestFit="1" customWidth="1"/>
    <col min="4631" max="4631" width="21" bestFit="1" customWidth="1"/>
    <col min="4632" max="4632" width="11.83203125" bestFit="1" customWidth="1"/>
    <col min="4633" max="4633" width="21" bestFit="1" customWidth="1"/>
    <col min="4634" max="4634" width="11.83203125" bestFit="1" customWidth="1"/>
    <col min="4635" max="4635" width="21" bestFit="1" customWidth="1"/>
    <col min="4636" max="4636" width="11.83203125" bestFit="1" customWidth="1"/>
    <col min="4637" max="4637" width="21" bestFit="1" customWidth="1"/>
    <col min="4638" max="4638" width="11.83203125" bestFit="1" customWidth="1"/>
    <col min="4639" max="4639" width="20" bestFit="1" customWidth="1"/>
    <col min="4640" max="4640" width="11.83203125" bestFit="1" customWidth="1"/>
    <col min="4641" max="4641" width="21" bestFit="1" customWidth="1"/>
    <col min="4642" max="4642" width="11.83203125" bestFit="1" customWidth="1"/>
    <col min="4643" max="4643" width="21" bestFit="1" customWidth="1"/>
    <col min="4644" max="4644" width="11.83203125" bestFit="1" customWidth="1"/>
    <col min="4645" max="4645" width="21" bestFit="1" customWidth="1"/>
    <col min="4646" max="4646" width="11.83203125" bestFit="1" customWidth="1"/>
    <col min="4647" max="4647" width="21" bestFit="1" customWidth="1"/>
    <col min="4648" max="4648" width="11.83203125" bestFit="1" customWidth="1"/>
    <col min="4649" max="4649" width="21" bestFit="1" customWidth="1"/>
    <col min="4650" max="4650" width="11.83203125" bestFit="1" customWidth="1"/>
    <col min="4651" max="4651" width="21" bestFit="1" customWidth="1"/>
    <col min="4652" max="4652" width="11.83203125" bestFit="1" customWidth="1"/>
    <col min="4653" max="4653" width="21" bestFit="1" customWidth="1"/>
    <col min="4654" max="4654" width="11.83203125" bestFit="1" customWidth="1"/>
    <col min="4655" max="4655" width="21" bestFit="1" customWidth="1"/>
    <col min="4656" max="4656" width="11.83203125" bestFit="1" customWidth="1"/>
    <col min="4657" max="4657" width="21" bestFit="1" customWidth="1"/>
    <col min="4658" max="4658" width="11.83203125" bestFit="1" customWidth="1"/>
    <col min="4659" max="4659" width="21" bestFit="1" customWidth="1"/>
    <col min="4660" max="4660" width="11.83203125" bestFit="1" customWidth="1"/>
    <col min="4661" max="4661" width="21" bestFit="1" customWidth="1"/>
    <col min="4662" max="4662" width="11.83203125" bestFit="1" customWidth="1"/>
    <col min="4663" max="4663" width="21" bestFit="1" customWidth="1"/>
    <col min="4664" max="4664" width="11.83203125" bestFit="1" customWidth="1"/>
    <col min="4665" max="4665" width="21" bestFit="1" customWidth="1"/>
    <col min="4666" max="4666" width="11.83203125" bestFit="1" customWidth="1"/>
    <col min="4667" max="4667" width="21" bestFit="1" customWidth="1"/>
    <col min="4668" max="4668" width="11.83203125" bestFit="1" customWidth="1"/>
    <col min="4669" max="4669" width="21" bestFit="1" customWidth="1"/>
    <col min="4670" max="4670" width="11.83203125" bestFit="1" customWidth="1"/>
    <col min="4671" max="4671" width="21" bestFit="1" customWidth="1"/>
    <col min="4672" max="4672" width="11.83203125" bestFit="1" customWidth="1"/>
    <col min="4673" max="4673" width="21" bestFit="1" customWidth="1"/>
    <col min="4674" max="4674" width="11.83203125" bestFit="1" customWidth="1"/>
    <col min="4675" max="4675" width="21" bestFit="1" customWidth="1"/>
    <col min="4676" max="4676" width="11.83203125" bestFit="1" customWidth="1"/>
    <col min="4677" max="4677" width="21" bestFit="1" customWidth="1"/>
    <col min="4678" max="4678" width="11.83203125" bestFit="1" customWidth="1"/>
    <col min="4679" max="4679" width="21" bestFit="1" customWidth="1"/>
    <col min="4680" max="4680" width="11.83203125" bestFit="1" customWidth="1"/>
    <col min="4681" max="4681" width="21" bestFit="1" customWidth="1"/>
    <col min="4682" max="4682" width="11.83203125" bestFit="1" customWidth="1"/>
    <col min="4683" max="4683" width="21" bestFit="1" customWidth="1"/>
    <col min="4684" max="4684" width="11.83203125" bestFit="1" customWidth="1"/>
    <col min="4685" max="4685" width="21" bestFit="1" customWidth="1"/>
    <col min="4686" max="4686" width="11.83203125" bestFit="1" customWidth="1"/>
    <col min="4687" max="4687" width="21" bestFit="1" customWidth="1"/>
    <col min="4688" max="4688" width="11.83203125" bestFit="1" customWidth="1"/>
    <col min="4689" max="4689" width="21" bestFit="1" customWidth="1"/>
    <col min="4690" max="4690" width="11.83203125" bestFit="1" customWidth="1"/>
    <col min="4691" max="4691" width="21" bestFit="1" customWidth="1"/>
    <col min="4692" max="4692" width="11.83203125" bestFit="1" customWidth="1"/>
    <col min="4693" max="4693" width="21" bestFit="1" customWidth="1"/>
    <col min="4694" max="4694" width="11.83203125" bestFit="1" customWidth="1"/>
    <col min="4695" max="4695" width="18" bestFit="1" customWidth="1"/>
    <col min="4696" max="4696" width="11.83203125" bestFit="1" customWidth="1"/>
    <col min="4697" max="4697" width="21" bestFit="1" customWidth="1"/>
    <col min="4698" max="4698" width="11.83203125" bestFit="1" customWidth="1"/>
    <col min="4699" max="4699" width="21" bestFit="1" customWidth="1"/>
    <col min="4700" max="4700" width="11.83203125" bestFit="1" customWidth="1"/>
    <col min="4701" max="4701" width="20" bestFit="1" customWidth="1"/>
    <col min="4702" max="4702" width="11.83203125" bestFit="1" customWidth="1"/>
    <col min="4703" max="4703" width="21" bestFit="1" customWidth="1"/>
    <col min="4704" max="4704" width="11.83203125" bestFit="1" customWidth="1"/>
    <col min="4705" max="4705" width="21" bestFit="1" customWidth="1"/>
    <col min="4706" max="4706" width="11.83203125" bestFit="1" customWidth="1"/>
    <col min="4707" max="4707" width="21" bestFit="1" customWidth="1"/>
    <col min="4708" max="4708" width="11.83203125" bestFit="1" customWidth="1"/>
    <col min="4709" max="4709" width="21" bestFit="1" customWidth="1"/>
    <col min="4710" max="4710" width="11.83203125" bestFit="1" customWidth="1"/>
    <col min="4711" max="4711" width="21" bestFit="1" customWidth="1"/>
    <col min="4712" max="4712" width="11.83203125" bestFit="1" customWidth="1"/>
    <col min="4713" max="4713" width="21" bestFit="1" customWidth="1"/>
    <col min="4714" max="4714" width="11.83203125" bestFit="1" customWidth="1"/>
    <col min="4715" max="4715" width="21" bestFit="1" customWidth="1"/>
    <col min="4716" max="4716" width="11.83203125" bestFit="1" customWidth="1"/>
    <col min="4717" max="4717" width="21" bestFit="1" customWidth="1"/>
    <col min="4718" max="4718" width="11.83203125" bestFit="1" customWidth="1"/>
    <col min="4719" max="4719" width="21" bestFit="1" customWidth="1"/>
    <col min="4720" max="4720" width="11.83203125" bestFit="1" customWidth="1"/>
    <col min="4721" max="4721" width="21" bestFit="1" customWidth="1"/>
    <col min="4722" max="4722" width="11.83203125" bestFit="1" customWidth="1"/>
    <col min="4723" max="4723" width="18" bestFit="1" customWidth="1"/>
    <col min="4724" max="4724" width="11.83203125" bestFit="1" customWidth="1"/>
    <col min="4725" max="4725" width="21" bestFit="1" customWidth="1"/>
    <col min="4726" max="4726" width="11.83203125" bestFit="1" customWidth="1"/>
    <col min="4727" max="4727" width="21" bestFit="1" customWidth="1"/>
    <col min="4728" max="4728" width="11.83203125" bestFit="1" customWidth="1"/>
    <col min="4729" max="4729" width="20" bestFit="1" customWidth="1"/>
    <col min="4730" max="4730" width="11.83203125" bestFit="1" customWidth="1"/>
    <col min="4731" max="4731" width="21" bestFit="1" customWidth="1"/>
    <col min="4732" max="4732" width="11.83203125" bestFit="1" customWidth="1"/>
    <col min="4733" max="4733" width="20" bestFit="1" customWidth="1"/>
    <col min="4734" max="4734" width="11.83203125" bestFit="1" customWidth="1"/>
    <col min="4735" max="4735" width="21" bestFit="1" customWidth="1"/>
    <col min="4736" max="4736" width="11.83203125" bestFit="1" customWidth="1"/>
    <col min="4737" max="4737" width="21" bestFit="1" customWidth="1"/>
    <col min="4738" max="4738" width="11.83203125" bestFit="1" customWidth="1"/>
    <col min="4739" max="4739" width="21" bestFit="1" customWidth="1"/>
    <col min="4740" max="4740" width="11.83203125" bestFit="1" customWidth="1"/>
    <col min="4741" max="4741" width="21" bestFit="1" customWidth="1"/>
    <col min="4742" max="4742" width="11.83203125" bestFit="1" customWidth="1"/>
    <col min="4743" max="4743" width="21" bestFit="1" customWidth="1"/>
    <col min="4744" max="4744" width="11.83203125" bestFit="1" customWidth="1"/>
    <col min="4745" max="4745" width="21" bestFit="1" customWidth="1"/>
    <col min="4746" max="4746" width="11.83203125" bestFit="1" customWidth="1"/>
    <col min="4747" max="4747" width="21" bestFit="1" customWidth="1"/>
    <col min="4748" max="4748" width="11.83203125" bestFit="1" customWidth="1"/>
    <col min="4749" max="4749" width="21" bestFit="1" customWidth="1"/>
    <col min="4750" max="4750" width="11.83203125" bestFit="1" customWidth="1"/>
    <col min="4751" max="4751" width="21" bestFit="1" customWidth="1"/>
    <col min="4752" max="4752" width="11.83203125" bestFit="1" customWidth="1"/>
    <col min="4753" max="4753" width="21" bestFit="1" customWidth="1"/>
    <col min="4754" max="4754" width="11.83203125" bestFit="1" customWidth="1"/>
    <col min="4755" max="4755" width="17" bestFit="1" customWidth="1"/>
    <col min="4756" max="4756" width="11.83203125" bestFit="1" customWidth="1"/>
    <col min="4757" max="4757" width="21" bestFit="1" customWidth="1"/>
    <col min="4758" max="4758" width="11.83203125" bestFit="1" customWidth="1"/>
    <col min="4759" max="4759" width="21" bestFit="1" customWidth="1"/>
    <col min="4760" max="4760" width="11.83203125" bestFit="1" customWidth="1"/>
    <col min="4761" max="4761" width="21" bestFit="1" customWidth="1"/>
    <col min="4762" max="4762" width="11.83203125" bestFit="1" customWidth="1"/>
    <col min="4763" max="4763" width="21" bestFit="1" customWidth="1"/>
    <col min="4764" max="4764" width="11.83203125" bestFit="1" customWidth="1"/>
    <col min="4765" max="4765" width="21" bestFit="1" customWidth="1"/>
    <col min="4766" max="4766" width="11.83203125" bestFit="1" customWidth="1"/>
    <col min="4767" max="4767" width="21" bestFit="1" customWidth="1"/>
    <col min="4768" max="4768" width="11.83203125" bestFit="1" customWidth="1"/>
    <col min="4769" max="4769" width="21" bestFit="1" customWidth="1"/>
    <col min="4770" max="4770" width="11.83203125" bestFit="1" customWidth="1"/>
    <col min="4771" max="4771" width="21" bestFit="1" customWidth="1"/>
    <col min="4772" max="4772" width="11.83203125" bestFit="1" customWidth="1"/>
    <col min="4773" max="4773" width="21" bestFit="1" customWidth="1"/>
    <col min="4774" max="4774" width="11.83203125" bestFit="1" customWidth="1"/>
    <col min="4775" max="4775" width="21" bestFit="1" customWidth="1"/>
    <col min="4776" max="4776" width="11.83203125" bestFit="1" customWidth="1"/>
    <col min="4777" max="4777" width="21" bestFit="1" customWidth="1"/>
    <col min="4778" max="4778" width="11.83203125" bestFit="1" customWidth="1"/>
    <col min="4779" max="4779" width="21" bestFit="1" customWidth="1"/>
    <col min="4780" max="4780" width="11.83203125" bestFit="1" customWidth="1"/>
    <col min="4781" max="4781" width="21" bestFit="1" customWidth="1"/>
    <col min="4782" max="4782" width="11.83203125" bestFit="1" customWidth="1"/>
    <col min="4783" max="4783" width="21" bestFit="1" customWidth="1"/>
    <col min="4784" max="4784" width="11.83203125" bestFit="1" customWidth="1"/>
    <col min="4785" max="4785" width="21" bestFit="1" customWidth="1"/>
    <col min="4786" max="4786" width="11.83203125" bestFit="1" customWidth="1"/>
    <col min="4787" max="4787" width="21" bestFit="1" customWidth="1"/>
    <col min="4788" max="4788" width="11.83203125" bestFit="1" customWidth="1"/>
    <col min="4789" max="4789" width="21" bestFit="1" customWidth="1"/>
    <col min="4790" max="4790" width="11.83203125" bestFit="1" customWidth="1"/>
    <col min="4791" max="4791" width="21" bestFit="1" customWidth="1"/>
    <col min="4792" max="4792" width="11.83203125" bestFit="1" customWidth="1"/>
    <col min="4793" max="4793" width="21" bestFit="1" customWidth="1"/>
    <col min="4794" max="4794" width="11.83203125" bestFit="1" customWidth="1"/>
    <col min="4795" max="4795" width="21" bestFit="1" customWidth="1"/>
    <col min="4796" max="4796" width="11.83203125" bestFit="1" customWidth="1"/>
    <col min="4797" max="4797" width="21" bestFit="1" customWidth="1"/>
    <col min="4798" max="4798" width="11.83203125" bestFit="1" customWidth="1"/>
    <col min="4799" max="4799" width="21" bestFit="1" customWidth="1"/>
    <col min="4800" max="4800" width="11.83203125" bestFit="1" customWidth="1"/>
    <col min="4801" max="4801" width="21" bestFit="1" customWidth="1"/>
    <col min="4802" max="4802" width="11.83203125" bestFit="1" customWidth="1"/>
    <col min="4803" max="4803" width="21" bestFit="1" customWidth="1"/>
    <col min="4804" max="4804" width="11.83203125" bestFit="1" customWidth="1"/>
    <col min="4805" max="4805" width="21" bestFit="1" customWidth="1"/>
    <col min="4806" max="4806" width="11.83203125" bestFit="1" customWidth="1"/>
    <col min="4807" max="4807" width="21" bestFit="1" customWidth="1"/>
    <col min="4808" max="4808" width="11.83203125" bestFit="1" customWidth="1"/>
    <col min="4809" max="4809" width="20" bestFit="1" customWidth="1"/>
    <col min="4810" max="4810" width="11.83203125" bestFit="1" customWidth="1"/>
    <col min="4811" max="4811" width="20" bestFit="1" customWidth="1"/>
    <col min="4812" max="4812" width="11.83203125" bestFit="1" customWidth="1"/>
    <col min="4813" max="4813" width="21" bestFit="1" customWidth="1"/>
    <col min="4814" max="4814" width="11.83203125" bestFit="1" customWidth="1"/>
    <col min="4815" max="4815" width="21" bestFit="1" customWidth="1"/>
    <col min="4816" max="4816" width="11.83203125" bestFit="1" customWidth="1"/>
    <col min="4817" max="4817" width="21" bestFit="1" customWidth="1"/>
    <col min="4818" max="4818" width="11.83203125" bestFit="1" customWidth="1"/>
    <col min="4819" max="4819" width="21" bestFit="1" customWidth="1"/>
    <col min="4820" max="4820" width="11.83203125" bestFit="1" customWidth="1"/>
    <col min="4821" max="4821" width="21" bestFit="1" customWidth="1"/>
    <col min="4822" max="4822" width="11.83203125" bestFit="1" customWidth="1"/>
    <col min="4823" max="4823" width="21" bestFit="1" customWidth="1"/>
    <col min="4824" max="4824" width="11.83203125" bestFit="1" customWidth="1"/>
    <col min="4825" max="4825" width="21" bestFit="1" customWidth="1"/>
    <col min="4826" max="4826" width="11.83203125" bestFit="1" customWidth="1"/>
    <col min="4827" max="4827" width="21" bestFit="1" customWidth="1"/>
    <col min="4828" max="4828" width="11.83203125" bestFit="1" customWidth="1"/>
    <col min="4829" max="4829" width="21" bestFit="1" customWidth="1"/>
    <col min="4830" max="4830" width="11.83203125" bestFit="1" customWidth="1"/>
    <col min="4831" max="4831" width="21" bestFit="1" customWidth="1"/>
    <col min="4832" max="4832" width="11.83203125" bestFit="1" customWidth="1"/>
    <col min="4833" max="4833" width="21" bestFit="1" customWidth="1"/>
    <col min="4834" max="4834" width="11.83203125" bestFit="1" customWidth="1"/>
    <col min="4835" max="4835" width="21" bestFit="1" customWidth="1"/>
    <col min="4836" max="4836" width="11.83203125" bestFit="1" customWidth="1"/>
    <col min="4837" max="4837" width="21" bestFit="1" customWidth="1"/>
    <col min="4838" max="4838" width="11.83203125" bestFit="1" customWidth="1"/>
    <col min="4839" max="4839" width="21" bestFit="1" customWidth="1"/>
    <col min="4840" max="4840" width="11.83203125" bestFit="1" customWidth="1"/>
    <col min="4841" max="4841" width="17" bestFit="1" customWidth="1"/>
    <col min="4842" max="4842" width="11.83203125" bestFit="1" customWidth="1"/>
    <col min="4843" max="4843" width="21" bestFit="1" customWidth="1"/>
    <col min="4844" max="4844" width="11.83203125" bestFit="1" customWidth="1"/>
    <col min="4845" max="4845" width="21" bestFit="1" customWidth="1"/>
    <col min="4846" max="4846" width="11.83203125" bestFit="1" customWidth="1"/>
    <col min="4847" max="4847" width="21" bestFit="1" customWidth="1"/>
    <col min="4848" max="4848" width="11.83203125" bestFit="1" customWidth="1"/>
    <col min="4849" max="4849" width="21" bestFit="1" customWidth="1"/>
    <col min="4850" max="4850" width="11.83203125" bestFit="1" customWidth="1"/>
    <col min="4851" max="4851" width="21" bestFit="1" customWidth="1"/>
    <col min="4852" max="4852" width="11.83203125" bestFit="1" customWidth="1"/>
    <col min="4853" max="4853" width="21" bestFit="1" customWidth="1"/>
    <col min="4854" max="4854" width="11.83203125" bestFit="1" customWidth="1"/>
    <col min="4855" max="4855" width="21" bestFit="1" customWidth="1"/>
    <col min="4856" max="4856" width="11.83203125" bestFit="1" customWidth="1"/>
    <col min="4857" max="4857" width="21" bestFit="1" customWidth="1"/>
    <col min="4858" max="4858" width="11.83203125" bestFit="1" customWidth="1"/>
    <col min="4859" max="4859" width="21" bestFit="1" customWidth="1"/>
    <col min="4860" max="4860" width="11.83203125" bestFit="1" customWidth="1"/>
    <col min="4861" max="4861" width="21" bestFit="1" customWidth="1"/>
    <col min="4862" max="4862" width="11.83203125" bestFit="1" customWidth="1"/>
    <col min="4863" max="4863" width="21" bestFit="1" customWidth="1"/>
    <col min="4864" max="4864" width="11.83203125" bestFit="1" customWidth="1"/>
    <col min="4865" max="4865" width="21" bestFit="1" customWidth="1"/>
    <col min="4866" max="4866" width="11.83203125" bestFit="1" customWidth="1"/>
    <col min="4867" max="4867" width="21" bestFit="1" customWidth="1"/>
    <col min="4868" max="4868" width="11.83203125" bestFit="1" customWidth="1"/>
    <col min="4869" max="4869" width="21" bestFit="1" customWidth="1"/>
    <col min="4870" max="4870" width="11.83203125" bestFit="1" customWidth="1"/>
    <col min="4871" max="4871" width="21" bestFit="1" customWidth="1"/>
    <col min="4872" max="4872" width="11.83203125" bestFit="1" customWidth="1"/>
    <col min="4873" max="4873" width="21" bestFit="1" customWidth="1"/>
    <col min="4874" max="4874" width="11.83203125" bestFit="1" customWidth="1"/>
    <col min="4875" max="4875" width="21" bestFit="1" customWidth="1"/>
    <col min="4876" max="4876" width="11.83203125" bestFit="1" customWidth="1"/>
    <col min="4877" max="4877" width="21" bestFit="1" customWidth="1"/>
    <col min="4878" max="4878" width="11.83203125" bestFit="1" customWidth="1"/>
    <col min="4879" max="4879" width="21" bestFit="1" customWidth="1"/>
    <col min="4880" max="4880" width="11.83203125" bestFit="1" customWidth="1"/>
    <col min="4881" max="4881" width="21" bestFit="1" customWidth="1"/>
    <col min="4882" max="4882" width="11.83203125" bestFit="1" customWidth="1"/>
    <col min="4883" max="4883" width="21" bestFit="1" customWidth="1"/>
    <col min="4884" max="4884" width="11.83203125" bestFit="1" customWidth="1"/>
    <col min="4885" max="4885" width="21" bestFit="1" customWidth="1"/>
    <col min="4886" max="4886" width="11.83203125" bestFit="1" customWidth="1"/>
    <col min="4887" max="4887" width="21" bestFit="1" customWidth="1"/>
    <col min="4888" max="4888" width="11.83203125" bestFit="1" customWidth="1"/>
    <col min="4889" max="4889" width="21" bestFit="1" customWidth="1"/>
    <col min="4890" max="4890" width="11.83203125" bestFit="1" customWidth="1"/>
    <col min="4891" max="4891" width="21" bestFit="1" customWidth="1"/>
    <col min="4892" max="4892" width="11.83203125" bestFit="1" customWidth="1"/>
    <col min="4893" max="4893" width="21" bestFit="1" customWidth="1"/>
    <col min="4894" max="4894" width="11.83203125" bestFit="1" customWidth="1"/>
    <col min="4895" max="4895" width="21" bestFit="1" customWidth="1"/>
    <col min="4896" max="4896" width="11.83203125" bestFit="1" customWidth="1"/>
    <col min="4897" max="4897" width="21" bestFit="1" customWidth="1"/>
    <col min="4898" max="4898" width="11.83203125" bestFit="1" customWidth="1"/>
    <col min="4899" max="4899" width="21" bestFit="1" customWidth="1"/>
    <col min="4900" max="4900" width="11.83203125" bestFit="1" customWidth="1"/>
    <col min="4901" max="4901" width="21" bestFit="1" customWidth="1"/>
    <col min="4902" max="4902" width="11.83203125" bestFit="1" customWidth="1"/>
    <col min="4903" max="4903" width="21" bestFit="1" customWidth="1"/>
    <col min="4904" max="4904" width="11.83203125" bestFit="1" customWidth="1"/>
    <col min="4905" max="4905" width="20" bestFit="1" customWidth="1"/>
    <col min="4906" max="4906" width="11.83203125" bestFit="1" customWidth="1"/>
    <col min="4907" max="4907" width="21" bestFit="1" customWidth="1"/>
    <col min="4908" max="4908" width="11.83203125" bestFit="1" customWidth="1"/>
    <col min="4909" max="4909" width="21" bestFit="1" customWidth="1"/>
    <col min="4910" max="4910" width="11.83203125" bestFit="1" customWidth="1"/>
    <col min="4911" max="4911" width="21" bestFit="1" customWidth="1"/>
    <col min="4912" max="4912" width="11.83203125" bestFit="1" customWidth="1"/>
    <col min="4913" max="4913" width="20" bestFit="1" customWidth="1"/>
    <col min="4914" max="4914" width="11.83203125" bestFit="1" customWidth="1"/>
    <col min="4915" max="4915" width="21" bestFit="1" customWidth="1"/>
    <col min="4916" max="4916" width="11.83203125" bestFit="1" customWidth="1"/>
    <col min="4917" max="4917" width="21" bestFit="1" customWidth="1"/>
    <col min="4918" max="4918" width="11.83203125" bestFit="1" customWidth="1"/>
    <col min="4919" max="4919" width="21" bestFit="1" customWidth="1"/>
    <col min="4920" max="4920" width="11.83203125" bestFit="1" customWidth="1"/>
    <col min="4921" max="4921" width="21" bestFit="1" customWidth="1"/>
    <col min="4922" max="4922" width="11.83203125" bestFit="1" customWidth="1"/>
    <col min="4923" max="4923" width="21" bestFit="1" customWidth="1"/>
    <col min="4924" max="4924" width="11.83203125" bestFit="1" customWidth="1"/>
    <col min="4925" max="4925" width="21" bestFit="1" customWidth="1"/>
    <col min="4926" max="4926" width="11.83203125" bestFit="1" customWidth="1"/>
    <col min="4927" max="4927" width="21" bestFit="1" customWidth="1"/>
    <col min="4928" max="4928" width="11.83203125" bestFit="1" customWidth="1"/>
    <col min="4929" max="4929" width="21" bestFit="1" customWidth="1"/>
    <col min="4930" max="4930" width="11.83203125" bestFit="1" customWidth="1"/>
    <col min="4931" max="4931" width="21" bestFit="1" customWidth="1"/>
    <col min="4932" max="4932" width="11.83203125" bestFit="1" customWidth="1"/>
    <col min="4933" max="4933" width="21" bestFit="1" customWidth="1"/>
    <col min="4934" max="4934" width="11.83203125" bestFit="1" customWidth="1"/>
    <col min="4935" max="4935" width="21" bestFit="1" customWidth="1"/>
    <col min="4936" max="4936" width="11.83203125" bestFit="1" customWidth="1"/>
    <col min="4937" max="4937" width="21" bestFit="1" customWidth="1"/>
    <col min="4938" max="4938" width="11.83203125" bestFit="1" customWidth="1"/>
    <col min="4939" max="4939" width="21" bestFit="1" customWidth="1"/>
    <col min="4940" max="4940" width="11.83203125" bestFit="1" customWidth="1"/>
    <col min="4941" max="4941" width="21" bestFit="1" customWidth="1"/>
    <col min="4942" max="4942" width="11.83203125" bestFit="1" customWidth="1"/>
    <col min="4943" max="4943" width="21" bestFit="1" customWidth="1"/>
    <col min="4944" max="4944" width="11.83203125" bestFit="1" customWidth="1"/>
    <col min="4945" max="4945" width="21" bestFit="1" customWidth="1"/>
    <col min="4946" max="4946" width="11.83203125" bestFit="1" customWidth="1"/>
    <col min="4947" max="4947" width="21" bestFit="1" customWidth="1"/>
    <col min="4948" max="4948" width="11.83203125" bestFit="1" customWidth="1"/>
    <col min="4949" max="4949" width="21" bestFit="1" customWidth="1"/>
    <col min="4950" max="4950" width="11.83203125" bestFit="1" customWidth="1"/>
    <col min="4951" max="4951" width="21" bestFit="1" customWidth="1"/>
    <col min="4952" max="4952" width="11.83203125" bestFit="1" customWidth="1"/>
    <col min="4953" max="4953" width="21" bestFit="1" customWidth="1"/>
    <col min="4954" max="4954" width="11.83203125" bestFit="1" customWidth="1"/>
    <col min="4955" max="4955" width="21" bestFit="1" customWidth="1"/>
    <col min="4956" max="4956" width="11.83203125" bestFit="1" customWidth="1"/>
    <col min="4957" max="4957" width="21" bestFit="1" customWidth="1"/>
    <col min="4958" max="4958" width="11.83203125" bestFit="1" customWidth="1"/>
    <col min="4959" max="4959" width="21" bestFit="1" customWidth="1"/>
    <col min="4960" max="4960" width="11.83203125" bestFit="1" customWidth="1"/>
    <col min="4961" max="4961" width="21" bestFit="1" customWidth="1"/>
    <col min="4962" max="4962" width="11.83203125" bestFit="1" customWidth="1"/>
    <col min="4963" max="4963" width="21" bestFit="1" customWidth="1"/>
    <col min="4964" max="4964" width="11.83203125" bestFit="1" customWidth="1"/>
    <col min="4965" max="4965" width="21" bestFit="1" customWidth="1"/>
    <col min="4966" max="4966" width="11.83203125" bestFit="1" customWidth="1"/>
    <col min="4967" max="4967" width="21" bestFit="1" customWidth="1"/>
    <col min="4968" max="4968" width="11.83203125" bestFit="1" customWidth="1"/>
    <col min="4969" max="4969" width="20" bestFit="1" customWidth="1"/>
    <col min="4970" max="4970" width="11.83203125" bestFit="1" customWidth="1"/>
    <col min="4971" max="4971" width="21" bestFit="1" customWidth="1"/>
    <col min="4972" max="4972" width="11.83203125" bestFit="1" customWidth="1"/>
    <col min="4973" max="4973" width="21" bestFit="1" customWidth="1"/>
    <col min="4974" max="4974" width="11.83203125" bestFit="1" customWidth="1"/>
    <col min="4975" max="4975" width="20" bestFit="1" customWidth="1"/>
    <col min="4976" max="4976" width="11.83203125" bestFit="1" customWidth="1"/>
    <col min="4977" max="4977" width="21" bestFit="1" customWidth="1"/>
    <col min="4978" max="4978" width="11.83203125" bestFit="1" customWidth="1"/>
    <col min="4979" max="4979" width="21" bestFit="1" customWidth="1"/>
    <col min="4980" max="4980" width="11.83203125" bestFit="1" customWidth="1"/>
    <col min="4981" max="4981" width="21" bestFit="1" customWidth="1"/>
    <col min="4982" max="4982" width="11.83203125" bestFit="1" customWidth="1"/>
    <col min="4983" max="4983" width="21" bestFit="1" customWidth="1"/>
    <col min="4984" max="4984" width="11.83203125" bestFit="1" customWidth="1"/>
    <col min="4985" max="4985" width="21" bestFit="1" customWidth="1"/>
    <col min="4986" max="4986" width="11.83203125" bestFit="1" customWidth="1"/>
    <col min="4987" max="4987" width="21" bestFit="1" customWidth="1"/>
    <col min="4988" max="4988" width="11.83203125" bestFit="1" customWidth="1"/>
    <col min="4989" max="4989" width="20" bestFit="1" customWidth="1"/>
    <col min="4990" max="4990" width="11.83203125" bestFit="1" customWidth="1"/>
    <col min="4991" max="4991" width="21" bestFit="1" customWidth="1"/>
    <col min="4992" max="4992" width="11.83203125" bestFit="1" customWidth="1"/>
    <col min="4993" max="4993" width="15.83203125" bestFit="1" customWidth="1"/>
    <col min="4994" max="4994" width="11.83203125" bestFit="1" customWidth="1"/>
    <col min="4995" max="4995" width="21" bestFit="1" customWidth="1"/>
    <col min="4996" max="4996" width="11.83203125" bestFit="1" customWidth="1"/>
    <col min="4997" max="4997" width="21" bestFit="1" customWidth="1"/>
    <col min="4998" max="4998" width="11.83203125" bestFit="1" customWidth="1"/>
    <col min="4999" max="4999" width="21" bestFit="1" customWidth="1"/>
    <col min="5000" max="5000" width="11.83203125" bestFit="1" customWidth="1"/>
    <col min="5001" max="5001" width="21" bestFit="1" customWidth="1"/>
    <col min="5002" max="5002" width="11.83203125" bestFit="1" customWidth="1"/>
    <col min="5003" max="5003" width="21" bestFit="1" customWidth="1"/>
    <col min="5004" max="5004" width="11.83203125" bestFit="1" customWidth="1"/>
    <col min="5005" max="5005" width="21" bestFit="1" customWidth="1"/>
    <col min="5006" max="5006" width="11.83203125" bestFit="1" customWidth="1"/>
    <col min="5007" max="5007" width="20" bestFit="1" customWidth="1"/>
    <col min="5008" max="5008" width="11.83203125" bestFit="1" customWidth="1"/>
    <col min="5009" max="5009" width="21" bestFit="1" customWidth="1"/>
    <col min="5010" max="5010" width="11.83203125" bestFit="1" customWidth="1"/>
    <col min="5011" max="5011" width="21" bestFit="1" customWidth="1"/>
    <col min="5012" max="5012" width="11.83203125" bestFit="1" customWidth="1"/>
    <col min="5013" max="5013" width="21" bestFit="1" customWidth="1"/>
    <col min="5014" max="5014" width="11.83203125" bestFit="1" customWidth="1"/>
    <col min="5015" max="5015" width="21" bestFit="1" customWidth="1"/>
    <col min="5016" max="5016" width="11.83203125" bestFit="1" customWidth="1"/>
    <col min="5017" max="5017" width="17" bestFit="1" customWidth="1"/>
    <col min="5018" max="5018" width="11.83203125" bestFit="1" customWidth="1"/>
    <col min="5019" max="5019" width="21" bestFit="1" customWidth="1"/>
    <col min="5020" max="5020" width="11.83203125" bestFit="1" customWidth="1"/>
    <col min="5021" max="5021" width="21" bestFit="1" customWidth="1"/>
    <col min="5022" max="5022" width="11.83203125" bestFit="1" customWidth="1"/>
    <col min="5023" max="5023" width="21" bestFit="1" customWidth="1"/>
    <col min="5024" max="5024" width="11.83203125" bestFit="1" customWidth="1"/>
    <col min="5025" max="5025" width="21" bestFit="1" customWidth="1"/>
    <col min="5026" max="5026" width="11.83203125" bestFit="1" customWidth="1"/>
    <col min="5027" max="5027" width="21" bestFit="1" customWidth="1"/>
    <col min="5028" max="5028" width="11.83203125" bestFit="1" customWidth="1"/>
    <col min="5029" max="5029" width="14.83203125" bestFit="1" customWidth="1"/>
    <col min="5030" max="5030" width="11.83203125" bestFit="1" customWidth="1"/>
    <col min="5031" max="5031" width="21" bestFit="1" customWidth="1"/>
    <col min="5032" max="5032" width="11.83203125" bestFit="1" customWidth="1"/>
    <col min="5033" max="5033" width="21" bestFit="1" customWidth="1"/>
    <col min="5034" max="5034" width="11.83203125" bestFit="1" customWidth="1"/>
    <col min="5035" max="5035" width="21" bestFit="1" customWidth="1"/>
    <col min="5036" max="5036" width="11.83203125" bestFit="1" customWidth="1"/>
    <col min="5037" max="5037" width="21" bestFit="1" customWidth="1"/>
    <col min="5038" max="5038" width="11.83203125" bestFit="1" customWidth="1"/>
    <col min="5039" max="5039" width="21" bestFit="1" customWidth="1"/>
    <col min="5040" max="5040" width="11.83203125" bestFit="1" customWidth="1"/>
    <col min="5041" max="5041" width="21" bestFit="1" customWidth="1"/>
    <col min="5042" max="5042" width="11.83203125" bestFit="1" customWidth="1"/>
    <col min="5043" max="5043" width="21" bestFit="1" customWidth="1"/>
    <col min="5044" max="5044" width="11.83203125" bestFit="1" customWidth="1"/>
    <col min="5045" max="5045" width="18" bestFit="1" customWidth="1"/>
    <col min="5046" max="5046" width="11.83203125" bestFit="1" customWidth="1"/>
    <col min="5047" max="5047" width="21" bestFit="1" customWidth="1"/>
    <col min="5048" max="5048" width="11.83203125" bestFit="1" customWidth="1"/>
    <col min="5049" max="5049" width="21" bestFit="1" customWidth="1"/>
    <col min="5050" max="5050" width="11.83203125" bestFit="1" customWidth="1"/>
    <col min="5051" max="5051" width="21" bestFit="1" customWidth="1"/>
    <col min="5052" max="5052" width="11.83203125" bestFit="1" customWidth="1"/>
    <col min="5053" max="5053" width="21" bestFit="1" customWidth="1"/>
    <col min="5054" max="5054" width="11.83203125" bestFit="1" customWidth="1"/>
    <col min="5055" max="5055" width="21" bestFit="1" customWidth="1"/>
    <col min="5056" max="5056" width="11.83203125" bestFit="1" customWidth="1"/>
    <col min="5057" max="5057" width="21" bestFit="1" customWidth="1"/>
    <col min="5058" max="5058" width="11.83203125" bestFit="1" customWidth="1"/>
    <col min="5059" max="5059" width="21" bestFit="1" customWidth="1"/>
    <col min="5060" max="5060" width="11.83203125" bestFit="1" customWidth="1"/>
    <col min="5061" max="5061" width="21" bestFit="1" customWidth="1"/>
    <col min="5062" max="5062" width="11.83203125" bestFit="1" customWidth="1"/>
    <col min="5063" max="5063" width="21" bestFit="1" customWidth="1"/>
    <col min="5064" max="5064" width="11.83203125" bestFit="1" customWidth="1"/>
    <col min="5065" max="5065" width="20" bestFit="1" customWidth="1"/>
    <col min="5066" max="5066" width="11.83203125" bestFit="1" customWidth="1"/>
    <col min="5067" max="5067" width="21" bestFit="1" customWidth="1"/>
    <col min="5068" max="5068" width="11.83203125" bestFit="1" customWidth="1"/>
    <col min="5069" max="5069" width="21" bestFit="1" customWidth="1"/>
    <col min="5070" max="5070" width="11.83203125" bestFit="1" customWidth="1"/>
    <col min="5071" max="5071" width="21" bestFit="1" customWidth="1"/>
    <col min="5072" max="5072" width="11.83203125" bestFit="1" customWidth="1"/>
    <col min="5073" max="5073" width="21" bestFit="1" customWidth="1"/>
    <col min="5074" max="5074" width="11.83203125" bestFit="1" customWidth="1"/>
    <col min="5075" max="5075" width="21" bestFit="1" customWidth="1"/>
    <col min="5076" max="5076" width="11.83203125" bestFit="1" customWidth="1"/>
    <col min="5077" max="5077" width="21" bestFit="1" customWidth="1"/>
    <col min="5078" max="5078" width="11.83203125" bestFit="1" customWidth="1"/>
    <col min="5079" max="5079" width="21" bestFit="1" customWidth="1"/>
    <col min="5080" max="5080" width="11.83203125" bestFit="1" customWidth="1"/>
    <col min="5081" max="5081" width="21" bestFit="1" customWidth="1"/>
    <col min="5082" max="5082" width="11.83203125" bestFit="1" customWidth="1"/>
    <col min="5083" max="5083" width="21" bestFit="1" customWidth="1"/>
    <col min="5084" max="5084" width="11.83203125" bestFit="1" customWidth="1"/>
    <col min="5085" max="5085" width="21" bestFit="1" customWidth="1"/>
    <col min="5086" max="5086" width="11.83203125" bestFit="1" customWidth="1"/>
    <col min="5087" max="5087" width="21" bestFit="1" customWidth="1"/>
    <col min="5088" max="5088" width="11.83203125" bestFit="1" customWidth="1"/>
    <col min="5089" max="5089" width="21" bestFit="1" customWidth="1"/>
    <col min="5090" max="5090" width="11.83203125" bestFit="1" customWidth="1"/>
    <col min="5091" max="5091" width="17" bestFit="1" customWidth="1"/>
    <col min="5092" max="5092" width="11.83203125" bestFit="1" customWidth="1"/>
    <col min="5093" max="5093" width="21" bestFit="1" customWidth="1"/>
    <col min="5094" max="5094" width="11.83203125" bestFit="1" customWidth="1"/>
    <col min="5095" max="5095" width="21" bestFit="1" customWidth="1"/>
    <col min="5096" max="5096" width="11.83203125" bestFit="1" customWidth="1"/>
    <col min="5097" max="5097" width="21" bestFit="1" customWidth="1"/>
    <col min="5098" max="5098" width="11.83203125" bestFit="1" customWidth="1"/>
    <col min="5099" max="5099" width="21" bestFit="1" customWidth="1"/>
    <col min="5100" max="5100" width="11.83203125" bestFit="1" customWidth="1"/>
    <col min="5101" max="5101" width="21" bestFit="1" customWidth="1"/>
    <col min="5102" max="5102" width="11.83203125" bestFit="1" customWidth="1"/>
    <col min="5103" max="5103" width="21" bestFit="1" customWidth="1"/>
    <col min="5104" max="5104" width="11.83203125" bestFit="1" customWidth="1"/>
    <col min="5105" max="5105" width="21" bestFit="1" customWidth="1"/>
    <col min="5106" max="5106" width="11.83203125" bestFit="1" customWidth="1"/>
    <col min="5107" max="5107" width="20" bestFit="1" customWidth="1"/>
    <col min="5108" max="5108" width="11.83203125" bestFit="1" customWidth="1"/>
    <col min="5109" max="5109" width="21" bestFit="1" customWidth="1"/>
    <col min="5110" max="5110" width="11.83203125" bestFit="1" customWidth="1"/>
    <col min="5111" max="5111" width="21" bestFit="1" customWidth="1"/>
    <col min="5112" max="5112" width="11.83203125" bestFit="1" customWidth="1"/>
    <col min="5113" max="5113" width="12.83203125" bestFit="1" customWidth="1"/>
    <col min="5114" max="5114" width="11.83203125" bestFit="1" customWidth="1"/>
    <col min="5115" max="5115" width="21" bestFit="1" customWidth="1"/>
    <col min="5116" max="5116" width="11.83203125" bestFit="1" customWidth="1"/>
    <col min="5117" max="5117" width="20" bestFit="1" customWidth="1"/>
    <col min="5118" max="5118" width="11.83203125" bestFit="1" customWidth="1"/>
    <col min="5119" max="5119" width="21" bestFit="1" customWidth="1"/>
    <col min="5120" max="5120" width="11.83203125" bestFit="1" customWidth="1"/>
    <col min="5121" max="5121" width="21" bestFit="1" customWidth="1"/>
    <col min="5122" max="5122" width="11.83203125" bestFit="1" customWidth="1"/>
    <col min="5123" max="5123" width="21" bestFit="1" customWidth="1"/>
    <col min="5124" max="5124" width="11.83203125" bestFit="1" customWidth="1"/>
    <col min="5125" max="5125" width="21" bestFit="1" customWidth="1"/>
    <col min="5126" max="5126" width="11.83203125" bestFit="1" customWidth="1"/>
    <col min="5127" max="5127" width="21" bestFit="1" customWidth="1"/>
    <col min="5128" max="5128" width="11.83203125" bestFit="1" customWidth="1"/>
    <col min="5129" max="5129" width="21" bestFit="1" customWidth="1"/>
    <col min="5130" max="5130" width="11.83203125" bestFit="1" customWidth="1"/>
    <col min="5131" max="5131" width="21" bestFit="1" customWidth="1"/>
    <col min="5132" max="5132" width="11.83203125" bestFit="1" customWidth="1"/>
    <col min="5133" max="5133" width="21" bestFit="1" customWidth="1"/>
    <col min="5134" max="5134" width="11.83203125" bestFit="1" customWidth="1"/>
    <col min="5135" max="5135" width="21" bestFit="1" customWidth="1"/>
    <col min="5136" max="5136" width="11.83203125" bestFit="1" customWidth="1"/>
    <col min="5137" max="5137" width="21" bestFit="1" customWidth="1"/>
    <col min="5138" max="5138" width="11.83203125" bestFit="1" customWidth="1"/>
    <col min="5139" max="5139" width="21" bestFit="1" customWidth="1"/>
    <col min="5140" max="5140" width="11.83203125" bestFit="1" customWidth="1"/>
    <col min="5141" max="5141" width="21" bestFit="1" customWidth="1"/>
    <col min="5142" max="5142" width="11.83203125" bestFit="1" customWidth="1"/>
    <col min="5143" max="5143" width="21" bestFit="1" customWidth="1"/>
    <col min="5144" max="5144" width="11.83203125" bestFit="1" customWidth="1"/>
    <col min="5145" max="5145" width="21" bestFit="1" customWidth="1"/>
    <col min="5146" max="5146" width="11.83203125" bestFit="1" customWidth="1"/>
    <col min="5147" max="5147" width="21" bestFit="1" customWidth="1"/>
    <col min="5148" max="5148" width="11.83203125" bestFit="1" customWidth="1"/>
    <col min="5149" max="5149" width="21" bestFit="1" customWidth="1"/>
    <col min="5150" max="5150" width="11.83203125" bestFit="1" customWidth="1"/>
    <col min="5151" max="5151" width="21" bestFit="1" customWidth="1"/>
    <col min="5152" max="5152" width="11.83203125" bestFit="1" customWidth="1"/>
    <col min="5153" max="5153" width="21" bestFit="1" customWidth="1"/>
    <col min="5154" max="5154" width="11.83203125" bestFit="1" customWidth="1"/>
    <col min="5155" max="5155" width="21" bestFit="1" customWidth="1"/>
    <col min="5156" max="5156" width="11.83203125" bestFit="1" customWidth="1"/>
    <col min="5157" max="5157" width="21" bestFit="1" customWidth="1"/>
    <col min="5158" max="5158" width="11.83203125" bestFit="1" customWidth="1"/>
    <col min="5159" max="5159" width="21" bestFit="1" customWidth="1"/>
    <col min="5160" max="5160" width="11.83203125" bestFit="1" customWidth="1"/>
    <col min="5161" max="5161" width="21" bestFit="1" customWidth="1"/>
    <col min="5162" max="5162" width="11.83203125" bestFit="1" customWidth="1"/>
    <col min="5163" max="5163" width="21" bestFit="1" customWidth="1"/>
    <col min="5164" max="5164" width="11.83203125" bestFit="1" customWidth="1"/>
    <col min="5165" max="5165" width="21" bestFit="1" customWidth="1"/>
    <col min="5166" max="5166" width="11.83203125" bestFit="1" customWidth="1"/>
    <col min="5167" max="5167" width="21" bestFit="1" customWidth="1"/>
    <col min="5168" max="5168" width="11.83203125" bestFit="1" customWidth="1"/>
    <col min="5169" max="5169" width="20" bestFit="1" customWidth="1"/>
    <col min="5170" max="5170" width="11.83203125" bestFit="1" customWidth="1"/>
    <col min="5171" max="5171" width="21" bestFit="1" customWidth="1"/>
    <col min="5172" max="5172" width="11.83203125" bestFit="1" customWidth="1"/>
    <col min="5173" max="5173" width="21" bestFit="1" customWidth="1"/>
    <col min="5174" max="5174" width="11.83203125" bestFit="1" customWidth="1"/>
    <col min="5175" max="5175" width="21" bestFit="1" customWidth="1"/>
    <col min="5176" max="5176" width="11.83203125" bestFit="1" customWidth="1"/>
    <col min="5177" max="5177" width="21" bestFit="1" customWidth="1"/>
    <col min="5178" max="5178" width="11.83203125" bestFit="1" customWidth="1"/>
    <col min="5179" max="5179" width="21" bestFit="1" customWidth="1"/>
    <col min="5180" max="5180" width="11.83203125" bestFit="1" customWidth="1"/>
    <col min="5181" max="5181" width="21" bestFit="1" customWidth="1"/>
    <col min="5182" max="5182" width="11.83203125" bestFit="1" customWidth="1"/>
    <col min="5183" max="5183" width="21" bestFit="1" customWidth="1"/>
    <col min="5184" max="5184" width="11.83203125" bestFit="1" customWidth="1"/>
    <col min="5185" max="5185" width="21" bestFit="1" customWidth="1"/>
    <col min="5186" max="5186" width="11.83203125" bestFit="1" customWidth="1"/>
    <col min="5187" max="5187" width="21" bestFit="1" customWidth="1"/>
    <col min="5188" max="5188" width="11.83203125" bestFit="1" customWidth="1"/>
    <col min="5189" max="5189" width="21" bestFit="1" customWidth="1"/>
    <col min="5190" max="5190" width="11.83203125" bestFit="1" customWidth="1"/>
    <col min="5191" max="5191" width="21" bestFit="1" customWidth="1"/>
    <col min="5192" max="5192" width="11.83203125" bestFit="1" customWidth="1"/>
    <col min="5193" max="5193" width="21" bestFit="1" customWidth="1"/>
    <col min="5194" max="5194" width="11.83203125" bestFit="1" customWidth="1"/>
    <col min="5195" max="5195" width="21" bestFit="1" customWidth="1"/>
    <col min="5196" max="5196" width="11.83203125" bestFit="1" customWidth="1"/>
    <col min="5197" max="5197" width="20" bestFit="1" customWidth="1"/>
    <col min="5198" max="5198" width="11.83203125" bestFit="1" customWidth="1"/>
    <col min="5199" max="5199" width="21" bestFit="1" customWidth="1"/>
    <col min="5200" max="5200" width="11.83203125" bestFit="1" customWidth="1"/>
    <col min="5201" max="5201" width="21" bestFit="1" customWidth="1"/>
    <col min="5202" max="5202" width="11.83203125" bestFit="1" customWidth="1"/>
    <col min="5203" max="5203" width="21" bestFit="1" customWidth="1"/>
    <col min="5204" max="5204" width="11.83203125" bestFit="1" customWidth="1"/>
    <col min="5205" max="5205" width="21" bestFit="1" customWidth="1"/>
    <col min="5206" max="5206" width="11.83203125" bestFit="1" customWidth="1"/>
    <col min="5207" max="5207" width="18" bestFit="1" customWidth="1"/>
    <col min="5208" max="5208" width="11.83203125" bestFit="1" customWidth="1"/>
    <col min="5209" max="5209" width="21" bestFit="1" customWidth="1"/>
    <col min="5210" max="5210" width="11.83203125" bestFit="1" customWidth="1"/>
    <col min="5211" max="5211" width="20" bestFit="1" customWidth="1"/>
    <col min="5212" max="5212" width="11.83203125" bestFit="1" customWidth="1"/>
    <col min="5213" max="5213" width="21" bestFit="1" customWidth="1"/>
    <col min="5214" max="5214" width="11.83203125" bestFit="1" customWidth="1"/>
    <col min="5215" max="5215" width="21" bestFit="1" customWidth="1"/>
    <col min="5216" max="5216" width="11.83203125" bestFit="1" customWidth="1"/>
    <col min="5217" max="5217" width="21" bestFit="1" customWidth="1"/>
    <col min="5218" max="5218" width="11.83203125" bestFit="1" customWidth="1"/>
    <col min="5219" max="5219" width="21" bestFit="1" customWidth="1"/>
    <col min="5220" max="5220" width="11.83203125" bestFit="1" customWidth="1"/>
    <col min="5221" max="5221" width="21" bestFit="1" customWidth="1"/>
    <col min="5222" max="5222" width="11.83203125" bestFit="1" customWidth="1"/>
    <col min="5223" max="5223" width="21" bestFit="1" customWidth="1"/>
    <col min="5224" max="5224" width="11.83203125" bestFit="1" customWidth="1"/>
    <col min="5225" max="5225" width="21" bestFit="1" customWidth="1"/>
    <col min="5226" max="5226" width="11.83203125" bestFit="1" customWidth="1"/>
    <col min="5227" max="5227" width="21" bestFit="1" customWidth="1"/>
    <col min="5228" max="5228" width="11.83203125" bestFit="1" customWidth="1"/>
    <col min="5229" max="5229" width="21" bestFit="1" customWidth="1"/>
    <col min="5230" max="5230" width="11.83203125" bestFit="1" customWidth="1"/>
    <col min="5231" max="5231" width="21" bestFit="1" customWidth="1"/>
    <col min="5232" max="5232" width="11.83203125" bestFit="1" customWidth="1"/>
    <col min="5233" max="5233" width="21" bestFit="1" customWidth="1"/>
    <col min="5234" max="5234" width="11.83203125" bestFit="1" customWidth="1"/>
    <col min="5235" max="5235" width="21" bestFit="1" customWidth="1"/>
    <col min="5236" max="5236" width="11.83203125" bestFit="1" customWidth="1"/>
    <col min="5237" max="5237" width="21" bestFit="1" customWidth="1"/>
    <col min="5238" max="5238" width="11.83203125" bestFit="1" customWidth="1"/>
    <col min="5239" max="5239" width="21" bestFit="1" customWidth="1"/>
    <col min="5240" max="5240" width="11.83203125" bestFit="1" customWidth="1"/>
    <col min="5241" max="5241" width="21" bestFit="1" customWidth="1"/>
    <col min="5242" max="5242" width="11.83203125" bestFit="1" customWidth="1"/>
    <col min="5243" max="5243" width="21" bestFit="1" customWidth="1"/>
    <col min="5244" max="5244" width="11.83203125" bestFit="1" customWidth="1"/>
    <col min="5245" max="5245" width="21" bestFit="1" customWidth="1"/>
    <col min="5246" max="5246" width="11.83203125" bestFit="1" customWidth="1"/>
    <col min="5247" max="5247" width="21" bestFit="1" customWidth="1"/>
    <col min="5248" max="5248" width="11.83203125" bestFit="1" customWidth="1"/>
    <col min="5249" max="5249" width="21" bestFit="1" customWidth="1"/>
    <col min="5250" max="5250" width="11.83203125" bestFit="1" customWidth="1"/>
    <col min="5251" max="5251" width="21" bestFit="1" customWidth="1"/>
    <col min="5252" max="5252" width="11.83203125" bestFit="1" customWidth="1"/>
    <col min="5253" max="5253" width="20" bestFit="1" customWidth="1"/>
    <col min="5254" max="5254" width="11.83203125" bestFit="1" customWidth="1"/>
    <col min="5255" max="5255" width="21" bestFit="1" customWidth="1"/>
    <col min="5256" max="5256" width="11.83203125" bestFit="1" customWidth="1"/>
    <col min="5257" max="5257" width="21" bestFit="1" customWidth="1"/>
    <col min="5258" max="5258" width="11.83203125" bestFit="1" customWidth="1"/>
    <col min="5259" max="5259" width="21" bestFit="1" customWidth="1"/>
    <col min="5260" max="5260" width="11.83203125" bestFit="1" customWidth="1"/>
    <col min="5261" max="5261" width="21" bestFit="1" customWidth="1"/>
    <col min="5262" max="5262" width="11.83203125" bestFit="1" customWidth="1"/>
    <col min="5263" max="5263" width="21" bestFit="1" customWidth="1"/>
    <col min="5264" max="5264" width="11.83203125" bestFit="1" customWidth="1"/>
    <col min="5265" max="5265" width="21" bestFit="1" customWidth="1"/>
    <col min="5266" max="5266" width="11.83203125" bestFit="1" customWidth="1"/>
    <col min="5267" max="5267" width="21" bestFit="1" customWidth="1"/>
    <col min="5268" max="5268" width="11.83203125" bestFit="1" customWidth="1"/>
    <col min="5269" max="5269" width="21" bestFit="1" customWidth="1"/>
    <col min="5270" max="5270" width="11.83203125" bestFit="1" customWidth="1"/>
    <col min="5271" max="5271" width="20" bestFit="1" customWidth="1"/>
    <col min="5272" max="5272" width="11.83203125" bestFit="1" customWidth="1"/>
    <col min="5273" max="5273" width="21" bestFit="1" customWidth="1"/>
    <col min="5274" max="5274" width="11.83203125" bestFit="1" customWidth="1"/>
    <col min="5275" max="5275" width="21" bestFit="1" customWidth="1"/>
    <col min="5276" max="5276" width="11.83203125" bestFit="1" customWidth="1"/>
    <col min="5277" max="5277" width="21" bestFit="1" customWidth="1"/>
    <col min="5278" max="5278" width="11.83203125" bestFit="1" customWidth="1"/>
    <col min="5279" max="5279" width="21" bestFit="1" customWidth="1"/>
    <col min="5280" max="5280" width="11.83203125" bestFit="1" customWidth="1"/>
    <col min="5281" max="5281" width="21" bestFit="1" customWidth="1"/>
    <col min="5282" max="5282" width="11.83203125" bestFit="1" customWidth="1"/>
    <col min="5283" max="5283" width="21" bestFit="1" customWidth="1"/>
    <col min="5284" max="5284" width="11.83203125" bestFit="1" customWidth="1"/>
    <col min="5285" max="5285" width="21" bestFit="1" customWidth="1"/>
    <col min="5286" max="5286" width="11.83203125" bestFit="1" customWidth="1"/>
    <col min="5287" max="5287" width="21" bestFit="1" customWidth="1"/>
    <col min="5288" max="5288" width="11.83203125" bestFit="1" customWidth="1"/>
    <col min="5289" max="5289" width="21" bestFit="1" customWidth="1"/>
    <col min="5290" max="5290" width="11.83203125" bestFit="1" customWidth="1"/>
    <col min="5291" max="5291" width="21" bestFit="1" customWidth="1"/>
    <col min="5292" max="5292" width="11.83203125" bestFit="1" customWidth="1"/>
    <col min="5293" max="5293" width="21" bestFit="1" customWidth="1"/>
    <col min="5294" max="5294" width="11.83203125" bestFit="1" customWidth="1"/>
    <col min="5295" max="5295" width="18" bestFit="1" customWidth="1"/>
    <col min="5296" max="5296" width="11.83203125" bestFit="1" customWidth="1"/>
    <col min="5297" max="5297" width="20" bestFit="1" customWidth="1"/>
    <col min="5298" max="5298" width="11.83203125" bestFit="1" customWidth="1"/>
    <col min="5299" max="5299" width="21" bestFit="1" customWidth="1"/>
    <col min="5300" max="5300" width="11.83203125" bestFit="1" customWidth="1"/>
    <col min="5301" max="5301" width="21" bestFit="1" customWidth="1"/>
    <col min="5302" max="5302" width="11.83203125" bestFit="1" customWidth="1"/>
    <col min="5303" max="5303" width="21" bestFit="1" customWidth="1"/>
    <col min="5304" max="5304" width="11.83203125" bestFit="1" customWidth="1"/>
    <col min="5305" max="5305" width="21" bestFit="1" customWidth="1"/>
    <col min="5306" max="5306" width="11.83203125" bestFit="1" customWidth="1"/>
    <col min="5307" max="5307" width="20" bestFit="1" customWidth="1"/>
    <col min="5308" max="5308" width="11.83203125" bestFit="1" customWidth="1"/>
    <col min="5309" max="5309" width="21" bestFit="1" customWidth="1"/>
    <col min="5310" max="5310" width="11.83203125" bestFit="1" customWidth="1"/>
    <col min="5311" max="5311" width="20" bestFit="1" customWidth="1"/>
    <col min="5312" max="5312" width="11.83203125" bestFit="1" customWidth="1"/>
    <col min="5313" max="5313" width="21" bestFit="1" customWidth="1"/>
    <col min="5314" max="5314" width="11.83203125" bestFit="1" customWidth="1"/>
    <col min="5315" max="5315" width="21" bestFit="1" customWidth="1"/>
    <col min="5316" max="5316" width="11.83203125" bestFit="1" customWidth="1"/>
    <col min="5317" max="5317" width="21" bestFit="1" customWidth="1"/>
    <col min="5318" max="5318" width="11.83203125" bestFit="1" customWidth="1"/>
    <col min="5319" max="5319" width="21" bestFit="1" customWidth="1"/>
    <col min="5320" max="5320" width="11.83203125" bestFit="1" customWidth="1"/>
    <col min="5321" max="5321" width="21" bestFit="1" customWidth="1"/>
    <col min="5322" max="5322" width="11.83203125" bestFit="1" customWidth="1"/>
    <col min="5323" max="5323" width="21" bestFit="1" customWidth="1"/>
    <col min="5324" max="5324" width="11.83203125" bestFit="1" customWidth="1"/>
    <col min="5325" max="5325" width="21" bestFit="1" customWidth="1"/>
    <col min="5326" max="5326" width="11.83203125" bestFit="1" customWidth="1"/>
    <col min="5327" max="5327" width="21" bestFit="1" customWidth="1"/>
    <col min="5328" max="5328" width="11.83203125" bestFit="1" customWidth="1"/>
    <col min="5329" max="5329" width="21" bestFit="1" customWidth="1"/>
    <col min="5330" max="5330" width="11.83203125" bestFit="1" customWidth="1"/>
    <col min="5331" max="5331" width="21" bestFit="1" customWidth="1"/>
    <col min="5332" max="5332" width="11.83203125" bestFit="1" customWidth="1"/>
    <col min="5333" max="5333" width="21" bestFit="1" customWidth="1"/>
    <col min="5334" max="5334" width="11.83203125" bestFit="1" customWidth="1"/>
    <col min="5335" max="5335" width="21" bestFit="1" customWidth="1"/>
    <col min="5336" max="5336" width="11.83203125" bestFit="1" customWidth="1"/>
    <col min="5337" max="5337" width="21" bestFit="1" customWidth="1"/>
    <col min="5338" max="5338" width="11.83203125" bestFit="1" customWidth="1"/>
    <col min="5339" max="5339" width="20" bestFit="1" customWidth="1"/>
    <col min="5340" max="5340" width="11.83203125" bestFit="1" customWidth="1"/>
    <col min="5341" max="5341" width="21" bestFit="1" customWidth="1"/>
    <col min="5342" max="5342" width="11.83203125" bestFit="1" customWidth="1"/>
    <col min="5343" max="5343" width="20" bestFit="1" customWidth="1"/>
    <col min="5344" max="5344" width="11.83203125" bestFit="1" customWidth="1"/>
    <col min="5345" max="5345" width="21" bestFit="1" customWidth="1"/>
    <col min="5346" max="5346" width="11.83203125" bestFit="1" customWidth="1"/>
    <col min="5347" max="5347" width="21" bestFit="1" customWidth="1"/>
    <col min="5348" max="5348" width="11.83203125" bestFit="1" customWidth="1"/>
    <col min="5349" max="5349" width="21" bestFit="1" customWidth="1"/>
    <col min="5350" max="5350" width="11.83203125" bestFit="1" customWidth="1"/>
    <col min="5351" max="5351" width="21" bestFit="1" customWidth="1"/>
    <col min="5352" max="5352" width="11.83203125" bestFit="1" customWidth="1"/>
    <col min="5353" max="5353" width="21" bestFit="1" customWidth="1"/>
    <col min="5354" max="5354" width="11.83203125" bestFit="1" customWidth="1"/>
    <col min="5355" max="5355" width="21" bestFit="1" customWidth="1"/>
    <col min="5356" max="5356" width="11.83203125" bestFit="1" customWidth="1"/>
    <col min="5357" max="5357" width="21" bestFit="1" customWidth="1"/>
    <col min="5358" max="5358" width="11.83203125" bestFit="1" customWidth="1"/>
    <col min="5359" max="5359" width="21" bestFit="1" customWidth="1"/>
    <col min="5360" max="5360" width="11.83203125" bestFit="1" customWidth="1"/>
    <col min="5361" max="5361" width="21" bestFit="1" customWidth="1"/>
    <col min="5362" max="5362" width="11.83203125" bestFit="1" customWidth="1"/>
    <col min="5363" max="5363" width="21" bestFit="1" customWidth="1"/>
    <col min="5364" max="5364" width="11.83203125" bestFit="1" customWidth="1"/>
    <col min="5365" max="5365" width="21" bestFit="1" customWidth="1"/>
    <col min="5366" max="5366" width="11.83203125" bestFit="1" customWidth="1"/>
    <col min="5367" max="5367" width="21" bestFit="1" customWidth="1"/>
    <col min="5368" max="5368" width="11.83203125" bestFit="1" customWidth="1"/>
    <col min="5369" max="5369" width="21" bestFit="1" customWidth="1"/>
    <col min="5370" max="5370" width="11.83203125" bestFit="1" customWidth="1"/>
    <col min="5371" max="5371" width="21" bestFit="1" customWidth="1"/>
    <col min="5372" max="5372" width="11.83203125" bestFit="1" customWidth="1"/>
    <col min="5373" max="5373" width="21" bestFit="1" customWidth="1"/>
    <col min="5374" max="5374" width="11.83203125" bestFit="1" customWidth="1"/>
    <col min="5375" max="5375" width="21" bestFit="1" customWidth="1"/>
    <col min="5376" max="5376" width="11.83203125" bestFit="1" customWidth="1"/>
    <col min="5377" max="5377" width="21" bestFit="1" customWidth="1"/>
    <col min="5378" max="5378" width="11.83203125" bestFit="1" customWidth="1"/>
    <col min="5379" max="5379" width="21" bestFit="1" customWidth="1"/>
    <col min="5380" max="5380" width="11.83203125" bestFit="1" customWidth="1"/>
    <col min="5381" max="5381" width="21" bestFit="1" customWidth="1"/>
    <col min="5382" max="5382" width="11.83203125" bestFit="1" customWidth="1"/>
    <col min="5383" max="5383" width="21" bestFit="1" customWidth="1"/>
    <col min="5384" max="5384" width="11.83203125" bestFit="1" customWidth="1"/>
    <col min="5385" max="5385" width="20" bestFit="1" customWidth="1"/>
    <col min="5386" max="5386" width="11.83203125" bestFit="1" customWidth="1"/>
    <col min="5387" max="5387" width="20" bestFit="1" customWidth="1"/>
    <col min="5388" max="5388" width="11.83203125" bestFit="1" customWidth="1"/>
    <col min="5389" max="5389" width="20" bestFit="1" customWidth="1"/>
    <col min="5390" max="5390" width="11.83203125" bestFit="1" customWidth="1"/>
    <col min="5391" max="5391" width="21" bestFit="1" customWidth="1"/>
    <col min="5392" max="5392" width="11.83203125" bestFit="1" customWidth="1"/>
    <col min="5393" max="5393" width="21" bestFit="1" customWidth="1"/>
    <col min="5394" max="5394" width="11.83203125" bestFit="1" customWidth="1"/>
    <col min="5395" max="5395" width="20" bestFit="1" customWidth="1"/>
    <col min="5396" max="5396" width="11.83203125" bestFit="1" customWidth="1"/>
    <col min="5397" max="5397" width="21" bestFit="1" customWidth="1"/>
    <col min="5398" max="5398" width="11.83203125" bestFit="1" customWidth="1"/>
    <col min="5399" max="5399" width="21" bestFit="1" customWidth="1"/>
    <col min="5400" max="5400" width="11.83203125" bestFit="1" customWidth="1"/>
    <col min="5401" max="5401" width="21" bestFit="1" customWidth="1"/>
    <col min="5402" max="5402" width="11.83203125" bestFit="1" customWidth="1"/>
    <col min="5403" max="5403" width="21" bestFit="1" customWidth="1"/>
    <col min="5404" max="5404" width="11.83203125" bestFit="1" customWidth="1"/>
    <col min="5405" max="5405" width="21" bestFit="1" customWidth="1"/>
    <col min="5406" max="5406" width="11.83203125" bestFit="1" customWidth="1"/>
    <col min="5407" max="5407" width="21" bestFit="1" customWidth="1"/>
    <col min="5408" max="5408" width="11.83203125" bestFit="1" customWidth="1"/>
    <col min="5409" max="5409" width="21" bestFit="1" customWidth="1"/>
    <col min="5410" max="5410" width="11.83203125" bestFit="1" customWidth="1"/>
    <col min="5411" max="5411" width="21" bestFit="1" customWidth="1"/>
    <col min="5412" max="5412" width="11.83203125" bestFit="1" customWidth="1"/>
    <col min="5413" max="5413" width="21" bestFit="1" customWidth="1"/>
    <col min="5414" max="5414" width="11.83203125" bestFit="1" customWidth="1"/>
    <col min="5415" max="5415" width="21" bestFit="1" customWidth="1"/>
    <col min="5416" max="5416" width="11.83203125" bestFit="1" customWidth="1"/>
    <col min="5417" max="5417" width="21" bestFit="1" customWidth="1"/>
    <col min="5418" max="5418" width="11.83203125" bestFit="1" customWidth="1"/>
    <col min="5419" max="5419" width="21" bestFit="1" customWidth="1"/>
    <col min="5420" max="5420" width="11.83203125" bestFit="1" customWidth="1"/>
    <col min="5421" max="5421" width="20" bestFit="1" customWidth="1"/>
    <col min="5422" max="5422" width="11.83203125" bestFit="1" customWidth="1"/>
    <col min="5423" max="5423" width="21" bestFit="1" customWidth="1"/>
    <col min="5424" max="5424" width="11.83203125" bestFit="1" customWidth="1"/>
    <col min="5425" max="5425" width="21" bestFit="1" customWidth="1"/>
    <col min="5426" max="5426" width="11.83203125" bestFit="1" customWidth="1"/>
    <col min="5427" max="5427" width="21" bestFit="1" customWidth="1"/>
    <col min="5428" max="5428" width="11.83203125" bestFit="1" customWidth="1"/>
    <col min="5429" max="5429" width="18" bestFit="1" customWidth="1"/>
    <col min="5430" max="5430" width="11.83203125" bestFit="1" customWidth="1"/>
    <col min="5431" max="5431" width="21" bestFit="1" customWidth="1"/>
    <col min="5432" max="5432" width="11.83203125" bestFit="1" customWidth="1"/>
    <col min="5433" max="5433" width="21" bestFit="1" customWidth="1"/>
    <col min="5434" max="5434" width="11.83203125" bestFit="1" customWidth="1"/>
    <col min="5435" max="5435" width="21" bestFit="1" customWidth="1"/>
    <col min="5436" max="5436" width="11.83203125" bestFit="1" customWidth="1"/>
    <col min="5437" max="5437" width="21" bestFit="1" customWidth="1"/>
    <col min="5438" max="5438" width="11.83203125" bestFit="1" customWidth="1"/>
    <col min="5439" max="5439" width="21" bestFit="1" customWidth="1"/>
    <col min="5440" max="5440" width="11.83203125" bestFit="1" customWidth="1"/>
    <col min="5441" max="5441" width="17" bestFit="1" customWidth="1"/>
    <col min="5442" max="5442" width="11.83203125" bestFit="1" customWidth="1"/>
    <col min="5443" max="5443" width="20" bestFit="1" customWidth="1"/>
    <col min="5444" max="5444" width="11.83203125" bestFit="1" customWidth="1"/>
    <col min="5445" max="5445" width="21" bestFit="1" customWidth="1"/>
    <col min="5446" max="5446" width="11.83203125" bestFit="1" customWidth="1"/>
    <col min="5447" max="5447" width="21" bestFit="1" customWidth="1"/>
    <col min="5448" max="5448" width="11.83203125" bestFit="1" customWidth="1"/>
    <col min="5449" max="5449" width="21" bestFit="1" customWidth="1"/>
    <col min="5450" max="5450" width="11.83203125" bestFit="1" customWidth="1"/>
    <col min="5451" max="5451" width="21" bestFit="1" customWidth="1"/>
    <col min="5452" max="5452" width="11.83203125" bestFit="1" customWidth="1"/>
    <col min="5453" max="5453" width="21" bestFit="1" customWidth="1"/>
    <col min="5454" max="5454" width="11.83203125" bestFit="1" customWidth="1"/>
    <col min="5455" max="5455" width="21" bestFit="1" customWidth="1"/>
    <col min="5456" max="5456" width="11.83203125" bestFit="1" customWidth="1"/>
    <col min="5457" max="5457" width="21" bestFit="1" customWidth="1"/>
    <col min="5458" max="5458" width="11.83203125" bestFit="1" customWidth="1"/>
    <col min="5459" max="5459" width="21" bestFit="1" customWidth="1"/>
    <col min="5460" max="5460" width="11.83203125" bestFit="1" customWidth="1"/>
    <col min="5461" max="5461" width="21" bestFit="1" customWidth="1"/>
    <col min="5462" max="5462" width="11.83203125" bestFit="1" customWidth="1"/>
    <col min="5463" max="5463" width="21" bestFit="1" customWidth="1"/>
    <col min="5464" max="5464" width="11.83203125" bestFit="1" customWidth="1"/>
    <col min="5465" max="5465" width="21" bestFit="1" customWidth="1"/>
    <col min="5466" max="5466" width="11.83203125" bestFit="1" customWidth="1"/>
    <col min="5467" max="5467" width="21" bestFit="1" customWidth="1"/>
    <col min="5468" max="5468" width="11.83203125" bestFit="1" customWidth="1"/>
    <col min="5469" max="5469" width="21" bestFit="1" customWidth="1"/>
    <col min="5470" max="5470" width="11.83203125" bestFit="1" customWidth="1"/>
    <col min="5471" max="5471" width="21" bestFit="1" customWidth="1"/>
    <col min="5472" max="5472" width="11.83203125" bestFit="1" customWidth="1"/>
    <col min="5473" max="5473" width="21" bestFit="1" customWidth="1"/>
    <col min="5474" max="5474" width="11.83203125" bestFit="1" customWidth="1"/>
    <col min="5475" max="5475" width="21" bestFit="1" customWidth="1"/>
    <col min="5476" max="5476" width="11.83203125" bestFit="1" customWidth="1"/>
    <col min="5477" max="5477" width="21" bestFit="1" customWidth="1"/>
    <col min="5478" max="5478" width="11.83203125" bestFit="1" customWidth="1"/>
    <col min="5479" max="5479" width="21" bestFit="1" customWidth="1"/>
    <col min="5480" max="5480" width="11.83203125" bestFit="1" customWidth="1"/>
    <col min="5481" max="5481" width="20" bestFit="1" customWidth="1"/>
    <col min="5482" max="5482" width="11.83203125" bestFit="1" customWidth="1"/>
    <col min="5483" max="5483" width="21" bestFit="1" customWidth="1"/>
    <col min="5484" max="5484" width="11.83203125" bestFit="1" customWidth="1"/>
    <col min="5485" max="5485" width="21" bestFit="1" customWidth="1"/>
    <col min="5486" max="5486" width="11.83203125" bestFit="1" customWidth="1"/>
    <col min="5487" max="5487" width="21" bestFit="1" customWidth="1"/>
    <col min="5488" max="5488" width="11.83203125" bestFit="1" customWidth="1"/>
    <col min="5489" max="5489" width="21" bestFit="1" customWidth="1"/>
    <col min="5490" max="5490" width="11.83203125" bestFit="1" customWidth="1"/>
    <col min="5491" max="5491" width="21" bestFit="1" customWidth="1"/>
    <col min="5492" max="5492" width="11.83203125" bestFit="1" customWidth="1"/>
    <col min="5493" max="5493" width="21" bestFit="1" customWidth="1"/>
    <col min="5494" max="5494" width="11.83203125" bestFit="1" customWidth="1"/>
    <col min="5495" max="5495" width="21" bestFit="1" customWidth="1"/>
    <col min="5496" max="5496" width="11.83203125" bestFit="1" customWidth="1"/>
    <col min="5497" max="5497" width="21" bestFit="1" customWidth="1"/>
    <col min="5498" max="5498" width="11.83203125" bestFit="1" customWidth="1"/>
    <col min="5499" max="5499" width="20" bestFit="1" customWidth="1"/>
    <col min="5500" max="5500" width="11.83203125" bestFit="1" customWidth="1"/>
    <col min="5501" max="5501" width="21" bestFit="1" customWidth="1"/>
    <col min="5502" max="5502" width="11.83203125" bestFit="1" customWidth="1"/>
    <col min="5503" max="5503" width="21" bestFit="1" customWidth="1"/>
    <col min="5504" max="5504" width="11.83203125" bestFit="1" customWidth="1"/>
    <col min="5505" max="5505" width="21" bestFit="1" customWidth="1"/>
    <col min="5506" max="5506" width="11.83203125" bestFit="1" customWidth="1"/>
    <col min="5507" max="5507" width="21" bestFit="1" customWidth="1"/>
    <col min="5508" max="5508" width="11.83203125" bestFit="1" customWidth="1"/>
    <col min="5509" max="5509" width="21" bestFit="1" customWidth="1"/>
    <col min="5510" max="5510" width="11.83203125" bestFit="1" customWidth="1"/>
    <col min="5511" max="5511" width="21" bestFit="1" customWidth="1"/>
    <col min="5512" max="5512" width="11.83203125" bestFit="1" customWidth="1"/>
    <col min="5513" max="5513" width="21" bestFit="1" customWidth="1"/>
    <col min="5514" max="5514" width="11.83203125" bestFit="1" customWidth="1"/>
    <col min="5515" max="5515" width="21" bestFit="1" customWidth="1"/>
    <col min="5516" max="5516" width="11.83203125" bestFit="1" customWidth="1"/>
    <col min="5517" max="5517" width="21" bestFit="1" customWidth="1"/>
    <col min="5518" max="5518" width="11.83203125" bestFit="1" customWidth="1"/>
    <col min="5519" max="5519" width="21" bestFit="1" customWidth="1"/>
    <col min="5520" max="5520" width="11.83203125" bestFit="1" customWidth="1"/>
    <col min="5521" max="5521" width="21" bestFit="1" customWidth="1"/>
    <col min="5522" max="5522" width="11.83203125" bestFit="1" customWidth="1"/>
    <col min="5523" max="5523" width="21" bestFit="1" customWidth="1"/>
    <col min="5524" max="5524" width="11.83203125" bestFit="1" customWidth="1"/>
    <col min="5525" max="5525" width="21" bestFit="1" customWidth="1"/>
    <col min="5526" max="5526" width="11.83203125" bestFit="1" customWidth="1"/>
    <col min="5527" max="5527" width="21" bestFit="1" customWidth="1"/>
    <col min="5528" max="5528" width="11.83203125" bestFit="1" customWidth="1"/>
    <col min="5529" max="5529" width="21" bestFit="1" customWidth="1"/>
    <col min="5530" max="5530" width="11.83203125" bestFit="1" customWidth="1"/>
    <col min="5531" max="5531" width="21" bestFit="1" customWidth="1"/>
    <col min="5532" max="5532" width="11.83203125" bestFit="1" customWidth="1"/>
    <col min="5533" max="5533" width="21" bestFit="1" customWidth="1"/>
    <col min="5534" max="5534" width="11.83203125" bestFit="1" customWidth="1"/>
    <col min="5535" max="5535" width="21" bestFit="1" customWidth="1"/>
    <col min="5536" max="5536" width="11.83203125" bestFit="1" customWidth="1"/>
    <col min="5537" max="5537" width="21" bestFit="1" customWidth="1"/>
    <col min="5538" max="5538" width="11.83203125" bestFit="1" customWidth="1"/>
    <col min="5539" max="5539" width="21" bestFit="1" customWidth="1"/>
    <col min="5540" max="5540" width="11.83203125" bestFit="1" customWidth="1"/>
    <col min="5541" max="5541" width="21" bestFit="1" customWidth="1"/>
    <col min="5542" max="5542" width="11.83203125" bestFit="1" customWidth="1"/>
    <col min="5543" max="5543" width="21" bestFit="1" customWidth="1"/>
    <col min="5544" max="5544" width="11.83203125" bestFit="1" customWidth="1"/>
    <col min="5545" max="5545" width="21" bestFit="1" customWidth="1"/>
    <col min="5546" max="5546" width="11.83203125" bestFit="1" customWidth="1"/>
    <col min="5547" max="5547" width="21" bestFit="1" customWidth="1"/>
    <col min="5548" max="5548" width="11.83203125" bestFit="1" customWidth="1"/>
    <col min="5549" max="5549" width="21" bestFit="1" customWidth="1"/>
    <col min="5550" max="5550" width="11.83203125" bestFit="1" customWidth="1"/>
    <col min="5551" max="5551" width="21" bestFit="1" customWidth="1"/>
    <col min="5552" max="5552" width="11.83203125" bestFit="1" customWidth="1"/>
    <col min="5553" max="5553" width="21" bestFit="1" customWidth="1"/>
    <col min="5554" max="5554" width="11.83203125" bestFit="1" customWidth="1"/>
    <col min="5555" max="5555" width="21" bestFit="1" customWidth="1"/>
    <col min="5556" max="5556" width="11.83203125" bestFit="1" customWidth="1"/>
    <col min="5557" max="5557" width="21" bestFit="1" customWidth="1"/>
    <col min="5558" max="5558" width="11.83203125" bestFit="1" customWidth="1"/>
    <col min="5559" max="5559" width="21" bestFit="1" customWidth="1"/>
    <col min="5560" max="5560" width="11.83203125" bestFit="1" customWidth="1"/>
    <col min="5561" max="5561" width="21" bestFit="1" customWidth="1"/>
    <col min="5562" max="5562" width="11.83203125" bestFit="1" customWidth="1"/>
    <col min="5563" max="5563" width="21" bestFit="1" customWidth="1"/>
    <col min="5564" max="5564" width="11.83203125" bestFit="1" customWidth="1"/>
    <col min="5565" max="5565" width="20" bestFit="1" customWidth="1"/>
    <col min="5566" max="5566" width="11.83203125" bestFit="1" customWidth="1"/>
    <col min="5567" max="5567" width="21" bestFit="1" customWidth="1"/>
    <col min="5568" max="5568" width="11.83203125" bestFit="1" customWidth="1"/>
    <col min="5569" max="5569" width="21" bestFit="1" customWidth="1"/>
    <col min="5570" max="5570" width="11.83203125" bestFit="1" customWidth="1"/>
    <col min="5571" max="5571" width="21" bestFit="1" customWidth="1"/>
    <col min="5572" max="5572" width="11.83203125" bestFit="1" customWidth="1"/>
    <col min="5573" max="5573" width="21" bestFit="1" customWidth="1"/>
    <col min="5574" max="5574" width="11.83203125" bestFit="1" customWidth="1"/>
    <col min="5575" max="5575" width="21" bestFit="1" customWidth="1"/>
    <col min="5576" max="5576" width="11.83203125" bestFit="1" customWidth="1"/>
    <col min="5577" max="5577" width="20" bestFit="1" customWidth="1"/>
    <col min="5578" max="5578" width="11.83203125" bestFit="1" customWidth="1"/>
    <col min="5579" max="5579" width="21" bestFit="1" customWidth="1"/>
    <col min="5580" max="5580" width="11.83203125" bestFit="1" customWidth="1"/>
    <col min="5581" max="5581" width="21" bestFit="1" customWidth="1"/>
    <col min="5582" max="5582" width="11.83203125" bestFit="1" customWidth="1"/>
    <col min="5583" max="5583" width="20" bestFit="1" customWidth="1"/>
    <col min="5584" max="5584" width="11.83203125" bestFit="1" customWidth="1"/>
    <col min="5585" max="5585" width="21" bestFit="1" customWidth="1"/>
    <col min="5586" max="5586" width="11.83203125" bestFit="1" customWidth="1"/>
    <col min="5587" max="5587" width="21" bestFit="1" customWidth="1"/>
    <col min="5588" max="5588" width="11.83203125" bestFit="1" customWidth="1"/>
    <col min="5589" max="5589" width="21" bestFit="1" customWidth="1"/>
    <col min="5590" max="5590" width="11.83203125" bestFit="1" customWidth="1"/>
    <col min="5591" max="5591" width="18" bestFit="1" customWidth="1"/>
    <col min="5592" max="5592" width="11.83203125" bestFit="1" customWidth="1"/>
    <col min="5593" max="5593" width="21" bestFit="1" customWidth="1"/>
    <col min="5594" max="5594" width="11.83203125" bestFit="1" customWidth="1"/>
    <col min="5595" max="5595" width="21" bestFit="1" customWidth="1"/>
    <col min="5596" max="5596" width="11.83203125" bestFit="1" customWidth="1"/>
    <col min="5597" max="5597" width="21" bestFit="1" customWidth="1"/>
    <col min="5598" max="5598" width="11.83203125" bestFit="1" customWidth="1"/>
    <col min="5599" max="5599" width="21" bestFit="1" customWidth="1"/>
    <col min="5600" max="5600" width="11.83203125" bestFit="1" customWidth="1"/>
    <col min="5601" max="5601" width="21" bestFit="1" customWidth="1"/>
    <col min="5602" max="5602" width="11.83203125" bestFit="1" customWidth="1"/>
    <col min="5603" max="5603" width="21" bestFit="1" customWidth="1"/>
    <col min="5604" max="5604" width="11.83203125" bestFit="1" customWidth="1"/>
    <col min="5605" max="5605" width="21" bestFit="1" customWidth="1"/>
    <col min="5606" max="5606" width="11.83203125" bestFit="1" customWidth="1"/>
    <col min="5607" max="5607" width="21" bestFit="1" customWidth="1"/>
    <col min="5608" max="5608" width="11.83203125" bestFit="1" customWidth="1"/>
    <col min="5609" max="5609" width="21" bestFit="1" customWidth="1"/>
    <col min="5610" max="5610" width="11.83203125" bestFit="1" customWidth="1"/>
    <col min="5611" max="5611" width="21" bestFit="1" customWidth="1"/>
    <col min="5612" max="5612" width="11.83203125" bestFit="1" customWidth="1"/>
    <col min="5613" max="5613" width="21" bestFit="1" customWidth="1"/>
    <col min="5614" max="5614" width="11.83203125" bestFit="1" customWidth="1"/>
    <col min="5615" max="5615" width="21" bestFit="1" customWidth="1"/>
    <col min="5616" max="5616" width="11.83203125" bestFit="1" customWidth="1"/>
    <col min="5617" max="5617" width="21" bestFit="1" customWidth="1"/>
    <col min="5618" max="5618" width="11.83203125" bestFit="1" customWidth="1"/>
    <col min="5619" max="5619" width="21" bestFit="1" customWidth="1"/>
    <col min="5620" max="5620" width="11.83203125" bestFit="1" customWidth="1"/>
    <col min="5621" max="5621" width="21" bestFit="1" customWidth="1"/>
    <col min="5622" max="5622" width="11.83203125" bestFit="1" customWidth="1"/>
    <col min="5623" max="5623" width="21" bestFit="1" customWidth="1"/>
    <col min="5624" max="5624" width="11.83203125" bestFit="1" customWidth="1"/>
    <col min="5625" max="5625" width="21" bestFit="1" customWidth="1"/>
    <col min="5626" max="5626" width="11.83203125" bestFit="1" customWidth="1"/>
    <col min="5627" max="5627" width="21" bestFit="1" customWidth="1"/>
    <col min="5628" max="5628" width="11.83203125" bestFit="1" customWidth="1"/>
    <col min="5629" max="5629" width="21" bestFit="1" customWidth="1"/>
    <col min="5630" max="5630" width="11.83203125" bestFit="1" customWidth="1"/>
    <col min="5631" max="5631" width="21" bestFit="1" customWidth="1"/>
    <col min="5632" max="5632" width="11.83203125" bestFit="1" customWidth="1"/>
    <col min="5633" max="5633" width="21" bestFit="1" customWidth="1"/>
    <col min="5634" max="5634" width="11.83203125" bestFit="1" customWidth="1"/>
    <col min="5635" max="5635" width="21" bestFit="1" customWidth="1"/>
    <col min="5636" max="5636" width="11.83203125" bestFit="1" customWidth="1"/>
    <col min="5637" max="5637" width="21" bestFit="1" customWidth="1"/>
    <col min="5638" max="5638" width="11.83203125" bestFit="1" customWidth="1"/>
    <col min="5639" max="5639" width="21" bestFit="1" customWidth="1"/>
    <col min="5640" max="5640" width="11.83203125" bestFit="1" customWidth="1"/>
    <col min="5641" max="5641" width="21" bestFit="1" customWidth="1"/>
    <col min="5642" max="5642" width="11.83203125" bestFit="1" customWidth="1"/>
    <col min="5643" max="5643" width="21" bestFit="1" customWidth="1"/>
    <col min="5644" max="5644" width="11.83203125" bestFit="1" customWidth="1"/>
    <col min="5645" max="5645" width="20" bestFit="1" customWidth="1"/>
    <col min="5646" max="5646" width="11.83203125" bestFit="1" customWidth="1"/>
    <col min="5647" max="5647" width="21" bestFit="1" customWidth="1"/>
    <col min="5648" max="5648" width="11.83203125" bestFit="1" customWidth="1"/>
    <col min="5649" max="5649" width="21" bestFit="1" customWidth="1"/>
    <col min="5650" max="5650" width="11.83203125" bestFit="1" customWidth="1"/>
    <col min="5651" max="5651" width="21" bestFit="1" customWidth="1"/>
    <col min="5652" max="5652" width="11.83203125" bestFit="1" customWidth="1"/>
    <col min="5653" max="5653" width="20" bestFit="1" customWidth="1"/>
    <col min="5654" max="5654" width="11.83203125" bestFit="1" customWidth="1"/>
    <col min="5655" max="5655" width="21" bestFit="1" customWidth="1"/>
    <col min="5656" max="5656" width="11.83203125" bestFit="1" customWidth="1"/>
    <col min="5657" max="5657" width="20" bestFit="1" customWidth="1"/>
    <col min="5658" max="5658" width="11.83203125" bestFit="1" customWidth="1"/>
    <col min="5659" max="5659" width="21" bestFit="1" customWidth="1"/>
    <col min="5660" max="5660" width="11.83203125" bestFit="1" customWidth="1"/>
    <col min="5661" max="5661" width="21" bestFit="1" customWidth="1"/>
    <col min="5662" max="5662" width="11.83203125" bestFit="1" customWidth="1"/>
    <col min="5663" max="5663" width="21" bestFit="1" customWidth="1"/>
    <col min="5664" max="5664" width="11.83203125" bestFit="1" customWidth="1"/>
    <col min="5665" max="5665" width="20" bestFit="1" customWidth="1"/>
    <col min="5666" max="5666" width="11.83203125" bestFit="1" customWidth="1"/>
    <col min="5667" max="5667" width="21" bestFit="1" customWidth="1"/>
    <col min="5668" max="5668" width="11.83203125" bestFit="1" customWidth="1"/>
    <col min="5669" max="5669" width="21" bestFit="1" customWidth="1"/>
    <col min="5670" max="5670" width="11.83203125" bestFit="1" customWidth="1"/>
    <col min="5671" max="5671" width="21" bestFit="1" customWidth="1"/>
    <col min="5672" max="5672" width="11.83203125" bestFit="1" customWidth="1"/>
    <col min="5673" max="5673" width="21" bestFit="1" customWidth="1"/>
    <col min="5674" max="5674" width="11.83203125" bestFit="1" customWidth="1"/>
    <col min="5675" max="5675" width="17" bestFit="1" customWidth="1"/>
    <col min="5676" max="5676" width="11.83203125" bestFit="1" customWidth="1"/>
    <col min="5677" max="5677" width="21" bestFit="1" customWidth="1"/>
    <col min="5678" max="5678" width="11.83203125" bestFit="1" customWidth="1"/>
    <col min="5679" max="5679" width="21" bestFit="1" customWidth="1"/>
    <col min="5680" max="5680" width="11.83203125" bestFit="1" customWidth="1"/>
    <col min="5681" max="5681" width="21" bestFit="1" customWidth="1"/>
    <col min="5682" max="5682" width="11.83203125" bestFit="1" customWidth="1"/>
    <col min="5683" max="5683" width="20" bestFit="1" customWidth="1"/>
    <col min="5684" max="5684" width="11.83203125" bestFit="1" customWidth="1"/>
    <col min="5685" max="5685" width="21" bestFit="1" customWidth="1"/>
    <col min="5686" max="5686" width="11.83203125" bestFit="1" customWidth="1"/>
    <col min="5687" max="5687" width="21" bestFit="1" customWidth="1"/>
    <col min="5688" max="5688" width="11.83203125" bestFit="1" customWidth="1"/>
    <col min="5689" max="5689" width="21" bestFit="1" customWidth="1"/>
    <col min="5690" max="5690" width="11.83203125" bestFit="1" customWidth="1"/>
    <col min="5691" max="5691" width="21" bestFit="1" customWidth="1"/>
    <col min="5692" max="5692" width="11.83203125" bestFit="1" customWidth="1"/>
    <col min="5693" max="5693" width="21" bestFit="1" customWidth="1"/>
    <col min="5694" max="5694" width="11.83203125" bestFit="1" customWidth="1"/>
    <col min="5695" max="5695" width="21" bestFit="1" customWidth="1"/>
    <col min="5696" max="5696" width="11.83203125" bestFit="1" customWidth="1"/>
    <col min="5697" max="5697" width="21" bestFit="1" customWidth="1"/>
    <col min="5698" max="5698" width="11.83203125" bestFit="1" customWidth="1"/>
    <col min="5699" max="5699" width="21" bestFit="1" customWidth="1"/>
    <col min="5700" max="5700" width="11.83203125" bestFit="1" customWidth="1"/>
    <col min="5701" max="5701" width="21" bestFit="1" customWidth="1"/>
    <col min="5702" max="5702" width="11.83203125" bestFit="1" customWidth="1"/>
    <col min="5703" max="5703" width="21" bestFit="1" customWidth="1"/>
    <col min="5704" max="5704" width="11.83203125" bestFit="1" customWidth="1"/>
    <col min="5705" max="5705" width="21" bestFit="1" customWidth="1"/>
    <col min="5706" max="5706" width="11.83203125" bestFit="1" customWidth="1"/>
    <col min="5707" max="5707" width="20" bestFit="1" customWidth="1"/>
    <col min="5708" max="5708" width="11.83203125" bestFit="1" customWidth="1"/>
    <col min="5709" max="5709" width="21" bestFit="1" customWidth="1"/>
    <col min="5710" max="5710" width="11.83203125" bestFit="1" customWidth="1"/>
    <col min="5711" max="5711" width="21" bestFit="1" customWidth="1"/>
    <col min="5712" max="5712" width="11.83203125" bestFit="1" customWidth="1"/>
    <col min="5713" max="5713" width="21" bestFit="1" customWidth="1"/>
    <col min="5714" max="5714" width="11.83203125" bestFit="1" customWidth="1"/>
    <col min="5715" max="5715" width="21" bestFit="1" customWidth="1"/>
    <col min="5716" max="5716" width="11.83203125" bestFit="1" customWidth="1"/>
    <col min="5717" max="5717" width="21" bestFit="1" customWidth="1"/>
    <col min="5718" max="5718" width="11.83203125" bestFit="1" customWidth="1"/>
    <col min="5719" max="5719" width="21" bestFit="1" customWidth="1"/>
    <col min="5720" max="5720" width="11.83203125" bestFit="1" customWidth="1"/>
    <col min="5721" max="5721" width="21" bestFit="1" customWidth="1"/>
    <col min="5722" max="5722" width="11.83203125" bestFit="1" customWidth="1"/>
    <col min="5723" max="5723" width="20" bestFit="1" customWidth="1"/>
    <col min="5724" max="5724" width="11.83203125" bestFit="1" customWidth="1"/>
    <col min="5725" max="5725" width="21" bestFit="1" customWidth="1"/>
    <col min="5726" max="5726" width="11.83203125" bestFit="1" customWidth="1"/>
    <col min="5727" max="5727" width="21" bestFit="1" customWidth="1"/>
    <col min="5728" max="5728" width="11.83203125" bestFit="1" customWidth="1"/>
    <col min="5729" max="5729" width="21" bestFit="1" customWidth="1"/>
    <col min="5730" max="5730" width="11.83203125" bestFit="1" customWidth="1"/>
    <col min="5731" max="5731" width="21" bestFit="1" customWidth="1"/>
    <col min="5732" max="5732" width="11.83203125" bestFit="1" customWidth="1"/>
    <col min="5733" max="5733" width="21" bestFit="1" customWidth="1"/>
    <col min="5734" max="5734" width="11.83203125" bestFit="1" customWidth="1"/>
    <col min="5735" max="5735" width="21" bestFit="1" customWidth="1"/>
    <col min="5736" max="5736" width="11.83203125" bestFit="1" customWidth="1"/>
    <col min="5737" max="5737" width="21" bestFit="1" customWidth="1"/>
    <col min="5738" max="5738" width="11.83203125" bestFit="1" customWidth="1"/>
    <col min="5739" max="5739" width="21" bestFit="1" customWidth="1"/>
    <col min="5740" max="5740" width="11.83203125" bestFit="1" customWidth="1"/>
    <col min="5741" max="5741" width="21" bestFit="1" customWidth="1"/>
    <col min="5742" max="5742" width="11.83203125" bestFit="1" customWidth="1"/>
    <col min="5743" max="5743" width="21" bestFit="1" customWidth="1"/>
    <col min="5744" max="5744" width="11.83203125" bestFit="1" customWidth="1"/>
    <col min="5745" max="5745" width="21" bestFit="1" customWidth="1"/>
    <col min="5746" max="5746" width="11.83203125" bestFit="1" customWidth="1"/>
    <col min="5747" max="5747" width="21" bestFit="1" customWidth="1"/>
    <col min="5748" max="5748" width="11.83203125" bestFit="1" customWidth="1"/>
    <col min="5749" max="5749" width="21" bestFit="1" customWidth="1"/>
    <col min="5750" max="5750" width="11.83203125" bestFit="1" customWidth="1"/>
    <col min="5751" max="5751" width="21" bestFit="1" customWidth="1"/>
    <col min="5752" max="5752" width="11.83203125" bestFit="1" customWidth="1"/>
    <col min="5753" max="5753" width="21" bestFit="1" customWidth="1"/>
    <col min="5754" max="5754" width="11.83203125" bestFit="1" customWidth="1"/>
    <col min="5755" max="5755" width="21" bestFit="1" customWidth="1"/>
    <col min="5756" max="5756" width="11.83203125" bestFit="1" customWidth="1"/>
    <col min="5757" max="5757" width="21" bestFit="1" customWidth="1"/>
    <col min="5758" max="5758" width="11.83203125" bestFit="1" customWidth="1"/>
    <col min="5759" max="5759" width="21" bestFit="1" customWidth="1"/>
    <col min="5760" max="5760" width="11.83203125" bestFit="1" customWidth="1"/>
    <col min="5761" max="5761" width="21" bestFit="1" customWidth="1"/>
    <col min="5762" max="5762" width="11.83203125" bestFit="1" customWidth="1"/>
    <col min="5763" max="5763" width="21" bestFit="1" customWidth="1"/>
    <col min="5764" max="5764" width="11.83203125" bestFit="1" customWidth="1"/>
    <col min="5765" max="5765" width="21" bestFit="1" customWidth="1"/>
    <col min="5766" max="5766" width="11.83203125" bestFit="1" customWidth="1"/>
    <col min="5767" max="5767" width="20" bestFit="1" customWidth="1"/>
    <col min="5768" max="5768" width="11.83203125" bestFit="1" customWidth="1"/>
    <col min="5769" max="5769" width="21" bestFit="1" customWidth="1"/>
    <col min="5770" max="5770" width="11.83203125" bestFit="1" customWidth="1"/>
    <col min="5771" max="5771" width="21" bestFit="1" customWidth="1"/>
    <col min="5772" max="5772" width="11.83203125" bestFit="1" customWidth="1"/>
    <col min="5773" max="5773" width="20" bestFit="1" customWidth="1"/>
    <col min="5774" max="5774" width="11.83203125" bestFit="1" customWidth="1"/>
    <col min="5775" max="5775" width="21" bestFit="1" customWidth="1"/>
    <col min="5776" max="5776" width="11.83203125" bestFit="1" customWidth="1"/>
    <col min="5777" max="5777" width="21" bestFit="1" customWidth="1"/>
    <col min="5778" max="5778" width="11.83203125" bestFit="1" customWidth="1"/>
    <col min="5779" max="5779" width="21" bestFit="1" customWidth="1"/>
    <col min="5780" max="5780" width="11.83203125" bestFit="1" customWidth="1"/>
    <col min="5781" max="5781" width="21" bestFit="1" customWidth="1"/>
    <col min="5782" max="5782" width="11.83203125" bestFit="1" customWidth="1"/>
    <col min="5783" max="5783" width="21" bestFit="1" customWidth="1"/>
    <col min="5784" max="5784" width="11.83203125" bestFit="1" customWidth="1"/>
    <col min="5785" max="5785" width="21" bestFit="1" customWidth="1"/>
    <col min="5786" max="5786" width="11.83203125" bestFit="1" customWidth="1"/>
    <col min="5787" max="5787" width="21" bestFit="1" customWidth="1"/>
    <col min="5788" max="5788" width="11.83203125" bestFit="1" customWidth="1"/>
    <col min="5789" max="5789" width="21" bestFit="1" customWidth="1"/>
    <col min="5790" max="5790" width="11.83203125" bestFit="1" customWidth="1"/>
    <col min="5791" max="5791" width="21" bestFit="1" customWidth="1"/>
    <col min="5792" max="5792" width="11.83203125" bestFit="1" customWidth="1"/>
    <col min="5793" max="5793" width="21" bestFit="1" customWidth="1"/>
    <col min="5794" max="5794" width="11.83203125" bestFit="1" customWidth="1"/>
    <col min="5795" max="5795" width="21" bestFit="1" customWidth="1"/>
    <col min="5796" max="5796" width="11.83203125" bestFit="1" customWidth="1"/>
    <col min="5797" max="5797" width="21" bestFit="1" customWidth="1"/>
    <col min="5798" max="5798" width="11.83203125" bestFit="1" customWidth="1"/>
    <col min="5799" max="5799" width="21" bestFit="1" customWidth="1"/>
    <col min="5800" max="5800" width="11.83203125" bestFit="1" customWidth="1"/>
    <col min="5801" max="5801" width="21" bestFit="1" customWidth="1"/>
    <col min="5802" max="5802" width="11.83203125" bestFit="1" customWidth="1"/>
    <col min="5803" max="5803" width="21" bestFit="1" customWidth="1"/>
    <col min="5804" max="5804" width="11.83203125" bestFit="1" customWidth="1"/>
    <col min="5805" max="5805" width="21" bestFit="1" customWidth="1"/>
    <col min="5806" max="5806" width="11.83203125" bestFit="1" customWidth="1"/>
    <col min="5807" max="5807" width="21" bestFit="1" customWidth="1"/>
    <col min="5808" max="5808" width="11.83203125" bestFit="1" customWidth="1"/>
    <col min="5809" max="5809" width="21" bestFit="1" customWidth="1"/>
    <col min="5810" max="5810" width="11.83203125" bestFit="1" customWidth="1"/>
    <col min="5811" max="5811" width="21" bestFit="1" customWidth="1"/>
    <col min="5812" max="5812" width="11.83203125" bestFit="1" customWidth="1"/>
    <col min="5813" max="5813" width="21" bestFit="1" customWidth="1"/>
    <col min="5814" max="5814" width="11.83203125" bestFit="1" customWidth="1"/>
    <col min="5815" max="5815" width="21" bestFit="1" customWidth="1"/>
    <col min="5816" max="5816" width="11.83203125" bestFit="1" customWidth="1"/>
    <col min="5817" max="5817" width="21" bestFit="1" customWidth="1"/>
    <col min="5818" max="5818" width="11.83203125" bestFit="1" customWidth="1"/>
    <col min="5819" max="5819" width="21" bestFit="1" customWidth="1"/>
    <col min="5820" max="5820" width="11.83203125" bestFit="1" customWidth="1"/>
    <col min="5821" max="5821" width="15.83203125" bestFit="1" customWidth="1"/>
    <col min="5822" max="5822" width="11.83203125" bestFit="1" customWidth="1"/>
    <col min="5823" max="5823" width="21" bestFit="1" customWidth="1"/>
    <col min="5824" max="5824" width="11.83203125" bestFit="1" customWidth="1"/>
    <col min="5825" max="5825" width="21" bestFit="1" customWidth="1"/>
    <col min="5826" max="5826" width="11.83203125" bestFit="1" customWidth="1"/>
    <col min="5827" max="5827" width="21" bestFit="1" customWidth="1"/>
    <col min="5828" max="5828" width="11.83203125" bestFit="1" customWidth="1"/>
    <col min="5829" max="5829" width="21" bestFit="1" customWidth="1"/>
    <col min="5830" max="5830" width="11.83203125" bestFit="1" customWidth="1"/>
    <col min="5831" max="5831" width="21" bestFit="1" customWidth="1"/>
    <col min="5832" max="5832" width="11.83203125" bestFit="1" customWidth="1"/>
    <col min="5833" max="5833" width="21" bestFit="1" customWidth="1"/>
    <col min="5834" max="5834" width="11.83203125" bestFit="1" customWidth="1"/>
    <col min="5835" max="5835" width="21" bestFit="1" customWidth="1"/>
    <col min="5836" max="5836" width="11.83203125" bestFit="1" customWidth="1"/>
    <col min="5837" max="5837" width="21" bestFit="1" customWidth="1"/>
    <col min="5838" max="5838" width="11.83203125" bestFit="1" customWidth="1"/>
    <col min="5839" max="5839" width="20" bestFit="1" customWidth="1"/>
    <col min="5840" max="5840" width="11.83203125" bestFit="1" customWidth="1"/>
    <col min="5841" max="5841" width="21" bestFit="1" customWidth="1"/>
    <col min="5842" max="5842" width="11.83203125" bestFit="1" customWidth="1"/>
    <col min="5843" max="5843" width="21" bestFit="1" customWidth="1"/>
    <col min="5844" max="5844" width="11.83203125" bestFit="1" customWidth="1"/>
    <col min="5845" max="5845" width="21" bestFit="1" customWidth="1"/>
    <col min="5846" max="5846" width="11.83203125" bestFit="1" customWidth="1"/>
    <col min="5847" max="5847" width="21" bestFit="1" customWidth="1"/>
    <col min="5848" max="5848" width="11.83203125" bestFit="1" customWidth="1"/>
    <col min="5849" max="5849" width="21" bestFit="1" customWidth="1"/>
    <col min="5850" max="5850" width="11.83203125" bestFit="1" customWidth="1"/>
    <col min="5851" max="5851" width="21" bestFit="1" customWidth="1"/>
    <col min="5852" max="5852" width="11.83203125" bestFit="1" customWidth="1"/>
    <col min="5853" max="5853" width="21" bestFit="1" customWidth="1"/>
    <col min="5854" max="5854" width="11.83203125" bestFit="1" customWidth="1"/>
    <col min="5855" max="5855" width="21" bestFit="1" customWidth="1"/>
    <col min="5856" max="5856" width="11.83203125" bestFit="1" customWidth="1"/>
    <col min="5857" max="5857" width="21" bestFit="1" customWidth="1"/>
    <col min="5858" max="5858" width="11.83203125" bestFit="1" customWidth="1"/>
    <col min="5859" max="5859" width="21" bestFit="1" customWidth="1"/>
    <col min="5860" max="5860" width="11.83203125" bestFit="1" customWidth="1"/>
    <col min="5861" max="5861" width="21" bestFit="1" customWidth="1"/>
    <col min="5862" max="5862" width="11.83203125" bestFit="1" customWidth="1"/>
    <col min="5863" max="5863" width="21" bestFit="1" customWidth="1"/>
    <col min="5864" max="5864" width="11.83203125" bestFit="1" customWidth="1"/>
    <col min="5865" max="5865" width="21" bestFit="1" customWidth="1"/>
    <col min="5866" max="5866" width="11.83203125" bestFit="1" customWidth="1"/>
    <col min="5867" max="5867" width="20" bestFit="1" customWidth="1"/>
    <col min="5868" max="5868" width="11.83203125" bestFit="1" customWidth="1"/>
    <col min="5869" max="5869" width="21" bestFit="1" customWidth="1"/>
    <col min="5870" max="5870" width="11.83203125" bestFit="1" customWidth="1"/>
    <col min="5871" max="5871" width="21" bestFit="1" customWidth="1"/>
    <col min="5872" max="5872" width="11.83203125" bestFit="1" customWidth="1"/>
    <col min="5873" max="5873" width="21" bestFit="1" customWidth="1"/>
    <col min="5874" max="5874" width="11.83203125" bestFit="1" customWidth="1"/>
    <col min="5875" max="5875" width="21" bestFit="1" customWidth="1"/>
    <col min="5876" max="5876" width="11.83203125" bestFit="1" customWidth="1"/>
    <col min="5877" max="5877" width="21" bestFit="1" customWidth="1"/>
    <col min="5878" max="5878" width="11.83203125" bestFit="1" customWidth="1"/>
    <col min="5879" max="5879" width="21" bestFit="1" customWidth="1"/>
    <col min="5880" max="5880" width="11.83203125" bestFit="1" customWidth="1"/>
    <col min="5881" max="5881" width="21" bestFit="1" customWidth="1"/>
    <col min="5882" max="5882" width="11.83203125" bestFit="1" customWidth="1"/>
    <col min="5883" max="5883" width="21" bestFit="1" customWidth="1"/>
    <col min="5884" max="5884" width="11.83203125" bestFit="1" customWidth="1"/>
    <col min="5885" max="5885" width="21" bestFit="1" customWidth="1"/>
    <col min="5886" max="5886" width="11.83203125" bestFit="1" customWidth="1"/>
    <col min="5887" max="5887" width="21" bestFit="1" customWidth="1"/>
    <col min="5888" max="5888" width="11.83203125" bestFit="1" customWidth="1"/>
    <col min="5889" max="5889" width="21" bestFit="1" customWidth="1"/>
    <col min="5890" max="5890" width="11.83203125" bestFit="1" customWidth="1"/>
    <col min="5891" max="5891" width="21" bestFit="1" customWidth="1"/>
    <col min="5892" max="5892" width="11.83203125" bestFit="1" customWidth="1"/>
    <col min="5893" max="5893" width="21" bestFit="1" customWidth="1"/>
    <col min="5894" max="5894" width="11.83203125" bestFit="1" customWidth="1"/>
    <col min="5895" max="5895" width="21" bestFit="1" customWidth="1"/>
    <col min="5896" max="5896" width="11.83203125" bestFit="1" customWidth="1"/>
    <col min="5897" max="5897" width="17" bestFit="1" customWidth="1"/>
    <col min="5898" max="5898" width="11.83203125" bestFit="1" customWidth="1"/>
    <col min="5899" max="5899" width="21" bestFit="1" customWidth="1"/>
    <col min="5900" max="5900" width="11.83203125" bestFit="1" customWidth="1"/>
    <col min="5901" max="5901" width="21" bestFit="1" customWidth="1"/>
    <col min="5902" max="5902" width="11.83203125" bestFit="1" customWidth="1"/>
    <col min="5903" max="5903" width="21" bestFit="1" customWidth="1"/>
    <col min="5904" max="5904" width="11.83203125" bestFit="1" customWidth="1"/>
    <col min="5905" max="5905" width="21" bestFit="1" customWidth="1"/>
    <col min="5906" max="5906" width="11.83203125" bestFit="1" customWidth="1"/>
    <col min="5907" max="5907" width="21" bestFit="1" customWidth="1"/>
    <col min="5908" max="5908" width="11.83203125" bestFit="1" customWidth="1"/>
    <col min="5909" max="5909" width="21" bestFit="1" customWidth="1"/>
    <col min="5910" max="5910" width="11.83203125" bestFit="1" customWidth="1"/>
    <col min="5911" max="5911" width="21" bestFit="1" customWidth="1"/>
    <col min="5912" max="5912" width="11.83203125" bestFit="1" customWidth="1"/>
    <col min="5913" max="5913" width="15.83203125" bestFit="1" customWidth="1"/>
    <col min="5914" max="5914" width="11.83203125" bestFit="1" customWidth="1"/>
    <col min="5915" max="5915" width="20" bestFit="1" customWidth="1"/>
    <col min="5916" max="5916" width="11.83203125" bestFit="1" customWidth="1"/>
    <col min="5917" max="5917" width="21" bestFit="1" customWidth="1"/>
    <col min="5918" max="5918" width="11.83203125" bestFit="1" customWidth="1"/>
    <col min="5919" max="5919" width="21" bestFit="1" customWidth="1"/>
    <col min="5920" max="5920" width="11.83203125" bestFit="1" customWidth="1"/>
    <col min="5921" max="5921" width="21" bestFit="1" customWidth="1"/>
    <col min="5922" max="5922" width="11.83203125" bestFit="1" customWidth="1"/>
    <col min="5923" max="5923" width="21" bestFit="1" customWidth="1"/>
    <col min="5924" max="5924" width="11.83203125" bestFit="1" customWidth="1"/>
    <col min="5925" max="5925" width="18" bestFit="1" customWidth="1"/>
    <col min="5926" max="5926" width="11.83203125" bestFit="1" customWidth="1"/>
    <col min="5927" max="5927" width="21" bestFit="1" customWidth="1"/>
    <col min="5928" max="5928" width="11.83203125" bestFit="1" customWidth="1"/>
    <col min="5929" max="5929" width="21" bestFit="1" customWidth="1"/>
    <col min="5930" max="5930" width="11.83203125" bestFit="1" customWidth="1"/>
    <col min="5931" max="5931" width="21" bestFit="1" customWidth="1"/>
    <col min="5932" max="5932" width="11.83203125" bestFit="1" customWidth="1"/>
    <col min="5933" max="5933" width="21" bestFit="1" customWidth="1"/>
    <col min="5934" max="5934" width="11.83203125" bestFit="1" customWidth="1"/>
    <col min="5935" max="5935" width="21" bestFit="1" customWidth="1"/>
    <col min="5936" max="5936" width="11.83203125" bestFit="1" customWidth="1"/>
    <col min="5937" max="5937" width="21" bestFit="1" customWidth="1"/>
    <col min="5938" max="5938" width="11.83203125" bestFit="1" customWidth="1"/>
    <col min="5939" max="5939" width="21" bestFit="1" customWidth="1"/>
    <col min="5940" max="5940" width="11.83203125" bestFit="1" customWidth="1"/>
    <col min="5941" max="5941" width="21" bestFit="1" customWidth="1"/>
    <col min="5942" max="5942" width="11.83203125" bestFit="1" customWidth="1"/>
    <col min="5943" max="5943" width="21" bestFit="1" customWidth="1"/>
    <col min="5944" max="5944" width="11.83203125" bestFit="1" customWidth="1"/>
    <col min="5945" max="5945" width="21" bestFit="1" customWidth="1"/>
    <col min="5946" max="5946" width="11.83203125" bestFit="1" customWidth="1"/>
    <col min="5947" max="5947" width="21" bestFit="1" customWidth="1"/>
    <col min="5948" max="5948" width="11.83203125" bestFit="1" customWidth="1"/>
    <col min="5949" max="5949" width="21" bestFit="1" customWidth="1"/>
    <col min="5950" max="5950" width="11.83203125" bestFit="1" customWidth="1"/>
    <col min="5951" max="5951" width="21" bestFit="1" customWidth="1"/>
    <col min="5952" max="5952" width="11.83203125" bestFit="1" customWidth="1"/>
    <col min="5953" max="5953" width="21" bestFit="1" customWidth="1"/>
    <col min="5954" max="5954" width="11.83203125" bestFit="1" customWidth="1"/>
    <col min="5955" max="5955" width="21" bestFit="1" customWidth="1"/>
    <col min="5956" max="5956" width="11.83203125" bestFit="1" customWidth="1"/>
    <col min="5957" max="5957" width="21" bestFit="1" customWidth="1"/>
    <col min="5958" max="5958" width="11.83203125" bestFit="1" customWidth="1"/>
    <col min="5959" max="5959" width="20" bestFit="1" customWidth="1"/>
    <col min="5960" max="5960" width="11.83203125" bestFit="1" customWidth="1"/>
    <col min="5961" max="5961" width="21" bestFit="1" customWidth="1"/>
    <col min="5962" max="5962" width="11.83203125" bestFit="1" customWidth="1"/>
    <col min="5963" max="5963" width="21" bestFit="1" customWidth="1"/>
    <col min="5964" max="5964" width="11.83203125" bestFit="1" customWidth="1"/>
    <col min="5965" max="5965" width="20" bestFit="1" customWidth="1"/>
    <col min="5966" max="5966" width="11.83203125" bestFit="1" customWidth="1"/>
    <col min="5967" max="5967" width="20" bestFit="1" customWidth="1"/>
    <col min="5968" max="5968" width="11.83203125" bestFit="1" customWidth="1"/>
    <col min="5969" max="5969" width="21" bestFit="1" customWidth="1"/>
    <col min="5970" max="5970" width="11.83203125" bestFit="1" customWidth="1"/>
    <col min="5971" max="5971" width="18" bestFit="1" customWidth="1"/>
    <col min="5972" max="5972" width="11.83203125" bestFit="1" customWidth="1"/>
    <col min="5973" max="5973" width="21" bestFit="1" customWidth="1"/>
    <col min="5974" max="5974" width="11.83203125" bestFit="1" customWidth="1"/>
    <col min="5975" max="5975" width="21" bestFit="1" customWidth="1"/>
    <col min="5976" max="5976" width="11.83203125" bestFit="1" customWidth="1"/>
    <col min="5977" max="5977" width="21" bestFit="1" customWidth="1"/>
    <col min="5978" max="5978" width="11.83203125" bestFit="1" customWidth="1"/>
    <col min="5979" max="5979" width="21" bestFit="1" customWidth="1"/>
    <col min="5980" max="5980" width="11.83203125" bestFit="1" customWidth="1"/>
    <col min="5981" max="5981" width="21" bestFit="1" customWidth="1"/>
    <col min="5982" max="5982" width="11.83203125" bestFit="1" customWidth="1"/>
    <col min="5983" max="5983" width="21" bestFit="1" customWidth="1"/>
    <col min="5984" max="5984" width="11.83203125" bestFit="1" customWidth="1"/>
    <col min="5985" max="5985" width="21" bestFit="1" customWidth="1"/>
    <col min="5986" max="5986" width="11.83203125" bestFit="1" customWidth="1"/>
    <col min="5987" max="5987" width="21" bestFit="1" customWidth="1"/>
    <col min="5988" max="5988" width="11.83203125" bestFit="1" customWidth="1"/>
    <col min="5989" max="5989" width="21" bestFit="1" customWidth="1"/>
    <col min="5990" max="5990" width="11.83203125" bestFit="1" customWidth="1"/>
    <col min="5991" max="5991" width="21" bestFit="1" customWidth="1"/>
    <col min="5992" max="5992" width="11.83203125" bestFit="1" customWidth="1"/>
    <col min="5993" max="5993" width="21" bestFit="1" customWidth="1"/>
    <col min="5994" max="5994" width="11.83203125" bestFit="1" customWidth="1"/>
    <col min="5995" max="5995" width="20" bestFit="1" customWidth="1"/>
    <col min="5996" max="5996" width="11.83203125" bestFit="1" customWidth="1"/>
    <col min="5997" max="5997" width="21" bestFit="1" customWidth="1"/>
    <col min="5998" max="5998" width="11.83203125" bestFit="1" customWidth="1"/>
    <col min="5999" max="5999" width="21" bestFit="1" customWidth="1"/>
    <col min="6000" max="6000" width="11.83203125" bestFit="1" customWidth="1"/>
    <col min="6001" max="6001" width="21" bestFit="1" customWidth="1"/>
    <col min="6002" max="6002" width="11.83203125" bestFit="1" customWidth="1"/>
    <col min="6003" max="6003" width="21" bestFit="1" customWidth="1"/>
    <col min="6004" max="6004" width="11.83203125" bestFit="1" customWidth="1"/>
    <col min="6005" max="6005" width="21" bestFit="1" customWidth="1"/>
    <col min="6006" max="6006" width="11.83203125" bestFit="1" customWidth="1"/>
    <col min="6007" max="6007" width="21" bestFit="1" customWidth="1"/>
    <col min="6008" max="6008" width="11.83203125" bestFit="1" customWidth="1"/>
    <col min="6009" max="6009" width="21" bestFit="1" customWidth="1"/>
    <col min="6010" max="6010" width="11.83203125" bestFit="1" customWidth="1"/>
    <col min="6011" max="6011" width="20" bestFit="1" customWidth="1"/>
    <col min="6012" max="6012" width="11.83203125" bestFit="1" customWidth="1"/>
    <col min="6013" max="6013" width="21" bestFit="1" customWidth="1"/>
    <col min="6014" max="6014" width="11.83203125" bestFit="1" customWidth="1"/>
    <col min="6015" max="6015" width="21" bestFit="1" customWidth="1"/>
    <col min="6016" max="6016" width="11.83203125" bestFit="1" customWidth="1"/>
    <col min="6017" max="6017" width="21" bestFit="1" customWidth="1"/>
    <col min="6018" max="6018" width="11.83203125" bestFit="1" customWidth="1"/>
    <col min="6019" max="6019" width="21" bestFit="1" customWidth="1"/>
    <col min="6020" max="6020" width="11.83203125" bestFit="1" customWidth="1"/>
    <col min="6021" max="6021" width="21" bestFit="1" customWidth="1"/>
    <col min="6022" max="6022" width="11.83203125" bestFit="1" customWidth="1"/>
    <col min="6023" max="6023" width="21" bestFit="1" customWidth="1"/>
    <col min="6024" max="6024" width="11.83203125" bestFit="1" customWidth="1"/>
    <col min="6025" max="6025" width="21" bestFit="1" customWidth="1"/>
    <col min="6026" max="6026" width="11.83203125" bestFit="1" customWidth="1"/>
    <col min="6027" max="6027" width="21" bestFit="1" customWidth="1"/>
    <col min="6028" max="6028" width="11.83203125" bestFit="1" customWidth="1"/>
    <col min="6029" max="6029" width="21" bestFit="1" customWidth="1"/>
    <col min="6030" max="6030" width="11.83203125" bestFit="1" customWidth="1"/>
    <col min="6031" max="6031" width="21" bestFit="1" customWidth="1"/>
    <col min="6032" max="6032" width="11.83203125" bestFit="1" customWidth="1"/>
    <col min="6033" max="6033" width="21" bestFit="1" customWidth="1"/>
    <col min="6034" max="6034" width="11.83203125" bestFit="1" customWidth="1"/>
    <col min="6035" max="6035" width="21" bestFit="1" customWidth="1"/>
    <col min="6036" max="6036" width="11.83203125" bestFit="1" customWidth="1"/>
    <col min="6037" max="6037" width="21" bestFit="1" customWidth="1"/>
    <col min="6038" max="6038" width="11.83203125" bestFit="1" customWidth="1"/>
    <col min="6039" max="6039" width="21" bestFit="1" customWidth="1"/>
    <col min="6040" max="6040" width="11.83203125" bestFit="1" customWidth="1"/>
    <col min="6041" max="6041" width="21" bestFit="1" customWidth="1"/>
    <col min="6042" max="6042" width="11.83203125" bestFit="1" customWidth="1"/>
    <col min="6043" max="6043" width="21" bestFit="1" customWidth="1"/>
    <col min="6044" max="6044" width="11.83203125" bestFit="1" customWidth="1"/>
    <col min="6045" max="6045" width="21" bestFit="1" customWidth="1"/>
    <col min="6046" max="6046" width="11.83203125" bestFit="1" customWidth="1"/>
    <col min="6047" max="6047" width="21" bestFit="1" customWidth="1"/>
    <col min="6048" max="6048" width="11.83203125" bestFit="1" customWidth="1"/>
    <col min="6049" max="6049" width="21" bestFit="1" customWidth="1"/>
    <col min="6050" max="6050" width="11.83203125" bestFit="1" customWidth="1"/>
    <col min="6051" max="6051" width="21" bestFit="1" customWidth="1"/>
    <col min="6052" max="6052" width="11.83203125" bestFit="1" customWidth="1"/>
    <col min="6053" max="6053" width="21" bestFit="1" customWidth="1"/>
    <col min="6054" max="6054" width="11.83203125" bestFit="1" customWidth="1"/>
    <col min="6055" max="6055" width="21" bestFit="1" customWidth="1"/>
    <col min="6056" max="6056" width="11.83203125" bestFit="1" customWidth="1"/>
    <col min="6057" max="6057" width="21" bestFit="1" customWidth="1"/>
    <col min="6058" max="6058" width="11.83203125" bestFit="1" customWidth="1"/>
    <col min="6059" max="6059" width="21" bestFit="1" customWidth="1"/>
    <col min="6060" max="6060" width="11.83203125" bestFit="1" customWidth="1"/>
    <col min="6061" max="6061" width="21" bestFit="1" customWidth="1"/>
    <col min="6062" max="6062" width="11.83203125" bestFit="1" customWidth="1"/>
    <col min="6063" max="6063" width="21" bestFit="1" customWidth="1"/>
    <col min="6064" max="6064" width="11.83203125" bestFit="1" customWidth="1"/>
    <col min="6065" max="6065" width="18" bestFit="1" customWidth="1"/>
    <col min="6066" max="6066" width="11.83203125" bestFit="1" customWidth="1"/>
    <col min="6067" max="6067" width="21" bestFit="1" customWidth="1"/>
    <col min="6068" max="6068" width="11.83203125" bestFit="1" customWidth="1"/>
    <col min="6069" max="6069" width="21" bestFit="1" customWidth="1"/>
    <col min="6070" max="6070" width="11.83203125" bestFit="1" customWidth="1"/>
    <col min="6071" max="6071" width="21" bestFit="1" customWidth="1"/>
    <col min="6072" max="6072" width="11.83203125" bestFit="1" customWidth="1"/>
    <col min="6073" max="6073" width="21" bestFit="1" customWidth="1"/>
    <col min="6074" max="6074" width="11.83203125" bestFit="1" customWidth="1"/>
    <col min="6075" max="6075" width="21" bestFit="1" customWidth="1"/>
    <col min="6076" max="6076" width="11.83203125" bestFit="1" customWidth="1"/>
    <col min="6077" max="6077" width="21" bestFit="1" customWidth="1"/>
    <col min="6078" max="6078" width="11.83203125" bestFit="1" customWidth="1"/>
    <col min="6079" max="6079" width="21" bestFit="1" customWidth="1"/>
    <col min="6080" max="6080" width="11.83203125" bestFit="1" customWidth="1"/>
    <col min="6081" max="6081" width="21" bestFit="1" customWidth="1"/>
    <col min="6082" max="6082" width="11.83203125" bestFit="1" customWidth="1"/>
    <col min="6083" max="6083" width="21" bestFit="1" customWidth="1"/>
    <col min="6084" max="6084" width="11.83203125" bestFit="1" customWidth="1"/>
    <col min="6085" max="6085" width="21" bestFit="1" customWidth="1"/>
    <col min="6086" max="6086" width="11.83203125" bestFit="1" customWidth="1"/>
    <col min="6087" max="6087" width="21" bestFit="1" customWidth="1"/>
    <col min="6088" max="6088" width="11.83203125" bestFit="1" customWidth="1"/>
    <col min="6089" max="6089" width="21" bestFit="1" customWidth="1"/>
    <col min="6090" max="6090" width="11.83203125" bestFit="1" customWidth="1"/>
    <col min="6091" max="6091" width="21" bestFit="1" customWidth="1"/>
    <col min="6092" max="6092" width="11.83203125" bestFit="1" customWidth="1"/>
    <col min="6093" max="6093" width="21" bestFit="1" customWidth="1"/>
    <col min="6094" max="6094" width="11.83203125" bestFit="1" customWidth="1"/>
    <col min="6095" max="6095" width="21" bestFit="1" customWidth="1"/>
    <col min="6096" max="6096" width="11.83203125" bestFit="1" customWidth="1"/>
    <col min="6097" max="6097" width="21" bestFit="1" customWidth="1"/>
    <col min="6098" max="6098" width="11.83203125" bestFit="1" customWidth="1"/>
    <col min="6099" max="6099" width="21" bestFit="1" customWidth="1"/>
    <col min="6100" max="6100" width="11.83203125" bestFit="1" customWidth="1"/>
    <col min="6101" max="6101" width="21" bestFit="1" customWidth="1"/>
    <col min="6102" max="6102" width="11.83203125" bestFit="1" customWidth="1"/>
    <col min="6103" max="6103" width="21" bestFit="1" customWidth="1"/>
    <col min="6104" max="6104" width="11.83203125" bestFit="1" customWidth="1"/>
    <col min="6105" max="6105" width="20" bestFit="1" customWidth="1"/>
    <col min="6106" max="6106" width="11.83203125" bestFit="1" customWidth="1"/>
    <col min="6107" max="6107" width="21" bestFit="1" customWidth="1"/>
    <col min="6108" max="6108" width="11.83203125" bestFit="1" customWidth="1"/>
    <col min="6109" max="6109" width="17" bestFit="1" customWidth="1"/>
    <col min="6110" max="6110" width="11.83203125" bestFit="1" customWidth="1"/>
    <col min="6111" max="6111" width="21" bestFit="1" customWidth="1"/>
    <col min="6112" max="6112" width="11.83203125" bestFit="1" customWidth="1"/>
    <col min="6113" max="6113" width="21" bestFit="1" customWidth="1"/>
    <col min="6114" max="6114" width="11.83203125" bestFit="1" customWidth="1"/>
    <col min="6115" max="6115" width="20" bestFit="1" customWidth="1"/>
    <col min="6116" max="6116" width="11.83203125" bestFit="1" customWidth="1"/>
    <col min="6117" max="6117" width="21" bestFit="1" customWidth="1"/>
    <col min="6118" max="6118" width="11.83203125" bestFit="1" customWidth="1"/>
    <col min="6119" max="6119" width="21" bestFit="1" customWidth="1"/>
    <col min="6120" max="6120" width="11.83203125" bestFit="1" customWidth="1"/>
    <col min="6121" max="6121" width="21" bestFit="1" customWidth="1"/>
    <col min="6122" max="6122" width="11.83203125" bestFit="1" customWidth="1"/>
    <col min="6123" max="6123" width="21" bestFit="1" customWidth="1"/>
    <col min="6124" max="6124" width="11.83203125" bestFit="1" customWidth="1"/>
    <col min="6125" max="6125" width="21" bestFit="1" customWidth="1"/>
    <col min="6126" max="6126" width="11.83203125" bestFit="1" customWidth="1"/>
    <col min="6127" max="6127" width="21" bestFit="1" customWidth="1"/>
    <col min="6128" max="6128" width="11.83203125" bestFit="1" customWidth="1"/>
    <col min="6129" max="6129" width="21" bestFit="1" customWidth="1"/>
    <col min="6130" max="6130" width="11.83203125" bestFit="1" customWidth="1"/>
    <col min="6131" max="6131" width="21" bestFit="1" customWidth="1"/>
    <col min="6132" max="6132" width="11.83203125" bestFit="1" customWidth="1"/>
    <col min="6133" max="6133" width="21" bestFit="1" customWidth="1"/>
    <col min="6134" max="6134" width="11.83203125" bestFit="1" customWidth="1"/>
    <col min="6135" max="6135" width="21" bestFit="1" customWidth="1"/>
    <col min="6136" max="6136" width="11.83203125" bestFit="1" customWidth="1"/>
    <col min="6137" max="6137" width="20" bestFit="1" customWidth="1"/>
    <col min="6138" max="6138" width="11.83203125" bestFit="1" customWidth="1"/>
    <col min="6139" max="6139" width="21" bestFit="1" customWidth="1"/>
    <col min="6140" max="6140" width="11.83203125" bestFit="1" customWidth="1"/>
    <col min="6141" max="6141" width="21" bestFit="1" customWidth="1"/>
    <col min="6142" max="6142" width="11.83203125" bestFit="1" customWidth="1"/>
    <col min="6143" max="6143" width="21" bestFit="1" customWidth="1"/>
    <col min="6144" max="6144" width="11.83203125" bestFit="1" customWidth="1"/>
    <col min="6145" max="6145" width="21" bestFit="1" customWidth="1"/>
    <col min="6146" max="6146" width="11.83203125" bestFit="1" customWidth="1"/>
    <col min="6147" max="6147" width="21" bestFit="1" customWidth="1"/>
    <col min="6148" max="6148" width="11.83203125" bestFit="1" customWidth="1"/>
    <col min="6149" max="6149" width="21" bestFit="1" customWidth="1"/>
    <col min="6150" max="6150" width="11.83203125" bestFit="1" customWidth="1"/>
    <col min="6151" max="6151" width="21" bestFit="1" customWidth="1"/>
    <col min="6152" max="6152" width="11.83203125" bestFit="1" customWidth="1"/>
    <col min="6153" max="6153" width="21" bestFit="1" customWidth="1"/>
    <col min="6154" max="6154" width="11.83203125" bestFit="1" customWidth="1"/>
    <col min="6155" max="6155" width="20" bestFit="1" customWidth="1"/>
    <col min="6156" max="6156" width="11.83203125" bestFit="1" customWidth="1"/>
    <col min="6157" max="6157" width="21" bestFit="1" customWidth="1"/>
    <col min="6158" max="6158" width="11.83203125" bestFit="1" customWidth="1"/>
    <col min="6159" max="6159" width="20" bestFit="1" customWidth="1"/>
    <col min="6160" max="6160" width="11.83203125" bestFit="1" customWidth="1"/>
    <col min="6161" max="6161" width="21" bestFit="1" customWidth="1"/>
    <col min="6162" max="6162" width="11.83203125" bestFit="1" customWidth="1"/>
    <col min="6163" max="6163" width="21" bestFit="1" customWidth="1"/>
    <col min="6164" max="6164" width="11.83203125" bestFit="1" customWidth="1"/>
    <col min="6165" max="6165" width="18" bestFit="1" customWidth="1"/>
    <col min="6166" max="6166" width="11.83203125" bestFit="1" customWidth="1"/>
    <col min="6167" max="6167" width="20" bestFit="1" customWidth="1"/>
    <col min="6168" max="6168" width="11.83203125" bestFit="1" customWidth="1"/>
    <col min="6169" max="6169" width="21" bestFit="1" customWidth="1"/>
    <col min="6170" max="6170" width="11.83203125" bestFit="1" customWidth="1"/>
    <col min="6171" max="6171" width="21" bestFit="1" customWidth="1"/>
    <col min="6172" max="6172" width="11.83203125" bestFit="1" customWidth="1"/>
    <col min="6173" max="6173" width="21" bestFit="1" customWidth="1"/>
    <col min="6174" max="6174" width="11.83203125" bestFit="1" customWidth="1"/>
    <col min="6175" max="6175" width="21" bestFit="1" customWidth="1"/>
    <col min="6176" max="6176" width="11.83203125" bestFit="1" customWidth="1"/>
    <col min="6177" max="6177" width="21" bestFit="1" customWidth="1"/>
    <col min="6178" max="6178" width="11.83203125" bestFit="1" customWidth="1"/>
    <col min="6179" max="6179" width="21" bestFit="1" customWidth="1"/>
    <col min="6180" max="6180" width="11.83203125" bestFit="1" customWidth="1"/>
    <col min="6181" max="6181" width="21" bestFit="1" customWidth="1"/>
    <col min="6182" max="6182" width="11.83203125" bestFit="1" customWidth="1"/>
    <col min="6183" max="6183" width="21" bestFit="1" customWidth="1"/>
    <col min="6184" max="6184" width="11.83203125" bestFit="1" customWidth="1"/>
    <col min="6185" max="6185" width="21" bestFit="1" customWidth="1"/>
    <col min="6186" max="6186" width="11.83203125" bestFit="1" customWidth="1"/>
    <col min="6187" max="6187" width="20" bestFit="1" customWidth="1"/>
    <col min="6188" max="6188" width="11.83203125" bestFit="1" customWidth="1"/>
    <col min="6189" max="6189" width="21" bestFit="1" customWidth="1"/>
    <col min="6190" max="6190" width="11.83203125" bestFit="1" customWidth="1"/>
    <col min="6191" max="6191" width="21" bestFit="1" customWidth="1"/>
    <col min="6192" max="6192" width="11.83203125" bestFit="1" customWidth="1"/>
    <col min="6193" max="6193" width="21" bestFit="1" customWidth="1"/>
    <col min="6194" max="6194" width="11.83203125" bestFit="1" customWidth="1"/>
    <col min="6195" max="6195" width="21" bestFit="1" customWidth="1"/>
    <col min="6196" max="6196" width="11.83203125" bestFit="1" customWidth="1"/>
    <col min="6197" max="6197" width="21" bestFit="1" customWidth="1"/>
    <col min="6198" max="6198" width="11.83203125" bestFit="1" customWidth="1"/>
    <col min="6199" max="6199" width="18" bestFit="1" customWidth="1"/>
    <col min="6200" max="6200" width="11.83203125" bestFit="1" customWidth="1"/>
    <col min="6201" max="6201" width="21" bestFit="1" customWidth="1"/>
    <col min="6202" max="6202" width="11.83203125" bestFit="1" customWidth="1"/>
    <col min="6203" max="6203" width="21" bestFit="1" customWidth="1"/>
    <col min="6204" max="6204" width="11.83203125" bestFit="1" customWidth="1"/>
    <col min="6205" max="6205" width="21" bestFit="1" customWidth="1"/>
    <col min="6206" max="6206" width="11.83203125" bestFit="1" customWidth="1"/>
    <col min="6207" max="6207" width="21" bestFit="1" customWidth="1"/>
    <col min="6208" max="6208" width="11.83203125" bestFit="1" customWidth="1"/>
    <col min="6209" max="6209" width="21" bestFit="1" customWidth="1"/>
    <col min="6210" max="6210" width="11.83203125" bestFit="1" customWidth="1"/>
    <col min="6211" max="6211" width="21" bestFit="1" customWidth="1"/>
    <col min="6212" max="6212" width="11.83203125" bestFit="1" customWidth="1"/>
    <col min="6213" max="6213" width="21" bestFit="1" customWidth="1"/>
    <col min="6214" max="6214" width="11.83203125" bestFit="1" customWidth="1"/>
    <col min="6215" max="6215" width="21" bestFit="1" customWidth="1"/>
    <col min="6216" max="6216" width="11.83203125" bestFit="1" customWidth="1"/>
    <col min="6217" max="6217" width="21" bestFit="1" customWidth="1"/>
    <col min="6218" max="6218" width="11.83203125" bestFit="1" customWidth="1"/>
    <col min="6219" max="6219" width="21" bestFit="1" customWidth="1"/>
    <col min="6220" max="6220" width="11.83203125" bestFit="1" customWidth="1"/>
    <col min="6221" max="6221" width="21" bestFit="1" customWidth="1"/>
    <col min="6222" max="6222" width="11.83203125" bestFit="1" customWidth="1"/>
    <col min="6223" max="6223" width="20" bestFit="1" customWidth="1"/>
    <col min="6224" max="6224" width="11.83203125" bestFit="1" customWidth="1"/>
    <col min="6225" max="6225" width="21" bestFit="1" customWidth="1"/>
    <col min="6226" max="6226" width="11.83203125" bestFit="1" customWidth="1"/>
    <col min="6227" max="6227" width="21" bestFit="1" customWidth="1"/>
    <col min="6228" max="6228" width="11.83203125" bestFit="1" customWidth="1"/>
    <col min="6229" max="6229" width="21" bestFit="1" customWidth="1"/>
    <col min="6230" max="6230" width="11.83203125" bestFit="1" customWidth="1"/>
    <col min="6231" max="6231" width="21" bestFit="1" customWidth="1"/>
    <col min="6232" max="6232" width="11.83203125" bestFit="1" customWidth="1"/>
    <col min="6233" max="6233" width="21" bestFit="1" customWidth="1"/>
    <col min="6234" max="6234" width="11.83203125" bestFit="1" customWidth="1"/>
    <col min="6235" max="6235" width="21" bestFit="1" customWidth="1"/>
    <col min="6236" max="6236" width="11.83203125" bestFit="1" customWidth="1"/>
    <col min="6237" max="6237" width="21" bestFit="1" customWidth="1"/>
    <col min="6238" max="6238" width="11.83203125" bestFit="1" customWidth="1"/>
    <col min="6239" max="6239" width="21" bestFit="1" customWidth="1"/>
    <col min="6240" max="6240" width="11.83203125" bestFit="1" customWidth="1"/>
    <col min="6241" max="6241" width="21" bestFit="1" customWidth="1"/>
    <col min="6242" max="6242" width="11.83203125" bestFit="1" customWidth="1"/>
    <col min="6243" max="6243" width="21" bestFit="1" customWidth="1"/>
    <col min="6244" max="6244" width="11.83203125" bestFit="1" customWidth="1"/>
    <col min="6245" max="6245" width="21" bestFit="1" customWidth="1"/>
    <col min="6246" max="6246" width="11.83203125" bestFit="1" customWidth="1"/>
    <col min="6247" max="6247" width="21" bestFit="1" customWidth="1"/>
    <col min="6248" max="6248" width="11.83203125" bestFit="1" customWidth="1"/>
    <col min="6249" max="6249" width="21" bestFit="1" customWidth="1"/>
    <col min="6250" max="6250" width="11.83203125" bestFit="1" customWidth="1"/>
    <col min="6251" max="6251" width="20" bestFit="1" customWidth="1"/>
    <col min="6252" max="6252" width="11.83203125" bestFit="1" customWidth="1"/>
    <col min="6253" max="6253" width="21" bestFit="1" customWidth="1"/>
    <col min="6254" max="6254" width="11.83203125" bestFit="1" customWidth="1"/>
    <col min="6255" max="6255" width="21" bestFit="1" customWidth="1"/>
    <col min="6256" max="6256" width="11.83203125" bestFit="1" customWidth="1"/>
    <col min="6257" max="6257" width="21" bestFit="1" customWidth="1"/>
    <col min="6258" max="6258" width="11.83203125" bestFit="1" customWidth="1"/>
    <col min="6259" max="6259" width="20" bestFit="1" customWidth="1"/>
    <col min="6260" max="6260" width="11.83203125" bestFit="1" customWidth="1"/>
    <col min="6261" max="6261" width="21" bestFit="1" customWidth="1"/>
    <col min="6262" max="6262" width="11.83203125" bestFit="1" customWidth="1"/>
    <col min="6263" max="6263" width="21" bestFit="1" customWidth="1"/>
    <col min="6264" max="6264" width="11.83203125" bestFit="1" customWidth="1"/>
    <col min="6265" max="6265" width="21" bestFit="1" customWidth="1"/>
    <col min="6266" max="6266" width="11.83203125" bestFit="1" customWidth="1"/>
    <col min="6267" max="6267" width="21" bestFit="1" customWidth="1"/>
    <col min="6268" max="6268" width="11.83203125" bestFit="1" customWidth="1"/>
    <col min="6269" max="6269" width="21" bestFit="1" customWidth="1"/>
    <col min="6270" max="6270" width="11.83203125" bestFit="1" customWidth="1"/>
    <col min="6271" max="6271" width="21" bestFit="1" customWidth="1"/>
    <col min="6272" max="6272" width="11.83203125" bestFit="1" customWidth="1"/>
    <col min="6273" max="6273" width="18" bestFit="1" customWidth="1"/>
    <col min="6274" max="6274" width="11.83203125" bestFit="1" customWidth="1"/>
    <col min="6275" max="6275" width="21" bestFit="1" customWidth="1"/>
    <col min="6276" max="6276" width="11.83203125" bestFit="1" customWidth="1"/>
    <col min="6277" max="6277" width="21" bestFit="1" customWidth="1"/>
    <col min="6278" max="6278" width="11.83203125" bestFit="1" customWidth="1"/>
    <col min="6279" max="6279" width="21" bestFit="1" customWidth="1"/>
    <col min="6280" max="6280" width="11.83203125" bestFit="1" customWidth="1"/>
    <col min="6281" max="6281" width="21" bestFit="1" customWidth="1"/>
    <col min="6282" max="6282" width="11.83203125" bestFit="1" customWidth="1"/>
    <col min="6283" max="6283" width="21" bestFit="1" customWidth="1"/>
    <col min="6284" max="6284" width="11.83203125" bestFit="1" customWidth="1"/>
    <col min="6285" max="6285" width="21" bestFit="1" customWidth="1"/>
    <col min="6286" max="6286" width="11.83203125" bestFit="1" customWidth="1"/>
    <col min="6287" max="6287" width="21" bestFit="1" customWidth="1"/>
    <col min="6288" max="6288" width="11.83203125" bestFit="1" customWidth="1"/>
    <col min="6289" max="6289" width="21" bestFit="1" customWidth="1"/>
    <col min="6290" max="6290" width="11.83203125" bestFit="1" customWidth="1"/>
    <col min="6291" max="6291" width="21" bestFit="1" customWidth="1"/>
    <col min="6292" max="6292" width="11.83203125" bestFit="1" customWidth="1"/>
    <col min="6293" max="6293" width="21" bestFit="1" customWidth="1"/>
    <col min="6294" max="6294" width="11.83203125" bestFit="1" customWidth="1"/>
    <col min="6295" max="6295" width="21" bestFit="1" customWidth="1"/>
    <col min="6296" max="6296" width="11.83203125" bestFit="1" customWidth="1"/>
    <col min="6297" max="6297" width="21" bestFit="1" customWidth="1"/>
    <col min="6298" max="6298" width="11.83203125" bestFit="1" customWidth="1"/>
    <col min="6299" max="6299" width="21" bestFit="1" customWidth="1"/>
    <col min="6300" max="6300" width="11.83203125" bestFit="1" customWidth="1"/>
    <col min="6301" max="6301" width="21" bestFit="1" customWidth="1"/>
    <col min="6302" max="6302" width="11.83203125" bestFit="1" customWidth="1"/>
    <col min="6303" max="6303" width="21" bestFit="1" customWidth="1"/>
    <col min="6304" max="6304" width="11.83203125" bestFit="1" customWidth="1"/>
    <col min="6305" max="6305" width="21" bestFit="1" customWidth="1"/>
    <col min="6306" max="6306" width="11.83203125" bestFit="1" customWidth="1"/>
    <col min="6307" max="6307" width="21" bestFit="1" customWidth="1"/>
    <col min="6308" max="6308" width="11.83203125" bestFit="1" customWidth="1"/>
    <col min="6309" max="6309" width="21" bestFit="1" customWidth="1"/>
    <col min="6310" max="6310" width="11.83203125" bestFit="1" customWidth="1"/>
    <col min="6311" max="6311" width="21" bestFit="1" customWidth="1"/>
    <col min="6312" max="6312" width="11.83203125" bestFit="1" customWidth="1"/>
    <col min="6313" max="6313" width="21" bestFit="1" customWidth="1"/>
    <col min="6314" max="6314" width="11.83203125" bestFit="1" customWidth="1"/>
    <col min="6315" max="6315" width="21" bestFit="1" customWidth="1"/>
    <col min="6316" max="6316" width="11.83203125" bestFit="1" customWidth="1"/>
    <col min="6317" max="6317" width="21" bestFit="1" customWidth="1"/>
    <col min="6318" max="6318" width="11.83203125" bestFit="1" customWidth="1"/>
    <col min="6319" max="6319" width="21" bestFit="1" customWidth="1"/>
    <col min="6320" max="6320" width="11.83203125" bestFit="1" customWidth="1"/>
    <col min="6321" max="6321" width="21" bestFit="1" customWidth="1"/>
    <col min="6322" max="6322" width="11.83203125" bestFit="1" customWidth="1"/>
    <col min="6323" max="6323" width="21" bestFit="1" customWidth="1"/>
    <col min="6324" max="6324" width="11.83203125" bestFit="1" customWidth="1"/>
    <col min="6325" max="6325" width="21" bestFit="1" customWidth="1"/>
    <col min="6326" max="6326" width="11.83203125" bestFit="1" customWidth="1"/>
    <col min="6327" max="6327" width="21" bestFit="1" customWidth="1"/>
    <col min="6328" max="6328" width="11.83203125" bestFit="1" customWidth="1"/>
    <col min="6329" max="6329" width="21" bestFit="1" customWidth="1"/>
    <col min="6330" max="6330" width="11.83203125" bestFit="1" customWidth="1"/>
    <col min="6331" max="6331" width="21" bestFit="1" customWidth="1"/>
    <col min="6332" max="6332" width="11.83203125" bestFit="1" customWidth="1"/>
    <col min="6333" max="6333" width="14.83203125" bestFit="1" customWidth="1"/>
    <col min="6334" max="6334" width="11.83203125" bestFit="1" customWidth="1"/>
    <col min="6335" max="6335" width="21" bestFit="1" customWidth="1"/>
    <col min="6336" max="6336" width="11.83203125" bestFit="1" customWidth="1"/>
    <col min="6337" max="6337" width="21" bestFit="1" customWidth="1"/>
    <col min="6338" max="6338" width="11.83203125" bestFit="1" customWidth="1"/>
    <col min="6339" max="6339" width="21" bestFit="1" customWidth="1"/>
    <col min="6340" max="6340" width="11.83203125" bestFit="1" customWidth="1"/>
    <col min="6341" max="6341" width="21" bestFit="1" customWidth="1"/>
    <col min="6342" max="6342" width="11.83203125" bestFit="1" customWidth="1"/>
    <col min="6343" max="6343" width="21" bestFit="1" customWidth="1"/>
    <col min="6344" max="6344" width="11.83203125" bestFit="1" customWidth="1"/>
    <col min="6345" max="6345" width="21" bestFit="1" customWidth="1"/>
    <col min="6346" max="6346" width="11.83203125" bestFit="1" customWidth="1"/>
    <col min="6347" max="6347" width="21" bestFit="1" customWidth="1"/>
    <col min="6348" max="6348" width="11.83203125" bestFit="1" customWidth="1"/>
    <col min="6349" max="6349" width="21" bestFit="1" customWidth="1"/>
    <col min="6350" max="6350" width="11.83203125" bestFit="1" customWidth="1"/>
    <col min="6351" max="6351" width="21" bestFit="1" customWidth="1"/>
    <col min="6352" max="6352" width="11.83203125" bestFit="1" customWidth="1"/>
    <col min="6353" max="6353" width="21" bestFit="1" customWidth="1"/>
    <col min="6354" max="6354" width="11.83203125" bestFit="1" customWidth="1"/>
    <col min="6355" max="6355" width="21" bestFit="1" customWidth="1"/>
    <col min="6356" max="6356" width="11.83203125" bestFit="1" customWidth="1"/>
    <col min="6357" max="6357" width="21" bestFit="1" customWidth="1"/>
    <col min="6358" max="6358" width="11.83203125" bestFit="1" customWidth="1"/>
    <col min="6359" max="6359" width="21" bestFit="1" customWidth="1"/>
    <col min="6360" max="6360" width="11.83203125" bestFit="1" customWidth="1"/>
    <col min="6361" max="6361" width="21" bestFit="1" customWidth="1"/>
    <col min="6362" max="6362" width="11.83203125" bestFit="1" customWidth="1"/>
    <col min="6363" max="6363" width="21" bestFit="1" customWidth="1"/>
    <col min="6364" max="6364" width="11.83203125" bestFit="1" customWidth="1"/>
    <col min="6365" max="6365" width="21" bestFit="1" customWidth="1"/>
    <col min="6366" max="6366" width="11.83203125" bestFit="1" customWidth="1"/>
    <col min="6367" max="6367" width="21" bestFit="1" customWidth="1"/>
    <col min="6368" max="6368" width="11.83203125" bestFit="1" customWidth="1"/>
    <col min="6369" max="6369" width="21" bestFit="1" customWidth="1"/>
    <col min="6370" max="6370" width="11.83203125" bestFit="1" customWidth="1"/>
    <col min="6371" max="6371" width="21" bestFit="1" customWidth="1"/>
    <col min="6372" max="6372" width="11.83203125" bestFit="1" customWidth="1"/>
    <col min="6373" max="6373" width="20" bestFit="1" customWidth="1"/>
    <col min="6374" max="6374" width="11.83203125" bestFit="1" customWidth="1"/>
    <col min="6375" max="6375" width="21" bestFit="1" customWidth="1"/>
    <col min="6376" max="6376" width="11.83203125" bestFit="1" customWidth="1"/>
    <col min="6377" max="6377" width="21" bestFit="1" customWidth="1"/>
    <col min="6378" max="6378" width="11.83203125" bestFit="1" customWidth="1"/>
    <col min="6379" max="6379" width="21" bestFit="1" customWidth="1"/>
    <col min="6380" max="6380" width="11.83203125" bestFit="1" customWidth="1"/>
    <col min="6381" max="6381" width="21" bestFit="1" customWidth="1"/>
    <col min="6382" max="6382" width="11.83203125" bestFit="1" customWidth="1"/>
    <col min="6383" max="6383" width="21" bestFit="1" customWidth="1"/>
    <col min="6384" max="6384" width="11.83203125" bestFit="1" customWidth="1"/>
    <col min="6385" max="6385" width="21" bestFit="1" customWidth="1"/>
    <col min="6386" max="6386" width="11.83203125" bestFit="1" customWidth="1"/>
    <col min="6387" max="6387" width="21" bestFit="1" customWidth="1"/>
    <col min="6388" max="6388" width="11.83203125" bestFit="1" customWidth="1"/>
    <col min="6389" max="6389" width="21" bestFit="1" customWidth="1"/>
    <col min="6390" max="6390" width="11.83203125" bestFit="1" customWidth="1"/>
    <col min="6391" max="6391" width="21" bestFit="1" customWidth="1"/>
    <col min="6392" max="6392" width="11.83203125" bestFit="1" customWidth="1"/>
    <col min="6393" max="6393" width="21" bestFit="1" customWidth="1"/>
    <col min="6394" max="6394" width="11.83203125" bestFit="1" customWidth="1"/>
    <col min="6395" max="6395" width="21" bestFit="1" customWidth="1"/>
    <col min="6396" max="6396" width="11.83203125" bestFit="1" customWidth="1"/>
    <col min="6397" max="6397" width="20" bestFit="1" customWidth="1"/>
    <col min="6398" max="6398" width="11.83203125" bestFit="1" customWidth="1"/>
    <col min="6399" max="6399" width="21" bestFit="1" customWidth="1"/>
    <col min="6400" max="6400" width="11.83203125" bestFit="1" customWidth="1"/>
    <col min="6401" max="6401" width="20" bestFit="1" customWidth="1"/>
    <col min="6402" max="6402" width="11.83203125" bestFit="1" customWidth="1"/>
    <col min="6403" max="6403" width="15.83203125" bestFit="1" customWidth="1"/>
    <col min="6404" max="6404" width="11.83203125" bestFit="1" customWidth="1"/>
    <col min="6405" max="6405" width="21" bestFit="1" customWidth="1"/>
    <col min="6406" max="6406" width="11.83203125" bestFit="1" customWidth="1"/>
    <col min="6407" max="6407" width="20" bestFit="1" customWidth="1"/>
    <col min="6408" max="6408" width="11.83203125" bestFit="1" customWidth="1"/>
    <col min="6409" max="6409" width="21" bestFit="1" customWidth="1"/>
    <col min="6410" max="6410" width="11.83203125" bestFit="1" customWidth="1"/>
    <col min="6411" max="6411" width="21" bestFit="1" customWidth="1"/>
    <col min="6412" max="6412" width="11.83203125" bestFit="1" customWidth="1"/>
    <col min="6413" max="6413" width="21" bestFit="1" customWidth="1"/>
    <col min="6414" max="6414" width="11.83203125" bestFit="1" customWidth="1"/>
    <col min="6415" max="6415" width="21" bestFit="1" customWidth="1"/>
    <col min="6416" max="6416" width="11.83203125" bestFit="1" customWidth="1"/>
    <col min="6417" max="6417" width="20" bestFit="1" customWidth="1"/>
    <col min="6418" max="6418" width="11.83203125" bestFit="1" customWidth="1"/>
    <col min="6419" max="6419" width="21" bestFit="1" customWidth="1"/>
    <col min="6420" max="6420" width="11.83203125" bestFit="1" customWidth="1"/>
    <col min="6421" max="6421" width="21" bestFit="1" customWidth="1"/>
    <col min="6422" max="6422" width="11.83203125" bestFit="1" customWidth="1"/>
    <col min="6423" max="6423" width="21" bestFit="1" customWidth="1"/>
    <col min="6424" max="6424" width="11.83203125" bestFit="1" customWidth="1"/>
    <col min="6425" max="6425" width="21" bestFit="1" customWidth="1"/>
    <col min="6426" max="6426" width="11.83203125" bestFit="1" customWidth="1"/>
    <col min="6427" max="6427" width="21" bestFit="1" customWidth="1"/>
    <col min="6428" max="6428" width="11.83203125" bestFit="1" customWidth="1"/>
    <col min="6429" max="6429" width="21" bestFit="1" customWidth="1"/>
    <col min="6430" max="6430" width="11.83203125" bestFit="1" customWidth="1"/>
    <col min="6431" max="6431" width="21" bestFit="1" customWidth="1"/>
    <col min="6432" max="6432" width="11.83203125" bestFit="1" customWidth="1"/>
    <col min="6433" max="6433" width="21" bestFit="1" customWidth="1"/>
    <col min="6434" max="6434" width="11.83203125" bestFit="1" customWidth="1"/>
    <col min="6435" max="6435" width="21" bestFit="1" customWidth="1"/>
    <col min="6436" max="6436" width="11.83203125" bestFit="1" customWidth="1"/>
    <col min="6437" max="6437" width="21" bestFit="1" customWidth="1"/>
    <col min="6438" max="6438" width="11.83203125" bestFit="1" customWidth="1"/>
    <col min="6439" max="6439" width="21" bestFit="1" customWidth="1"/>
    <col min="6440" max="6440" width="11.83203125" bestFit="1" customWidth="1"/>
    <col min="6441" max="6441" width="21" bestFit="1" customWidth="1"/>
    <col min="6442" max="6442" width="11.83203125" bestFit="1" customWidth="1"/>
    <col min="6443" max="6443" width="21" bestFit="1" customWidth="1"/>
    <col min="6444" max="6444" width="11.83203125" bestFit="1" customWidth="1"/>
    <col min="6445" max="6445" width="21" bestFit="1" customWidth="1"/>
    <col min="6446" max="6446" width="11.83203125" bestFit="1" customWidth="1"/>
    <col min="6447" max="6447" width="21" bestFit="1" customWidth="1"/>
    <col min="6448" max="6448" width="11.83203125" bestFit="1" customWidth="1"/>
    <col min="6449" max="6449" width="21" bestFit="1" customWidth="1"/>
    <col min="6450" max="6450" width="11.83203125" bestFit="1" customWidth="1"/>
    <col min="6451" max="6451" width="21" bestFit="1" customWidth="1"/>
    <col min="6452" max="6452" width="11.83203125" bestFit="1" customWidth="1"/>
    <col min="6453" max="6453" width="21" bestFit="1" customWidth="1"/>
    <col min="6454" max="6454" width="11.83203125" bestFit="1" customWidth="1"/>
    <col min="6455" max="6455" width="21" bestFit="1" customWidth="1"/>
    <col min="6456" max="6456" width="11.83203125" bestFit="1" customWidth="1"/>
    <col min="6457" max="6457" width="21" bestFit="1" customWidth="1"/>
    <col min="6458" max="6458" width="11.83203125" bestFit="1" customWidth="1"/>
    <col min="6459" max="6459" width="21" bestFit="1" customWidth="1"/>
    <col min="6460" max="6460" width="11.83203125" bestFit="1" customWidth="1"/>
    <col min="6461" max="6461" width="21" bestFit="1" customWidth="1"/>
    <col min="6462" max="6462" width="11.83203125" bestFit="1" customWidth="1"/>
    <col min="6463" max="6463" width="21" bestFit="1" customWidth="1"/>
    <col min="6464" max="6464" width="11.83203125" bestFit="1" customWidth="1"/>
    <col min="6465" max="6465" width="21" bestFit="1" customWidth="1"/>
    <col min="6466" max="6466" width="11.83203125" bestFit="1" customWidth="1"/>
    <col min="6467" max="6467" width="20" bestFit="1" customWidth="1"/>
    <col min="6468" max="6468" width="11.83203125" bestFit="1" customWidth="1"/>
    <col min="6469" max="6469" width="21" bestFit="1" customWidth="1"/>
    <col min="6470" max="6470" width="11.83203125" bestFit="1" customWidth="1"/>
    <col min="6471" max="6471" width="21" bestFit="1" customWidth="1"/>
    <col min="6472" max="6472" width="11.83203125" bestFit="1" customWidth="1"/>
    <col min="6473" max="6473" width="21" bestFit="1" customWidth="1"/>
    <col min="6474" max="6474" width="11.83203125" bestFit="1" customWidth="1"/>
    <col min="6475" max="6475" width="21" bestFit="1" customWidth="1"/>
    <col min="6476" max="6476" width="11.83203125" bestFit="1" customWidth="1"/>
    <col min="6477" max="6477" width="21" bestFit="1" customWidth="1"/>
    <col min="6478" max="6478" width="11.83203125" bestFit="1" customWidth="1"/>
    <col min="6479" max="6479" width="21" bestFit="1" customWidth="1"/>
    <col min="6480" max="6480" width="11.83203125" bestFit="1" customWidth="1"/>
    <col min="6481" max="6481" width="21" bestFit="1" customWidth="1"/>
    <col min="6482" max="6482" width="11.83203125" bestFit="1" customWidth="1"/>
    <col min="6483" max="6483" width="20" bestFit="1" customWidth="1"/>
    <col min="6484" max="6484" width="11.83203125" bestFit="1" customWidth="1"/>
    <col min="6485" max="6485" width="21" bestFit="1" customWidth="1"/>
    <col min="6486" max="6486" width="11.83203125" bestFit="1" customWidth="1"/>
    <col min="6487" max="6487" width="21" bestFit="1" customWidth="1"/>
    <col min="6488" max="6488" width="11.83203125" bestFit="1" customWidth="1"/>
    <col min="6489" max="6489" width="21" bestFit="1" customWidth="1"/>
    <col min="6490" max="6490" width="11.83203125" bestFit="1" customWidth="1"/>
    <col min="6491" max="6491" width="21" bestFit="1" customWidth="1"/>
    <col min="6492" max="6492" width="11.83203125" bestFit="1" customWidth="1"/>
    <col min="6493" max="6493" width="21" bestFit="1" customWidth="1"/>
    <col min="6494" max="6494" width="11.83203125" bestFit="1" customWidth="1"/>
    <col min="6495" max="6495" width="21" bestFit="1" customWidth="1"/>
    <col min="6496" max="6496" width="11.83203125" bestFit="1" customWidth="1"/>
    <col min="6497" max="6497" width="17" bestFit="1" customWidth="1"/>
    <col min="6498" max="6498" width="11.83203125" bestFit="1" customWidth="1"/>
    <col min="6499" max="6499" width="21" bestFit="1" customWidth="1"/>
    <col min="6500" max="6500" width="11.83203125" bestFit="1" customWidth="1"/>
    <col min="6501" max="6501" width="21" bestFit="1" customWidth="1"/>
    <col min="6502" max="6502" width="11.83203125" bestFit="1" customWidth="1"/>
    <col min="6503" max="6503" width="21" bestFit="1" customWidth="1"/>
    <col min="6504" max="6504" width="11.83203125" bestFit="1" customWidth="1"/>
    <col min="6505" max="6505" width="21" bestFit="1" customWidth="1"/>
    <col min="6506" max="6506" width="11.83203125" bestFit="1" customWidth="1"/>
    <col min="6507" max="6507" width="21" bestFit="1" customWidth="1"/>
    <col min="6508" max="6508" width="11.83203125" bestFit="1" customWidth="1"/>
    <col min="6509" max="6509" width="21" bestFit="1" customWidth="1"/>
    <col min="6510" max="6510" width="11.83203125" bestFit="1" customWidth="1"/>
    <col min="6511" max="6511" width="21" bestFit="1" customWidth="1"/>
    <col min="6512" max="6512" width="11.83203125" bestFit="1" customWidth="1"/>
    <col min="6513" max="6513" width="21" bestFit="1" customWidth="1"/>
    <col min="6514" max="6514" width="11.83203125" bestFit="1" customWidth="1"/>
    <col min="6515" max="6515" width="21" bestFit="1" customWidth="1"/>
    <col min="6516" max="6516" width="11.83203125" bestFit="1" customWidth="1"/>
    <col min="6517" max="6517" width="21" bestFit="1" customWidth="1"/>
    <col min="6518" max="6518" width="11.83203125" bestFit="1" customWidth="1"/>
    <col min="6519" max="6519" width="21" bestFit="1" customWidth="1"/>
    <col min="6520" max="6520" width="11.83203125" bestFit="1" customWidth="1"/>
    <col min="6521" max="6521" width="21" bestFit="1" customWidth="1"/>
    <col min="6522" max="6522" width="11.83203125" bestFit="1" customWidth="1"/>
    <col min="6523" max="6523" width="21" bestFit="1" customWidth="1"/>
    <col min="6524" max="6524" width="11.83203125" bestFit="1" customWidth="1"/>
    <col min="6525" max="6525" width="21" bestFit="1" customWidth="1"/>
    <col min="6526" max="6526" width="11.83203125" bestFit="1" customWidth="1"/>
    <col min="6527" max="6527" width="21" bestFit="1" customWidth="1"/>
    <col min="6528" max="6528" width="11.83203125" bestFit="1" customWidth="1"/>
    <col min="6529" max="6529" width="21" bestFit="1" customWidth="1"/>
    <col min="6530" max="6530" width="11.83203125" bestFit="1" customWidth="1"/>
    <col min="6531" max="6531" width="21" bestFit="1" customWidth="1"/>
    <col min="6532" max="6532" width="11.83203125" bestFit="1" customWidth="1"/>
    <col min="6533" max="6533" width="21" bestFit="1" customWidth="1"/>
    <col min="6534" max="6534" width="11.83203125" bestFit="1" customWidth="1"/>
    <col min="6535" max="6535" width="21" bestFit="1" customWidth="1"/>
    <col min="6536" max="6536" width="11.83203125" bestFit="1" customWidth="1"/>
    <col min="6537" max="6537" width="21" bestFit="1" customWidth="1"/>
    <col min="6538" max="6538" width="11.83203125" bestFit="1" customWidth="1"/>
    <col min="6539" max="6539" width="18" bestFit="1" customWidth="1"/>
    <col min="6540" max="6540" width="11.83203125" bestFit="1" customWidth="1"/>
    <col min="6541" max="6541" width="21" bestFit="1" customWidth="1"/>
    <col min="6542" max="6542" width="11.83203125" bestFit="1" customWidth="1"/>
    <col min="6543" max="6543" width="21" bestFit="1" customWidth="1"/>
    <col min="6544" max="6544" width="11.83203125" bestFit="1" customWidth="1"/>
    <col min="6545" max="6545" width="21" bestFit="1" customWidth="1"/>
    <col min="6546" max="6546" width="11.83203125" bestFit="1" customWidth="1"/>
    <col min="6547" max="6547" width="20" bestFit="1" customWidth="1"/>
    <col min="6548" max="6548" width="11.83203125" bestFit="1" customWidth="1"/>
    <col min="6549" max="6549" width="21" bestFit="1" customWidth="1"/>
    <col min="6550" max="6550" width="11.83203125" bestFit="1" customWidth="1"/>
    <col min="6551" max="6551" width="20" bestFit="1" customWidth="1"/>
    <col min="6552" max="6552" width="11.83203125" bestFit="1" customWidth="1"/>
    <col min="6553" max="6553" width="21" bestFit="1" customWidth="1"/>
    <col min="6554" max="6554" width="11.83203125" bestFit="1" customWidth="1"/>
    <col min="6555" max="6555" width="21" bestFit="1" customWidth="1"/>
    <col min="6556" max="6556" width="11.83203125" bestFit="1" customWidth="1"/>
    <col min="6557" max="6557" width="21" bestFit="1" customWidth="1"/>
    <col min="6558" max="6558" width="11.83203125" bestFit="1" customWidth="1"/>
    <col min="6559" max="6559" width="21" bestFit="1" customWidth="1"/>
    <col min="6560" max="6560" width="11.83203125" bestFit="1" customWidth="1"/>
    <col min="6561" max="6561" width="21" bestFit="1" customWidth="1"/>
    <col min="6562" max="6562" width="11.83203125" bestFit="1" customWidth="1"/>
    <col min="6563" max="6563" width="18" bestFit="1" customWidth="1"/>
    <col min="6564" max="6564" width="11.83203125" bestFit="1" customWidth="1"/>
    <col min="6565" max="6565" width="21" bestFit="1" customWidth="1"/>
    <col min="6566" max="6566" width="11.83203125" bestFit="1" customWidth="1"/>
    <col min="6567" max="6567" width="21" bestFit="1" customWidth="1"/>
    <col min="6568" max="6568" width="11.83203125" bestFit="1" customWidth="1"/>
    <col min="6569" max="6569" width="21" bestFit="1" customWidth="1"/>
    <col min="6570" max="6570" width="11.83203125" bestFit="1" customWidth="1"/>
    <col min="6571" max="6571" width="21" bestFit="1" customWidth="1"/>
    <col min="6572" max="6572" width="11.83203125" bestFit="1" customWidth="1"/>
    <col min="6573" max="6573" width="21" bestFit="1" customWidth="1"/>
    <col min="6574" max="6574" width="11.83203125" bestFit="1" customWidth="1"/>
    <col min="6575" max="6575" width="21" bestFit="1" customWidth="1"/>
    <col min="6576" max="6576" width="11.83203125" bestFit="1" customWidth="1"/>
    <col min="6577" max="6577" width="21" bestFit="1" customWidth="1"/>
    <col min="6578" max="6578" width="11.83203125" bestFit="1" customWidth="1"/>
    <col min="6579" max="6579" width="20" bestFit="1" customWidth="1"/>
    <col min="6580" max="6580" width="11.83203125" bestFit="1" customWidth="1"/>
    <col min="6581" max="6581" width="21" bestFit="1" customWidth="1"/>
    <col min="6582" max="6582" width="11.83203125" bestFit="1" customWidth="1"/>
    <col min="6583" max="6583" width="21" bestFit="1" customWidth="1"/>
    <col min="6584" max="6584" width="11.83203125" bestFit="1" customWidth="1"/>
    <col min="6585" max="6585" width="21" bestFit="1" customWidth="1"/>
    <col min="6586" max="6586" width="11.83203125" bestFit="1" customWidth="1"/>
    <col min="6587" max="6587" width="21" bestFit="1" customWidth="1"/>
    <col min="6588" max="6588" width="11.83203125" bestFit="1" customWidth="1"/>
    <col min="6589" max="6589" width="21" bestFit="1" customWidth="1"/>
    <col min="6590" max="6590" width="11.83203125" bestFit="1" customWidth="1"/>
    <col min="6591" max="6591" width="21" bestFit="1" customWidth="1"/>
    <col min="6592" max="6592" width="11.83203125" bestFit="1" customWidth="1"/>
    <col min="6593" max="6593" width="21" bestFit="1" customWidth="1"/>
    <col min="6594" max="6594" width="11.83203125" bestFit="1" customWidth="1"/>
    <col min="6595" max="6595" width="21" bestFit="1" customWidth="1"/>
    <col min="6596" max="6596" width="11.83203125" bestFit="1" customWidth="1"/>
    <col min="6597" max="6597" width="21" bestFit="1" customWidth="1"/>
    <col min="6598" max="6598" width="11.83203125" bestFit="1" customWidth="1"/>
    <col min="6599" max="6599" width="20" bestFit="1" customWidth="1"/>
    <col min="6600" max="6600" width="11.83203125" bestFit="1" customWidth="1"/>
    <col min="6601" max="6601" width="21" bestFit="1" customWidth="1"/>
    <col min="6602" max="6602" width="11.83203125" bestFit="1" customWidth="1"/>
    <col min="6603" max="6603" width="21" bestFit="1" customWidth="1"/>
    <col min="6604" max="6604" width="11.83203125" bestFit="1" customWidth="1"/>
    <col min="6605" max="6605" width="21" bestFit="1" customWidth="1"/>
    <col min="6606" max="6606" width="11.83203125" bestFit="1" customWidth="1"/>
    <col min="6607" max="6607" width="21" bestFit="1" customWidth="1"/>
    <col min="6608" max="6608" width="11.83203125" bestFit="1" customWidth="1"/>
    <col min="6609" max="6609" width="21" bestFit="1" customWidth="1"/>
    <col min="6610" max="6610" width="11.83203125" bestFit="1" customWidth="1"/>
    <col min="6611" max="6611" width="21" bestFit="1" customWidth="1"/>
    <col min="6612" max="6612" width="11.83203125" bestFit="1" customWidth="1"/>
    <col min="6613" max="6613" width="21" bestFit="1" customWidth="1"/>
    <col min="6614" max="6614" width="11.83203125" bestFit="1" customWidth="1"/>
    <col min="6615" max="6615" width="21" bestFit="1" customWidth="1"/>
    <col min="6616" max="6616" width="11.83203125" bestFit="1" customWidth="1"/>
    <col min="6617" max="6617" width="21" bestFit="1" customWidth="1"/>
    <col min="6618" max="6618" width="11.83203125" bestFit="1" customWidth="1"/>
    <col min="6619" max="6619" width="21" bestFit="1" customWidth="1"/>
    <col min="6620" max="6620" width="11.83203125" bestFit="1" customWidth="1"/>
    <col min="6621" max="6621" width="21" bestFit="1" customWidth="1"/>
    <col min="6622" max="6622" width="11.83203125" bestFit="1" customWidth="1"/>
    <col min="6623" max="6623" width="21" bestFit="1" customWidth="1"/>
    <col min="6624" max="6624" width="11.83203125" bestFit="1" customWidth="1"/>
    <col min="6625" max="6625" width="21" bestFit="1" customWidth="1"/>
    <col min="6626" max="6626" width="11.83203125" bestFit="1" customWidth="1"/>
    <col min="6627" max="6627" width="21" bestFit="1" customWidth="1"/>
    <col min="6628" max="6628" width="11.83203125" bestFit="1" customWidth="1"/>
    <col min="6629" max="6629" width="21" bestFit="1" customWidth="1"/>
    <col min="6630" max="6630" width="11.83203125" bestFit="1" customWidth="1"/>
    <col min="6631" max="6631" width="21" bestFit="1" customWidth="1"/>
    <col min="6632" max="6632" width="11.83203125" bestFit="1" customWidth="1"/>
    <col min="6633" max="6633" width="21" bestFit="1" customWidth="1"/>
    <col min="6634" max="6634" width="11.83203125" bestFit="1" customWidth="1"/>
    <col min="6635" max="6635" width="21" bestFit="1" customWidth="1"/>
    <col min="6636" max="6636" width="11.83203125" bestFit="1" customWidth="1"/>
    <col min="6637" max="6637" width="21" bestFit="1" customWidth="1"/>
    <col min="6638" max="6638" width="11.83203125" bestFit="1" customWidth="1"/>
    <col min="6639" max="6639" width="21" bestFit="1" customWidth="1"/>
    <col min="6640" max="6640" width="11.83203125" bestFit="1" customWidth="1"/>
    <col min="6641" max="6641" width="21" bestFit="1" customWidth="1"/>
    <col min="6642" max="6642" width="11.83203125" bestFit="1" customWidth="1"/>
    <col min="6643" max="6643" width="21" bestFit="1" customWidth="1"/>
    <col min="6644" max="6644" width="11.83203125" bestFit="1" customWidth="1"/>
    <col min="6645" max="6645" width="21" bestFit="1" customWidth="1"/>
    <col min="6646" max="6646" width="11.83203125" bestFit="1" customWidth="1"/>
    <col min="6647" max="6647" width="20" bestFit="1" customWidth="1"/>
    <col min="6648" max="6648" width="11.83203125" bestFit="1" customWidth="1"/>
    <col min="6649" max="6649" width="20" bestFit="1" customWidth="1"/>
    <col min="6650" max="6650" width="11.83203125" bestFit="1" customWidth="1"/>
    <col min="6651" max="6651" width="12.83203125" bestFit="1" customWidth="1"/>
    <col min="6652" max="6652" width="11.83203125" bestFit="1" customWidth="1"/>
    <col min="6653" max="6653" width="21" bestFit="1" customWidth="1"/>
    <col min="6654" max="6654" width="11.83203125" bestFit="1" customWidth="1"/>
    <col min="6655" max="6655" width="21" bestFit="1" customWidth="1"/>
    <col min="6656" max="6656" width="11.83203125" bestFit="1" customWidth="1"/>
    <col min="6657" max="6657" width="21" bestFit="1" customWidth="1"/>
    <col min="6658" max="6658" width="11.83203125" bestFit="1" customWidth="1"/>
    <col min="6659" max="6659" width="21" bestFit="1" customWidth="1"/>
    <col min="6660" max="6660" width="11.83203125" bestFit="1" customWidth="1"/>
    <col min="6661" max="6661" width="21" bestFit="1" customWidth="1"/>
    <col min="6662" max="6662" width="11.83203125" bestFit="1" customWidth="1"/>
    <col min="6663" max="6663" width="21" bestFit="1" customWidth="1"/>
    <col min="6664" max="6664" width="11.83203125" bestFit="1" customWidth="1"/>
    <col min="6665" max="6665" width="21" bestFit="1" customWidth="1"/>
    <col min="6666" max="6666" width="11.83203125" bestFit="1" customWidth="1"/>
    <col min="6667" max="6667" width="20" bestFit="1" customWidth="1"/>
    <col min="6668" max="6668" width="11.83203125" bestFit="1" customWidth="1"/>
    <col min="6669" max="6669" width="21" bestFit="1" customWidth="1"/>
    <col min="6670" max="6670" width="11.83203125" bestFit="1" customWidth="1"/>
    <col min="6671" max="6671" width="21" bestFit="1" customWidth="1"/>
    <col min="6672" max="6672" width="11.83203125" bestFit="1" customWidth="1"/>
    <col min="6673" max="6673" width="21" bestFit="1" customWidth="1"/>
    <col min="6674" max="6674" width="11.83203125" bestFit="1" customWidth="1"/>
    <col min="6675" max="6675" width="21" bestFit="1" customWidth="1"/>
    <col min="6676" max="6676" width="11.83203125" bestFit="1" customWidth="1"/>
    <col min="6677" max="6677" width="21" bestFit="1" customWidth="1"/>
    <col min="6678" max="6678" width="11.83203125" bestFit="1" customWidth="1"/>
    <col min="6679" max="6679" width="17" bestFit="1" customWidth="1"/>
    <col min="6680" max="6680" width="11.83203125" bestFit="1" customWidth="1"/>
    <col min="6681" max="6681" width="21" bestFit="1" customWidth="1"/>
    <col min="6682" max="6682" width="11.83203125" bestFit="1" customWidth="1"/>
    <col min="6683" max="6683" width="21" bestFit="1" customWidth="1"/>
    <col min="6684" max="6684" width="11.83203125" bestFit="1" customWidth="1"/>
    <col min="6685" max="6685" width="21" bestFit="1" customWidth="1"/>
    <col min="6686" max="6686" width="11.83203125" bestFit="1" customWidth="1"/>
    <col min="6687" max="6687" width="21" bestFit="1" customWidth="1"/>
    <col min="6688" max="6688" width="11.83203125" bestFit="1" customWidth="1"/>
    <col min="6689" max="6689" width="21" bestFit="1" customWidth="1"/>
    <col min="6690" max="6690" width="11.83203125" bestFit="1" customWidth="1"/>
    <col min="6691" max="6691" width="21" bestFit="1" customWidth="1"/>
    <col min="6692" max="6692" width="11.83203125" bestFit="1" customWidth="1"/>
    <col min="6693" max="6693" width="21" bestFit="1" customWidth="1"/>
    <col min="6694" max="6694" width="11.83203125" bestFit="1" customWidth="1"/>
    <col min="6695" max="6695" width="21" bestFit="1" customWidth="1"/>
    <col min="6696" max="6696" width="11.83203125" bestFit="1" customWidth="1"/>
    <col min="6697" max="6697" width="21" bestFit="1" customWidth="1"/>
    <col min="6698" max="6698" width="11.83203125" bestFit="1" customWidth="1"/>
    <col min="6699" max="6699" width="21" bestFit="1" customWidth="1"/>
    <col min="6700" max="6700" width="11.83203125" bestFit="1" customWidth="1"/>
    <col min="6701" max="6701" width="21" bestFit="1" customWidth="1"/>
    <col min="6702" max="6702" width="11.83203125" bestFit="1" customWidth="1"/>
    <col min="6703" max="6703" width="21" bestFit="1" customWidth="1"/>
    <col min="6704" max="6704" width="11.83203125" bestFit="1" customWidth="1"/>
    <col min="6705" max="6705" width="18" bestFit="1" customWidth="1"/>
    <col min="6706" max="6706" width="11.83203125" bestFit="1" customWidth="1"/>
    <col min="6707" max="6707" width="21" bestFit="1" customWidth="1"/>
    <col min="6708" max="6708" width="11.83203125" bestFit="1" customWidth="1"/>
    <col min="6709" max="6709" width="21" bestFit="1" customWidth="1"/>
    <col min="6710" max="6710" width="11.83203125" bestFit="1" customWidth="1"/>
    <col min="6711" max="6711" width="20" bestFit="1" customWidth="1"/>
    <col min="6712" max="6712" width="11.83203125" bestFit="1" customWidth="1"/>
    <col min="6713" max="6713" width="21" bestFit="1" customWidth="1"/>
    <col min="6714" max="6714" width="11.83203125" bestFit="1" customWidth="1"/>
    <col min="6715" max="6715" width="21" bestFit="1" customWidth="1"/>
    <col min="6716" max="6716" width="11.83203125" bestFit="1" customWidth="1"/>
    <col min="6717" max="6717" width="21" bestFit="1" customWidth="1"/>
    <col min="6718" max="6718" width="11.83203125" bestFit="1" customWidth="1"/>
    <col min="6719" max="6719" width="21" bestFit="1" customWidth="1"/>
    <col min="6720" max="6720" width="11.83203125" bestFit="1" customWidth="1"/>
    <col min="6721" max="6721" width="21" bestFit="1" customWidth="1"/>
    <col min="6722" max="6722" width="11.83203125" bestFit="1" customWidth="1"/>
    <col min="6723" max="6723" width="18" bestFit="1" customWidth="1"/>
    <col min="6724" max="6724" width="11.83203125" bestFit="1" customWidth="1"/>
    <col min="6725" max="6725" width="20" bestFit="1" customWidth="1"/>
    <col min="6726" max="6726" width="11.83203125" bestFit="1" customWidth="1"/>
    <col min="6727" max="6727" width="21" bestFit="1" customWidth="1"/>
    <col min="6728" max="6728" width="11.83203125" bestFit="1" customWidth="1"/>
    <col min="6729" max="6729" width="21" bestFit="1" customWidth="1"/>
    <col min="6730" max="6730" width="11.83203125" bestFit="1" customWidth="1"/>
    <col min="6731" max="6731" width="21" bestFit="1" customWidth="1"/>
    <col min="6732" max="6732" width="11.83203125" bestFit="1" customWidth="1"/>
    <col min="6733" max="6733" width="21" bestFit="1" customWidth="1"/>
    <col min="6734" max="6734" width="11.83203125" bestFit="1" customWidth="1"/>
    <col min="6735" max="6735" width="21" bestFit="1" customWidth="1"/>
    <col min="6736" max="6736" width="11.83203125" bestFit="1" customWidth="1"/>
    <col min="6737" max="6737" width="21" bestFit="1" customWidth="1"/>
    <col min="6738" max="6738" width="11.83203125" bestFit="1" customWidth="1"/>
    <col min="6739" max="6739" width="21" bestFit="1" customWidth="1"/>
    <col min="6740" max="6740" width="11.83203125" bestFit="1" customWidth="1"/>
    <col min="6741" max="6741" width="21" bestFit="1" customWidth="1"/>
    <col min="6742" max="6742" width="11.83203125" bestFit="1" customWidth="1"/>
    <col min="6743" max="6743" width="21" bestFit="1" customWidth="1"/>
    <col min="6744" max="6744" width="11.83203125" bestFit="1" customWidth="1"/>
    <col min="6745" max="6745" width="21" bestFit="1" customWidth="1"/>
    <col min="6746" max="6746" width="11.83203125" bestFit="1" customWidth="1"/>
    <col min="6747" max="6747" width="21" bestFit="1" customWidth="1"/>
    <col min="6748" max="6748" width="11.83203125" bestFit="1" customWidth="1"/>
    <col min="6749" max="6749" width="21" bestFit="1" customWidth="1"/>
    <col min="6750" max="6750" width="11.83203125" bestFit="1" customWidth="1"/>
    <col min="6751" max="6751" width="21" bestFit="1" customWidth="1"/>
    <col min="6752" max="6752" width="11.83203125" bestFit="1" customWidth="1"/>
    <col min="6753" max="6753" width="21" bestFit="1" customWidth="1"/>
    <col min="6754" max="6754" width="11.83203125" bestFit="1" customWidth="1"/>
    <col min="6755" max="6755" width="21" bestFit="1" customWidth="1"/>
    <col min="6756" max="6756" width="11.83203125" bestFit="1" customWidth="1"/>
    <col min="6757" max="6757" width="21" bestFit="1" customWidth="1"/>
    <col min="6758" max="6758" width="11.83203125" bestFit="1" customWidth="1"/>
    <col min="6759" max="6759" width="21" bestFit="1" customWidth="1"/>
    <col min="6760" max="6760" width="11.83203125" bestFit="1" customWidth="1"/>
    <col min="6761" max="6761" width="21" bestFit="1" customWidth="1"/>
    <col min="6762" max="6762" width="11.83203125" bestFit="1" customWidth="1"/>
    <col min="6763" max="6763" width="21" bestFit="1" customWidth="1"/>
    <col min="6764" max="6764" width="11.83203125" bestFit="1" customWidth="1"/>
    <col min="6765" max="6765" width="21" bestFit="1" customWidth="1"/>
    <col min="6766" max="6766" width="11.83203125" bestFit="1" customWidth="1"/>
    <col min="6767" max="6767" width="18" bestFit="1" customWidth="1"/>
    <col min="6768" max="6768" width="11.83203125" bestFit="1" customWidth="1"/>
    <col min="6769" max="6769" width="21" bestFit="1" customWidth="1"/>
    <col min="6770" max="6770" width="11.83203125" bestFit="1" customWidth="1"/>
    <col min="6771" max="6771" width="21" bestFit="1" customWidth="1"/>
    <col min="6772" max="6772" width="11.83203125" bestFit="1" customWidth="1"/>
    <col min="6773" max="6773" width="21" bestFit="1" customWidth="1"/>
    <col min="6774" max="6774" width="11.83203125" bestFit="1" customWidth="1"/>
    <col min="6775" max="6775" width="21" bestFit="1" customWidth="1"/>
    <col min="6776" max="6776" width="11.83203125" bestFit="1" customWidth="1"/>
    <col min="6777" max="6777" width="21" bestFit="1" customWidth="1"/>
    <col min="6778" max="6778" width="11.83203125" bestFit="1" customWidth="1"/>
    <col min="6779" max="6779" width="21" bestFit="1" customWidth="1"/>
    <col min="6780" max="6780" width="11.83203125" bestFit="1" customWidth="1"/>
    <col min="6781" max="6781" width="20" bestFit="1" customWidth="1"/>
    <col min="6782" max="6782" width="11.83203125" bestFit="1" customWidth="1"/>
    <col min="6783" max="6783" width="21" bestFit="1" customWidth="1"/>
    <col min="6784" max="6784" width="11.83203125" bestFit="1" customWidth="1"/>
    <col min="6785" max="6785" width="21" bestFit="1" customWidth="1"/>
    <col min="6786" max="6786" width="11.83203125" bestFit="1" customWidth="1"/>
    <col min="6787" max="6787" width="20" bestFit="1" customWidth="1"/>
    <col min="6788" max="6788" width="11.83203125" bestFit="1" customWidth="1"/>
    <col min="6789" max="6789" width="21" bestFit="1" customWidth="1"/>
    <col min="6790" max="6790" width="11.83203125" bestFit="1" customWidth="1"/>
    <col min="6791" max="6791" width="21" bestFit="1" customWidth="1"/>
    <col min="6792" max="6792" width="11.83203125" bestFit="1" customWidth="1"/>
    <col min="6793" max="6793" width="21" bestFit="1" customWidth="1"/>
    <col min="6794" max="6794" width="11.83203125" bestFit="1" customWidth="1"/>
    <col min="6795" max="6795" width="21" bestFit="1" customWidth="1"/>
    <col min="6796" max="6796" width="11.83203125" bestFit="1" customWidth="1"/>
    <col min="6797" max="6797" width="21" bestFit="1" customWidth="1"/>
    <col min="6798" max="6798" width="11.83203125" bestFit="1" customWidth="1"/>
    <col min="6799" max="6799" width="20" bestFit="1" customWidth="1"/>
    <col min="6800" max="6800" width="11.83203125" bestFit="1" customWidth="1"/>
    <col min="6801" max="6801" width="21" bestFit="1" customWidth="1"/>
    <col min="6802" max="6802" width="11.83203125" bestFit="1" customWidth="1"/>
    <col min="6803" max="6803" width="20" bestFit="1" customWidth="1"/>
    <col min="6804" max="6804" width="11.83203125" bestFit="1" customWidth="1"/>
    <col min="6805" max="6805" width="21" bestFit="1" customWidth="1"/>
    <col min="6806" max="6806" width="11.83203125" bestFit="1" customWidth="1"/>
    <col min="6807" max="6807" width="21" bestFit="1" customWidth="1"/>
    <col min="6808" max="6808" width="11.83203125" bestFit="1" customWidth="1"/>
    <col min="6809" max="6809" width="20" bestFit="1" customWidth="1"/>
    <col min="6810" max="6810" width="11.83203125" bestFit="1" customWidth="1"/>
    <col min="6811" max="6811" width="21" bestFit="1" customWidth="1"/>
    <col min="6812" max="6812" width="11.83203125" bestFit="1" customWidth="1"/>
    <col min="6813" max="6813" width="21" bestFit="1" customWidth="1"/>
    <col min="6814" max="6814" width="11.83203125" bestFit="1" customWidth="1"/>
    <col min="6815" max="6815" width="21" bestFit="1" customWidth="1"/>
    <col min="6816" max="6816" width="11.83203125" bestFit="1" customWidth="1"/>
    <col min="6817" max="6817" width="21" bestFit="1" customWidth="1"/>
    <col min="6818" max="6818" width="11.83203125" bestFit="1" customWidth="1"/>
    <col min="6819" max="6819" width="21" bestFit="1" customWidth="1"/>
    <col min="6820" max="6820" width="11.83203125" bestFit="1" customWidth="1"/>
    <col min="6821" max="6821" width="21" bestFit="1" customWidth="1"/>
    <col min="6822" max="6822" width="11.83203125" bestFit="1" customWidth="1"/>
    <col min="6823" max="6823" width="21" bestFit="1" customWidth="1"/>
    <col min="6824" max="6824" width="11.83203125" bestFit="1" customWidth="1"/>
    <col min="6825" max="6825" width="21" bestFit="1" customWidth="1"/>
    <col min="6826" max="6826" width="11.83203125" bestFit="1" customWidth="1"/>
    <col min="6827" max="6827" width="21" bestFit="1" customWidth="1"/>
    <col min="6828" max="6828" width="11.83203125" bestFit="1" customWidth="1"/>
    <col min="6829" max="6829" width="21" bestFit="1" customWidth="1"/>
    <col min="6830" max="6830" width="11.83203125" bestFit="1" customWidth="1"/>
    <col min="6831" max="6831" width="21" bestFit="1" customWidth="1"/>
    <col min="6832" max="6832" width="11.83203125" bestFit="1" customWidth="1"/>
    <col min="6833" max="6833" width="21" bestFit="1" customWidth="1"/>
    <col min="6834" max="6834" width="11.83203125" bestFit="1" customWidth="1"/>
    <col min="6835" max="6835" width="21" bestFit="1" customWidth="1"/>
    <col min="6836" max="6836" width="11.83203125" bestFit="1" customWidth="1"/>
    <col min="6837" max="6837" width="21" bestFit="1" customWidth="1"/>
    <col min="6838" max="6838" width="11.83203125" bestFit="1" customWidth="1"/>
    <col min="6839" max="6839" width="21" bestFit="1" customWidth="1"/>
    <col min="6840" max="6840" width="11.83203125" bestFit="1" customWidth="1"/>
    <col min="6841" max="6841" width="21" bestFit="1" customWidth="1"/>
    <col min="6842" max="6842" width="11.83203125" bestFit="1" customWidth="1"/>
    <col min="6843" max="6843" width="17" bestFit="1" customWidth="1"/>
    <col min="6844" max="6844" width="11.83203125" bestFit="1" customWidth="1"/>
    <col min="6845" max="6845" width="21" bestFit="1" customWidth="1"/>
    <col min="6846" max="6846" width="11.83203125" bestFit="1" customWidth="1"/>
    <col min="6847" max="6847" width="21" bestFit="1" customWidth="1"/>
    <col min="6848" max="6848" width="11.83203125" bestFit="1" customWidth="1"/>
    <col min="6849" max="6849" width="21" bestFit="1" customWidth="1"/>
    <col min="6850" max="6850" width="11.83203125" bestFit="1" customWidth="1"/>
    <col min="6851" max="6851" width="21" bestFit="1" customWidth="1"/>
    <col min="6852" max="6852" width="11.83203125" bestFit="1" customWidth="1"/>
    <col min="6853" max="6853" width="20" bestFit="1" customWidth="1"/>
    <col min="6854" max="6854" width="11.83203125" bestFit="1" customWidth="1"/>
    <col min="6855" max="6855" width="21" bestFit="1" customWidth="1"/>
    <col min="6856" max="6856" width="11.83203125" bestFit="1" customWidth="1"/>
    <col min="6857" max="6857" width="21" bestFit="1" customWidth="1"/>
    <col min="6858" max="6858" width="11.83203125" bestFit="1" customWidth="1"/>
    <col min="6859" max="6859" width="21" bestFit="1" customWidth="1"/>
    <col min="6860" max="6860" width="11.83203125" bestFit="1" customWidth="1"/>
    <col min="6861" max="6861" width="21" bestFit="1" customWidth="1"/>
    <col min="6862" max="6862" width="11.83203125" bestFit="1" customWidth="1"/>
    <col min="6863" max="6863" width="18" bestFit="1" customWidth="1"/>
    <col min="6864" max="6864" width="11.83203125" bestFit="1" customWidth="1"/>
    <col min="6865" max="6865" width="20" bestFit="1" customWidth="1"/>
    <col min="6866" max="6866" width="11.83203125" bestFit="1" customWidth="1"/>
    <col min="6867" max="6867" width="21" bestFit="1" customWidth="1"/>
    <col min="6868" max="6868" width="11.83203125" bestFit="1" customWidth="1"/>
    <col min="6869" max="6869" width="21" bestFit="1" customWidth="1"/>
    <col min="6870" max="6870" width="11.83203125" bestFit="1" customWidth="1"/>
    <col min="6871" max="6871" width="21" bestFit="1" customWidth="1"/>
    <col min="6872" max="6872" width="11.83203125" bestFit="1" customWidth="1"/>
    <col min="6873" max="6873" width="21" bestFit="1" customWidth="1"/>
    <col min="6874" max="6874" width="11.83203125" bestFit="1" customWidth="1"/>
    <col min="6875" max="6875" width="21" bestFit="1" customWidth="1"/>
    <col min="6876" max="6876" width="11.83203125" bestFit="1" customWidth="1"/>
    <col min="6877" max="6877" width="20" bestFit="1" customWidth="1"/>
    <col min="6878" max="6878" width="11.83203125" bestFit="1" customWidth="1"/>
    <col min="6879" max="6879" width="21" bestFit="1" customWidth="1"/>
    <col min="6880" max="6880" width="11.83203125" bestFit="1" customWidth="1"/>
    <col min="6881" max="6881" width="21" bestFit="1" customWidth="1"/>
    <col min="6882" max="6882" width="11.83203125" bestFit="1" customWidth="1"/>
    <col min="6883" max="6883" width="21" bestFit="1" customWidth="1"/>
    <col min="6884" max="6884" width="11.83203125" bestFit="1" customWidth="1"/>
    <col min="6885" max="6885" width="21" bestFit="1" customWidth="1"/>
    <col min="6886" max="6886" width="11.83203125" bestFit="1" customWidth="1"/>
    <col min="6887" max="6887" width="21" bestFit="1" customWidth="1"/>
    <col min="6888" max="6888" width="11.83203125" bestFit="1" customWidth="1"/>
    <col min="6889" max="6889" width="21" bestFit="1" customWidth="1"/>
    <col min="6890" max="6890" width="11.83203125" bestFit="1" customWidth="1"/>
    <col min="6891" max="6891" width="21" bestFit="1" customWidth="1"/>
    <col min="6892" max="6892" width="11.83203125" bestFit="1" customWidth="1"/>
    <col min="6893" max="6893" width="20" bestFit="1" customWidth="1"/>
    <col min="6894" max="6894" width="11.83203125" bestFit="1" customWidth="1"/>
    <col min="6895" max="6895" width="21" bestFit="1" customWidth="1"/>
    <col min="6896" max="6896" width="11.83203125" bestFit="1" customWidth="1"/>
    <col min="6897" max="6897" width="21" bestFit="1" customWidth="1"/>
    <col min="6898" max="6898" width="11.83203125" bestFit="1" customWidth="1"/>
    <col min="6899" max="6899" width="21" bestFit="1" customWidth="1"/>
    <col min="6900" max="6900" width="11.83203125" bestFit="1" customWidth="1"/>
    <col min="6901" max="6901" width="20" bestFit="1" customWidth="1"/>
    <col min="6902" max="6902" width="11.83203125" bestFit="1" customWidth="1"/>
    <col min="6903" max="6903" width="21" bestFit="1" customWidth="1"/>
    <col min="6904" max="6904" width="11.83203125" bestFit="1" customWidth="1"/>
    <col min="6905" max="6905" width="21" bestFit="1" customWidth="1"/>
    <col min="6906" max="6906" width="11.83203125" bestFit="1" customWidth="1"/>
    <col min="6907" max="6907" width="21" bestFit="1" customWidth="1"/>
    <col min="6908" max="6908" width="11.83203125" bestFit="1" customWidth="1"/>
    <col min="6909" max="6909" width="21" bestFit="1" customWidth="1"/>
    <col min="6910" max="6910" width="11.83203125" bestFit="1" customWidth="1"/>
    <col min="6911" max="6911" width="20" bestFit="1" customWidth="1"/>
    <col min="6912" max="6912" width="11.83203125" bestFit="1" customWidth="1"/>
    <col min="6913" max="6913" width="21" bestFit="1" customWidth="1"/>
    <col min="6914" max="6914" width="11.83203125" bestFit="1" customWidth="1"/>
    <col min="6915" max="6915" width="21" bestFit="1" customWidth="1"/>
    <col min="6916" max="6916" width="11.83203125" bestFit="1" customWidth="1"/>
    <col min="6917" max="6917" width="21" bestFit="1" customWidth="1"/>
    <col min="6918" max="6918" width="11.83203125" bestFit="1" customWidth="1"/>
    <col min="6919" max="6919" width="21" bestFit="1" customWidth="1"/>
    <col min="6920" max="6920" width="11.83203125" bestFit="1" customWidth="1"/>
    <col min="6921" max="6921" width="21" bestFit="1" customWidth="1"/>
    <col min="6922" max="6922" width="11.83203125" bestFit="1" customWidth="1"/>
    <col min="6923" max="6923" width="21" bestFit="1" customWidth="1"/>
    <col min="6924" max="6924" width="11.83203125" bestFit="1" customWidth="1"/>
    <col min="6925" max="6925" width="21" bestFit="1" customWidth="1"/>
    <col min="6926" max="6926" width="11.83203125" bestFit="1" customWidth="1"/>
    <col min="6927" max="6927" width="21" bestFit="1" customWidth="1"/>
    <col min="6928" max="6928" width="11.83203125" bestFit="1" customWidth="1"/>
    <col min="6929" max="6929" width="21" bestFit="1" customWidth="1"/>
    <col min="6930" max="6930" width="11.83203125" bestFit="1" customWidth="1"/>
    <col min="6931" max="6931" width="20" bestFit="1" customWidth="1"/>
    <col min="6932" max="6932" width="11.83203125" bestFit="1" customWidth="1"/>
    <col min="6933" max="6933" width="18" bestFit="1" customWidth="1"/>
    <col min="6934" max="6934" width="11.83203125" bestFit="1" customWidth="1"/>
    <col min="6935" max="6935" width="21" bestFit="1" customWidth="1"/>
    <col min="6936" max="6936" width="11.83203125" bestFit="1" customWidth="1"/>
    <col min="6937" max="6937" width="21" bestFit="1" customWidth="1"/>
    <col min="6938" max="6938" width="11.83203125" bestFit="1" customWidth="1"/>
    <col min="6939" max="6939" width="21" bestFit="1" customWidth="1"/>
    <col min="6940" max="6940" width="11.83203125" bestFit="1" customWidth="1"/>
    <col min="6941" max="6941" width="21" bestFit="1" customWidth="1"/>
    <col min="6942" max="6942" width="11.83203125" bestFit="1" customWidth="1"/>
    <col min="6943" max="6943" width="21" bestFit="1" customWidth="1"/>
    <col min="6944" max="6944" width="11.83203125" bestFit="1" customWidth="1"/>
    <col min="6945" max="6945" width="20" bestFit="1" customWidth="1"/>
    <col min="6946" max="6946" width="11.83203125" bestFit="1" customWidth="1"/>
    <col min="6947" max="6947" width="20" bestFit="1" customWidth="1"/>
    <col min="6948" max="6948" width="11.83203125" bestFit="1" customWidth="1"/>
    <col min="6949" max="6949" width="21" bestFit="1" customWidth="1"/>
    <col min="6950" max="6950" width="11.83203125" bestFit="1" customWidth="1"/>
    <col min="6951" max="6951" width="21" bestFit="1" customWidth="1"/>
    <col min="6952" max="6952" width="11.83203125" bestFit="1" customWidth="1"/>
    <col min="6953" max="6953" width="21" bestFit="1" customWidth="1"/>
    <col min="6954" max="6954" width="11.83203125" bestFit="1" customWidth="1"/>
    <col min="6955" max="6955" width="20" bestFit="1" customWidth="1"/>
    <col min="6956" max="6956" width="11.83203125" bestFit="1" customWidth="1"/>
    <col min="6957" max="6957" width="21" bestFit="1" customWidth="1"/>
    <col min="6958" max="6958" width="11.83203125" bestFit="1" customWidth="1"/>
    <col min="6959" max="6959" width="21" bestFit="1" customWidth="1"/>
    <col min="6960" max="6960" width="11.83203125" bestFit="1" customWidth="1"/>
    <col min="6961" max="6961" width="21" bestFit="1" customWidth="1"/>
    <col min="6962" max="6962" width="11.83203125" bestFit="1" customWidth="1"/>
    <col min="6963" max="6963" width="21" bestFit="1" customWidth="1"/>
    <col min="6964" max="6964" width="11.83203125" bestFit="1" customWidth="1"/>
    <col min="6965" max="6965" width="21" bestFit="1" customWidth="1"/>
    <col min="6966" max="6966" width="11.83203125" bestFit="1" customWidth="1"/>
    <col min="6967" max="6967" width="21" bestFit="1" customWidth="1"/>
    <col min="6968" max="6968" width="11.83203125" bestFit="1" customWidth="1"/>
    <col min="6969" max="6969" width="20" bestFit="1" customWidth="1"/>
    <col min="6970" max="6970" width="11.83203125" bestFit="1" customWidth="1"/>
    <col min="6971" max="6971" width="21" bestFit="1" customWidth="1"/>
    <col min="6972" max="6972" width="11.83203125" bestFit="1" customWidth="1"/>
    <col min="6973" max="6973" width="21" bestFit="1" customWidth="1"/>
    <col min="6974" max="6974" width="11.83203125" bestFit="1" customWidth="1"/>
    <col min="6975" max="6975" width="21" bestFit="1" customWidth="1"/>
    <col min="6976" max="6976" width="11.83203125" bestFit="1" customWidth="1"/>
    <col min="6977" max="6977" width="21" bestFit="1" customWidth="1"/>
    <col min="6978" max="6978" width="11.83203125" bestFit="1" customWidth="1"/>
    <col min="6979" max="6979" width="21" bestFit="1" customWidth="1"/>
    <col min="6980" max="6980" width="11.83203125" bestFit="1" customWidth="1"/>
    <col min="6981" max="6981" width="21" bestFit="1" customWidth="1"/>
    <col min="6982" max="6982" width="11.83203125" bestFit="1" customWidth="1"/>
    <col min="6983" max="6983" width="21" bestFit="1" customWidth="1"/>
    <col min="6984" max="6984" width="11.83203125" bestFit="1" customWidth="1"/>
    <col min="6985" max="6985" width="21" bestFit="1" customWidth="1"/>
    <col min="6986" max="6986" width="11.83203125" bestFit="1" customWidth="1"/>
    <col min="6987" max="6987" width="21" bestFit="1" customWidth="1"/>
    <col min="6988" max="6988" width="11.83203125" bestFit="1" customWidth="1"/>
    <col min="6989" max="6989" width="21" bestFit="1" customWidth="1"/>
    <col min="6990" max="6990" width="11.83203125" bestFit="1" customWidth="1"/>
    <col min="6991" max="6991" width="21" bestFit="1" customWidth="1"/>
    <col min="6992" max="6992" width="11.83203125" bestFit="1" customWidth="1"/>
    <col min="6993" max="6993" width="21" bestFit="1" customWidth="1"/>
    <col min="6994" max="6994" width="11.83203125" bestFit="1" customWidth="1"/>
    <col min="6995" max="6995" width="21" bestFit="1" customWidth="1"/>
    <col min="6996" max="6996" width="11.83203125" bestFit="1" customWidth="1"/>
    <col min="6997" max="6997" width="18" bestFit="1" customWidth="1"/>
    <col min="6998" max="6998" width="11.83203125" bestFit="1" customWidth="1"/>
    <col min="6999" max="6999" width="21" bestFit="1" customWidth="1"/>
    <col min="7000" max="7000" width="11.83203125" bestFit="1" customWidth="1"/>
    <col min="7001" max="7001" width="21" bestFit="1" customWidth="1"/>
    <col min="7002" max="7002" width="11.83203125" bestFit="1" customWidth="1"/>
    <col min="7003" max="7003" width="21" bestFit="1" customWidth="1"/>
    <col min="7004" max="7004" width="11.83203125" bestFit="1" customWidth="1"/>
    <col min="7005" max="7005" width="21" bestFit="1" customWidth="1"/>
    <col min="7006" max="7006" width="11.83203125" bestFit="1" customWidth="1"/>
    <col min="7007" max="7007" width="21" bestFit="1" customWidth="1"/>
    <col min="7008" max="7008" width="11.83203125" bestFit="1" customWidth="1"/>
    <col min="7009" max="7009" width="21" bestFit="1" customWidth="1"/>
    <col min="7010" max="7010" width="11.83203125" bestFit="1" customWidth="1"/>
    <col min="7011" max="7011" width="21" bestFit="1" customWidth="1"/>
    <col min="7012" max="7012" width="11.83203125" bestFit="1" customWidth="1"/>
    <col min="7013" max="7013" width="17" bestFit="1" customWidth="1"/>
    <col min="7014" max="7014" width="11.83203125" bestFit="1" customWidth="1"/>
    <col min="7015" max="7015" width="17" bestFit="1" customWidth="1"/>
    <col min="7016" max="7016" width="11.83203125" bestFit="1" customWidth="1"/>
    <col min="7017" max="7017" width="21" bestFit="1" customWidth="1"/>
    <col min="7018" max="7018" width="11.83203125" bestFit="1" customWidth="1"/>
    <col min="7019" max="7019" width="20" bestFit="1" customWidth="1"/>
    <col min="7020" max="7020" width="11.83203125" bestFit="1" customWidth="1"/>
    <col min="7021" max="7021" width="21" bestFit="1" customWidth="1"/>
    <col min="7022" max="7022" width="11.83203125" bestFit="1" customWidth="1"/>
    <col min="7023" max="7023" width="21" bestFit="1" customWidth="1"/>
    <col min="7024" max="7024" width="11.83203125" bestFit="1" customWidth="1"/>
    <col min="7025" max="7025" width="21" bestFit="1" customWidth="1"/>
    <col min="7026" max="7026" width="11.83203125" bestFit="1" customWidth="1"/>
    <col min="7027" max="7027" width="21" bestFit="1" customWidth="1"/>
    <col min="7028" max="7028" width="11.83203125" bestFit="1" customWidth="1"/>
    <col min="7029" max="7029" width="21" bestFit="1" customWidth="1"/>
    <col min="7030" max="7030" width="11.83203125" bestFit="1" customWidth="1"/>
    <col min="7031" max="7031" width="21" bestFit="1" customWidth="1"/>
    <col min="7032" max="7032" width="11.83203125" bestFit="1" customWidth="1"/>
    <col min="7033" max="7033" width="21" bestFit="1" customWidth="1"/>
    <col min="7034" max="7034" width="11.83203125" bestFit="1" customWidth="1"/>
    <col min="7035" max="7035" width="21" bestFit="1" customWidth="1"/>
    <col min="7036" max="7036" width="11.83203125" bestFit="1" customWidth="1"/>
    <col min="7037" max="7037" width="21" bestFit="1" customWidth="1"/>
    <col min="7038" max="7038" width="11.83203125" bestFit="1" customWidth="1"/>
    <col min="7039" max="7039" width="21" bestFit="1" customWidth="1"/>
    <col min="7040" max="7040" width="11.83203125" bestFit="1" customWidth="1"/>
    <col min="7041" max="7041" width="21" bestFit="1" customWidth="1"/>
    <col min="7042" max="7042" width="11.83203125" bestFit="1" customWidth="1"/>
    <col min="7043" max="7043" width="21" bestFit="1" customWidth="1"/>
    <col min="7044" max="7044" width="11.83203125" bestFit="1" customWidth="1"/>
    <col min="7045" max="7045" width="21" bestFit="1" customWidth="1"/>
    <col min="7046" max="7046" width="11.83203125" bestFit="1" customWidth="1"/>
    <col min="7047" max="7047" width="21" bestFit="1" customWidth="1"/>
    <col min="7048" max="7048" width="11.83203125" bestFit="1" customWidth="1"/>
    <col min="7049" max="7049" width="21" bestFit="1" customWidth="1"/>
    <col min="7050" max="7050" width="11.83203125" bestFit="1" customWidth="1"/>
    <col min="7051" max="7051" width="21" bestFit="1" customWidth="1"/>
    <col min="7052" max="7052" width="11.83203125" bestFit="1" customWidth="1"/>
    <col min="7053" max="7053" width="21" bestFit="1" customWidth="1"/>
    <col min="7054" max="7054" width="11.83203125" bestFit="1" customWidth="1"/>
    <col min="7055" max="7055" width="21" bestFit="1" customWidth="1"/>
    <col min="7056" max="7056" width="11.83203125" bestFit="1" customWidth="1"/>
    <col min="7057" max="7057" width="21" bestFit="1" customWidth="1"/>
    <col min="7058" max="7058" width="11.83203125" bestFit="1" customWidth="1"/>
    <col min="7059" max="7059" width="21" bestFit="1" customWidth="1"/>
    <col min="7060" max="7060" width="11.83203125" bestFit="1" customWidth="1"/>
    <col min="7061" max="7061" width="21" bestFit="1" customWidth="1"/>
    <col min="7062" max="7062" width="11.83203125" bestFit="1" customWidth="1"/>
    <col min="7063" max="7063" width="21" bestFit="1" customWidth="1"/>
    <col min="7064" max="7064" width="11.83203125" bestFit="1" customWidth="1"/>
    <col min="7065" max="7065" width="21" bestFit="1" customWidth="1"/>
    <col min="7066" max="7066" width="11.83203125" bestFit="1" customWidth="1"/>
    <col min="7067" max="7067" width="21" bestFit="1" customWidth="1"/>
    <col min="7068" max="7068" width="11.83203125" bestFit="1" customWidth="1"/>
    <col min="7069" max="7069" width="21" bestFit="1" customWidth="1"/>
    <col min="7070" max="7070" width="11.83203125" bestFit="1" customWidth="1"/>
    <col min="7071" max="7071" width="21" bestFit="1" customWidth="1"/>
    <col min="7072" max="7072" width="11.83203125" bestFit="1" customWidth="1"/>
    <col min="7073" max="7073" width="21" bestFit="1" customWidth="1"/>
    <col min="7074" max="7074" width="11.83203125" bestFit="1" customWidth="1"/>
    <col min="7075" max="7075" width="21" bestFit="1" customWidth="1"/>
    <col min="7076" max="7076" width="11.83203125" bestFit="1" customWidth="1"/>
    <col min="7077" max="7077" width="21" bestFit="1" customWidth="1"/>
    <col min="7078" max="7078" width="11.83203125" bestFit="1" customWidth="1"/>
    <col min="7079" max="7079" width="21" bestFit="1" customWidth="1"/>
    <col min="7080" max="7080" width="11.83203125" bestFit="1" customWidth="1"/>
    <col min="7081" max="7081" width="21" bestFit="1" customWidth="1"/>
    <col min="7082" max="7082" width="11.83203125" bestFit="1" customWidth="1"/>
    <col min="7083" max="7083" width="21" bestFit="1" customWidth="1"/>
    <col min="7084" max="7084" width="11.83203125" bestFit="1" customWidth="1"/>
    <col min="7085" max="7085" width="21" bestFit="1" customWidth="1"/>
    <col min="7086" max="7086" width="11.83203125" bestFit="1" customWidth="1"/>
    <col min="7087" max="7087" width="21" bestFit="1" customWidth="1"/>
    <col min="7088" max="7088" width="11.83203125" bestFit="1" customWidth="1"/>
    <col min="7089" max="7089" width="21" bestFit="1" customWidth="1"/>
    <col min="7090" max="7090" width="11.83203125" bestFit="1" customWidth="1"/>
    <col min="7091" max="7091" width="21" bestFit="1" customWidth="1"/>
    <col min="7092" max="7092" width="11.83203125" bestFit="1" customWidth="1"/>
    <col min="7093" max="7093" width="20" bestFit="1" customWidth="1"/>
    <col min="7094" max="7094" width="11.83203125" bestFit="1" customWidth="1"/>
    <col min="7095" max="7095" width="20" bestFit="1" customWidth="1"/>
    <col min="7096" max="7096" width="11.83203125" bestFit="1" customWidth="1"/>
    <col min="7097" max="7097" width="21" bestFit="1" customWidth="1"/>
    <col min="7098" max="7098" width="11.83203125" bestFit="1" customWidth="1"/>
    <col min="7099" max="7099" width="21" bestFit="1" customWidth="1"/>
    <col min="7100" max="7100" width="11.83203125" bestFit="1" customWidth="1"/>
    <col min="7101" max="7101" width="21" bestFit="1" customWidth="1"/>
    <col min="7102" max="7102" width="11.83203125" bestFit="1" customWidth="1"/>
    <col min="7103" max="7103" width="21" bestFit="1" customWidth="1"/>
    <col min="7104" max="7104" width="11.83203125" bestFit="1" customWidth="1"/>
    <col min="7105" max="7105" width="21" bestFit="1" customWidth="1"/>
    <col min="7106" max="7106" width="11.83203125" bestFit="1" customWidth="1"/>
    <col min="7107" max="7107" width="21" bestFit="1" customWidth="1"/>
    <col min="7108" max="7108" width="11.83203125" bestFit="1" customWidth="1"/>
    <col min="7109" max="7109" width="21" bestFit="1" customWidth="1"/>
    <col min="7110" max="7110" width="11.83203125" bestFit="1" customWidth="1"/>
    <col min="7111" max="7111" width="21" bestFit="1" customWidth="1"/>
    <col min="7112" max="7112" width="11.83203125" bestFit="1" customWidth="1"/>
    <col min="7113" max="7113" width="21" bestFit="1" customWidth="1"/>
    <col min="7114" max="7114" width="11.83203125" bestFit="1" customWidth="1"/>
    <col min="7115" max="7115" width="21" bestFit="1" customWidth="1"/>
    <col min="7116" max="7116" width="11.83203125" bestFit="1" customWidth="1"/>
    <col min="7117" max="7117" width="21" bestFit="1" customWidth="1"/>
    <col min="7118" max="7118" width="11.83203125" bestFit="1" customWidth="1"/>
    <col min="7119" max="7119" width="21" bestFit="1" customWidth="1"/>
    <col min="7120" max="7120" width="11.83203125" bestFit="1" customWidth="1"/>
    <col min="7121" max="7121" width="21" bestFit="1" customWidth="1"/>
    <col min="7122" max="7122" width="11.83203125" bestFit="1" customWidth="1"/>
    <col min="7123" max="7123" width="21" bestFit="1" customWidth="1"/>
    <col min="7124" max="7124" width="11.83203125" bestFit="1" customWidth="1"/>
    <col min="7125" max="7125" width="20" bestFit="1" customWidth="1"/>
    <col min="7126" max="7126" width="11.83203125" bestFit="1" customWidth="1"/>
    <col min="7127" max="7127" width="21" bestFit="1" customWidth="1"/>
    <col min="7128" max="7128" width="11.83203125" bestFit="1" customWidth="1"/>
    <col min="7129" max="7129" width="21" bestFit="1" customWidth="1"/>
    <col min="7130" max="7130" width="11.83203125" bestFit="1" customWidth="1"/>
    <col min="7131" max="7131" width="21" bestFit="1" customWidth="1"/>
    <col min="7132" max="7132" width="11.83203125" bestFit="1" customWidth="1"/>
    <col min="7133" max="7133" width="21" bestFit="1" customWidth="1"/>
    <col min="7134" max="7134" width="11.83203125" bestFit="1" customWidth="1"/>
    <col min="7135" max="7135" width="21" bestFit="1" customWidth="1"/>
    <col min="7136" max="7136" width="11.83203125" bestFit="1" customWidth="1"/>
    <col min="7137" max="7137" width="21" bestFit="1" customWidth="1"/>
    <col min="7138" max="7138" width="11.83203125" bestFit="1" customWidth="1"/>
    <col min="7139" max="7139" width="21" bestFit="1" customWidth="1"/>
    <col min="7140" max="7140" width="11.83203125" bestFit="1" customWidth="1"/>
    <col min="7141" max="7141" width="21" bestFit="1" customWidth="1"/>
    <col min="7142" max="7142" width="11.83203125" bestFit="1" customWidth="1"/>
    <col min="7143" max="7143" width="18" bestFit="1" customWidth="1"/>
    <col min="7144" max="7144" width="11.83203125" bestFit="1" customWidth="1"/>
    <col min="7145" max="7145" width="21" bestFit="1" customWidth="1"/>
    <col min="7146" max="7146" width="11.83203125" bestFit="1" customWidth="1"/>
    <col min="7147" max="7147" width="21" bestFit="1" customWidth="1"/>
    <col min="7148" max="7148" width="11.83203125" bestFit="1" customWidth="1"/>
    <col min="7149" max="7149" width="21" bestFit="1" customWidth="1"/>
    <col min="7150" max="7150" width="11.83203125" bestFit="1" customWidth="1"/>
    <col min="7151" max="7151" width="21" bestFit="1" customWidth="1"/>
    <col min="7152" max="7152" width="11.83203125" bestFit="1" customWidth="1"/>
    <col min="7153" max="7153" width="21" bestFit="1" customWidth="1"/>
    <col min="7154" max="7154" width="11.83203125" bestFit="1" customWidth="1"/>
    <col min="7155" max="7155" width="21" bestFit="1" customWidth="1"/>
    <col min="7156" max="7156" width="11.83203125" bestFit="1" customWidth="1"/>
    <col min="7157" max="7157" width="21" bestFit="1" customWidth="1"/>
    <col min="7158" max="7158" width="11.83203125" bestFit="1" customWidth="1"/>
    <col min="7159" max="7159" width="21" bestFit="1" customWidth="1"/>
    <col min="7160" max="7160" width="11.83203125" bestFit="1" customWidth="1"/>
    <col min="7161" max="7161" width="20" bestFit="1" customWidth="1"/>
    <col min="7162" max="7162" width="11.83203125" bestFit="1" customWidth="1"/>
    <col min="7163" max="7163" width="21" bestFit="1" customWidth="1"/>
    <col min="7164" max="7164" width="11.83203125" bestFit="1" customWidth="1"/>
    <col min="7165" max="7165" width="21" bestFit="1" customWidth="1"/>
    <col min="7166" max="7166" width="11.83203125" bestFit="1" customWidth="1"/>
    <col min="7167" max="7167" width="21" bestFit="1" customWidth="1"/>
    <col min="7168" max="7168" width="11.83203125" bestFit="1" customWidth="1"/>
    <col min="7169" max="7169" width="21" bestFit="1" customWidth="1"/>
    <col min="7170" max="7170" width="11.83203125" bestFit="1" customWidth="1"/>
    <col min="7171" max="7171" width="21" bestFit="1" customWidth="1"/>
    <col min="7172" max="7172" width="11.83203125" bestFit="1" customWidth="1"/>
    <col min="7173" max="7173" width="21" bestFit="1" customWidth="1"/>
    <col min="7174" max="7174" width="11.83203125" bestFit="1" customWidth="1"/>
    <col min="7175" max="7175" width="21" bestFit="1" customWidth="1"/>
    <col min="7176" max="7176" width="11.83203125" bestFit="1" customWidth="1"/>
    <col min="7177" max="7177" width="21" bestFit="1" customWidth="1"/>
    <col min="7178" max="7178" width="11.83203125" bestFit="1" customWidth="1"/>
    <col min="7179" max="7179" width="21" bestFit="1" customWidth="1"/>
    <col min="7180" max="7180" width="11.83203125" bestFit="1" customWidth="1"/>
    <col min="7181" max="7181" width="21" bestFit="1" customWidth="1"/>
    <col min="7182" max="7182" width="11.83203125" bestFit="1" customWidth="1"/>
    <col min="7183" max="7183" width="21" bestFit="1" customWidth="1"/>
    <col min="7184" max="7184" width="11.83203125" bestFit="1" customWidth="1"/>
    <col min="7185" max="7185" width="21" bestFit="1" customWidth="1"/>
    <col min="7186" max="7186" width="11.83203125" bestFit="1" customWidth="1"/>
    <col min="7187" max="7187" width="21" bestFit="1" customWidth="1"/>
    <col min="7188" max="7188" width="11.83203125" bestFit="1" customWidth="1"/>
    <col min="7189" max="7189" width="21" bestFit="1" customWidth="1"/>
    <col min="7190" max="7190" width="11.83203125" bestFit="1" customWidth="1"/>
    <col min="7191" max="7191" width="21" bestFit="1" customWidth="1"/>
    <col min="7192" max="7192" width="11.83203125" bestFit="1" customWidth="1"/>
    <col min="7193" max="7193" width="21" bestFit="1" customWidth="1"/>
    <col min="7194" max="7194" width="11.83203125" bestFit="1" customWidth="1"/>
    <col min="7195" max="7195" width="21" bestFit="1" customWidth="1"/>
    <col min="7196" max="7196" width="11.83203125" bestFit="1" customWidth="1"/>
    <col min="7197" max="7197" width="17" bestFit="1" customWidth="1"/>
    <col min="7198" max="7198" width="11.83203125" bestFit="1" customWidth="1"/>
    <col min="7199" max="7199" width="21" bestFit="1" customWidth="1"/>
    <col min="7200" max="7200" width="11.83203125" bestFit="1" customWidth="1"/>
    <col min="7201" max="7201" width="21" bestFit="1" customWidth="1"/>
    <col min="7202" max="7202" width="11.83203125" bestFit="1" customWidth="1"/>
    <col min="7203" max="7203" width="21" bestFit="1" customWidth="1"/>
    <col min="7204" max="7204" width="11.83203125" bestFit="1" customWidth="1"/>
    <col min="7205" max="7205" width="21" bestFit="1" customWidth="1"/>
    <col min="7206" max="7206" width="11.83203125" bestFit="1" customWidth="1"/>
    <col min="7207" max="7207" width="21" bestFit="1" customWidth="1"/>
    <col min="7208" max="7208" width="11.83203125" bestFit="1" customWidth="1"/>
    <col min="7209" max="7209" width="21" bestFit="1" customWidth="1"/>
    <col min="7210" max="7210" width="11.83203125" bestFit="1" customWidth="1"/>
    <col min="7211" max="7211" width="21" bestFit="1" customWidth="1"/>
    <col min="7212" max="7212" width="11.83203125" bestFit="1" customWidth="1"/>
    <col min="7213" max="7213" width="21" bestFit="1" customWidth="1"/>
    <col min="7214" max="7214" width="11.83203125" bestFit="1" customWidth="1"/>
    <col min="7215" max="7215" width="21" bestFit="1" customWidth="1"/>
    <col min="7216" max="7216" width="11.83203125" bestFit="1" customWidth="1"/>
    <col min="7217" max="7217" width="21" bestFit="1" customWidth="1"/>
    <col min="7218" max="7218" width="11.83203125" bestFit="1" customWidth="1"/>
    <col min="7219" max="7219" width="21" bestFit="1" customWidth="1"/>
    <col min="7220" max="7220" width="11.83203125" bestFit="1" customWidth="1"/>
    <col min="7221" max="7221" width="21" bestFit="1" customWidth="1"/>
    <col min="7222" max="7222" width="11.83203125" bestFit="1" customWidth="1"/>
    <col min="7223" max="7223" width="21" bestFit="1" customWidth="1"/>
    <col min="7224" max="7224" width="11.83203125" bestFit="1" customWidth="1"/>
    <col min="7225" max="7225" width="21" bestFit="1" customWidth="1"/>
    <col min="7226" max="7226" width="11.83203125" bestFit="1" customWidth="1"/>
    <col min="7227" max="7227" width="20" bestFit="1" customWidth="1"/>
    <col min="7228" max="7228" width="11.83203125" bestFit="1" customWidth="1"/>
    <col min="7229" max="7229" width="21" bestFit="1" customWidth="1"/>
    <col min="7230" max="7230" width="11.83203125" bestFit="1" customWidth="1"/>
    <col min="7231" max="7231" width="21" bestFit="1" customWidth="1"/>
    <col min="7232" max="7232" width="11.83203125" bestFit="1" customWidth="1"/>
    <col min="7233" max="7233" width="21" bestFit="1" customWidth="1"/>
    <col min="7234" max="7234" width="11.83203125" bestFit="1" customWidth="1"/>
    <col min="7235" max="7235" width="21" bestFit="1" customWidth="1"/>
    <col min="7236" max="7236" width="11.83203125" bestFit="1" customWidth="1"/>
    <col min="7237" max="7237" width="21" bestFit="1" customWidth="1"/>
    <col min="7238" max="7238" width="11.83203125" bestFit="1" customWidth="1"/>
    <col min="7239" max="7239" width="21" bestFit="1" customWidth="1"/>
    <col min="7240" max="7240" width="11.83203125" bestFit="1" customWidth="1"/>
    <col min="7241" max="7241" width="21" bestFit="1" customWidth="1"/>
    <col min="7242" max="7242" width="11.83203125" bestFit="1" customWidth="1"/>
    <col min="7243" max="7243" width="18" bestFit="1" customWidth="1"/>
    <col min="7244" max="7244" width="11.83203125" bestFit="1" customWidth="1"/>
    <col min="7245" max="7245" width="21" bestFit="1" customWidth="1"/>
    <col min="7246" max="7246" width="11.83203125" bestFit="1" customWidth="1"/>
    <col min="7247" max="7247" width="21" bestFit="1" customWidth="1"/>
    <col min="7248" max="7248" width="11.83203125" bestFit="1" customWidth="1"/>
    <col min="7249" max="7249" width="21" bestFit="1" customWidth="1"/>
    <col min="7250" max="7250" width="11.83203125" bestFit="1" customWidth="1"/>
    <col min="7251" max="7251" width="21" bestFit="1" customWidth="1"/>
    <col min="7252" max="7252" width="11.83203125" bestFit="1" customWidth="1"/>
    <col min="7253" max="7253" width="21" bestFit="1" customWidth="1"/>
    <col min="7254" max="7254" width="11.83203125" bestFit="1" customWidth="1"/>
    <col min="7255" max="7255" width="21" bestFit="1" customWidth="1"/>
    <col min="7256" max="7256" width="11.83203125" bestFit="1" customWidth="1"/>
    <col min="7257" max="7257" width="21" bestFit="1" customWidth="1"/>
    <col min="7258" max="7258" width="11.83203125" bestFit="1" customWidth="1"/>
    <col min="7259" max="7259" width="21" bestFit="1" customWidth="1"/>
    <col min="7260" max="7260" width="11.83203125" bestFit="1" customWidth="1"/>
    <col min="7261" max="7261" width="21" bestFit="1" customWidth="1"/>
    <col min="7262" max="7262" width="11.83203125" bestFit="1" customWidth="1"/>
    <col min="7263" max="7263" width="21" bestFit="1" customWidth="1"/>
    <col min="7264" max="7264" width="11.83203125" bestFit="1" customWidth="1"/>
    <col min="7265" max="7265" width="21" bestFit="1" customWidth="1"/>
    <col min="7266" max="7266" width="11.83203125" bestFit="1" customWidth="1"/>
    <col min="7267" max="7267" width="21" bestFit="1" customWidth="1"/>
    <col min="7268" max="7268" width="11.83203125" bestFit="1" customWidth="1"/>
    <col min="7269" max="7269" width="21" bestFit="1" customWidth="1"/>
    <col min="7270" max="7270" width="11.83203125" bestFit="1" customWidth="1"/>
    <col min="7271" max="7271" width="21" bestFit="1" customWidth="1"/>
    <col min="7272" max="7272" width="11.83203125" bestFit="1" customWidth="1"/>
    <col min="7273" max="7273" width="21" bestFit="1" customWidth="1"/>
    <col min="7274" max="7274" width="11.83203125" bestFit="1" customWidth="1"/>
    <col min="7275" max="7275" width="21" bestFit="1" customWidth="1"/>
    <col min="7276" max="7276" width="11.83203125" bestFit="1" customWidth="1"/>
    <col min="7277" max="7277" width="20" bestFit="1" customWidth="1"/>
    <col min="7278" max="7278" width="11.83203125" bestFit="1" customWidth="1"/>
    <col min="7279" max="7279" width="21" bestFit="1" customWidth="1"/>
    <col min="7280" max="7280" width="11.83203125" bestFit="1" customWidth="1"/>
    <col min="7281" max="7281" width="21" bestFit="1" customWidth="1"/>
    <col min="7282" max="7282" width="11.83203125" bestFit="1" customWidth="1"/>
    <col min="7283" max="7283" width="21" bestFit="1" customWidth="1"/>
    <col min="7284" max="7284" width="11.83203125" bestFit="1" customWidth="1"/>
    <col min="7285" max="7285" width="21" bestFit="1" customWidth="1"/>
    <col min="7286" max="7286" width="11.83203125" bestFit="1" customWidth="1"/>
    <col min="7287" max="7287" width="21" bestFit="1" customWidth="1"/>
    <col min="7288" max="7288" width="11.83203125" bestFit="1" customWidth="1"/>
    <col min="7289" max="7289" width="21" bestFit="1" customWidth="1"/>
    <col min="7290" max="7290" width="11.83203125" bestFit="1" customWidth="1"/>
    <col min="7291" max="7291" width="21" bestFit="1" customWidth="1"/>
    <col min="7292" max="7292" width="11.83203125" bestFit="1" customWidth="1"/>
    <col min="7293" max="7293" width="21" bestFit="1" customWidth="1"/>
    <col min="7294" max="7294" width="11.83203125" bestFit="1" customWidth="1"/>
    <col min="7295" max="7295" width="21" bestFit="1" customWidth="1"/>
    <col min="7296" max="7296" width="11.83203125" bestFit="1" customWidth="1"/>
    <col min="7297" max="7297" width="21" bestFit="1" customWidth="1"/>
    <col min="7298" max="7298" width="11.83203125" bestFit="1" customWidth="1"/>
    <col min="7299" max="7299" width="21" bestFit="1" customWidth="1"/>
    <col min="7300" max="7300" width="11.83203125" bestFit="1" customWidth="1"/>
    <col min="7301" max="7301" width="21" bestFit="1" customWidth="1"/>
    <col min="7302" max="7302" width="11.83203125" bestFit="1" customWidth="1"/>
    <col min="7303" max="7303" width="21" bestFit="1" customWidth="1"/>
    <col min="7304" max="7304" width="11.83203125" bestFit="1" customWidth="1"/>
    <col min="7305" max="7305" width="21" bestFit="1" customWidth="1"/>
    <col min="7306" max="7306" width="11.83203125" bestFit="1" customWidth="1"/>
    <col min="7307" max="7307" width="21" bestFit="1" customWidth="1"/>
    <col min="7308" max="7308" width="11.83203125" bestFit="1" customWidth="1"/>
    <col min="7309" max="7309" width="21" bestFit="1" customWidth="1"/>
    <col min="7310" max="7310" width="11.83203125" bestFit="1" customWidth="1"/>
    <col min="7311" max="7311" width="15.83203125" bestFit="1" customWidth="1"/>
    <col min="7312" max="7312" width="11.83203125" bestFit="1" customWidth="1"/>
    <col min="7313" max="7313" width="21" bestFit="1" customWidth="1"/>
    <col min="7314" max="7314" width="11.83203125" bestFit="1" customWidth="1"/>
    <col min="7315" max="7315" width="21" bestFit="1" customWidth="1"/>
    <col min="7316" max="7316" width="11.83203125" bestFit="1" customWidth="1"/>
    <col min="7317" max="7317" width="21" bestFit="1" customWidth="1"/>
    <col min="7318" max="7318" width="11.83203125" bestFit="1" customWidth="1"/>
    <col min="7319" max="7319" width="21" bestFit="1" customWidth="1"/>
    <col min="7320" max="7320" width="11.83203125" bestFit="1" customWidth="1"/>
    <col min="7321" max="7321" width="20" bestFit="1" customWidth="1"/>
    <col min="7322" max="7322" width="11.83203125" bestFit="1" customWidth="1"/>
    <col min="7323" max="7323" width="21" bestFit="1" customWidth="1"/>
    <col min="7324" max="7324" width="11.83203125" bestFit="1" customWidth="1"/>
    <col min="7325" max="7325" width="21" bestFit="1" customWidth="1"/>
    <col min="7326" max="7326" width="11.83203125" bestFit="1" customWidth="1"/>
    <col min="7327" max="7327" width="21" bestFit="1" customWidth="1"/>
    <col min="7328" max="7328" width="11.83203125" bestFit="1" customWidth="1"/>
    <col min="7329" max="7329" width="21" bestFit="1" customWidth="1"/>
    <col min="7330" max="7330" width="11.83203125" bestFit="1" customWidth="1"/>
    <col min="7331" max="7331" width="21" bestFit="1" customWidth="1"/>
    <col min="7332" max="7332" width="11.83203125" bestFit="1" customWidth="1"/>
    <col min="7333" max="7333" width="21" bestFit="1" customWidth="1"/>
    <col min="7334" max="7334" width="11.83203125" bestFit="1" customWidth="1"/>
    <col min="7335" max="7335" width="21" bestFit="1" customWidth="1"/>
    <col min="7336" max="7336" width="11.83203125" bestFit="1" customWidth="1"/>
    <col min="7337" max="7337" width="21" bestFit="1" customWidth="1"/>
    <col min="7338" max="7338" width="11.83203125" bestFit="1" customWidth="1"/>
    <col min="7339" max="7339" width="21" bestFit="1" customWidth="1"/>
    <col min="7340" max="7340" width="11.83203125" bestFit="1" customWidth="1"/>
    <col min="7341" max="7341" width="21" bestFit="1" customWidth="1"/>
    <col min="7342" max="7342" width="11.83203125" bestFit="1" customWidth="1"/>
    <col min="7343" max="7343" width="21" bestFit="1" customWidth="1"/>
    <col min="7344" max="7344" width="11.83203125" bestFit="1" customWidth="1"/>
    <col min="7345" max="7345" width="21" bestFit="1" customWidth="1"/>
    <col min="7346" max="7346" width="11.83203125" bestFit="1" customWidth="1"/>
    <col min="7347" max="7347" width="21" bestFit="1" customWidth="1"/>
    <col min="7348" max="7348" width="11.83203125" bestFit="1" customWidth="1"/>
    <col min="7349" max="7349" width="21" bestFit="1" customWidth="1"/>
    <col min="7350" max="7350" width="11.83203125" bestFit="1" customWidth="1"/>
    <col min="7351" max="7351" width="21" bestFit="1" customWidth="1"/>
    <col min="7352" max="7352" width="11.83203125" bestFit="1" customWidth="1"/>
    <col min="7353" max="7353" width="21" bestFit="1" customWidth="1"/>
    <col min="7354" max="7354" width="11.83203125" bestFit="1" customWidth="1"/>
    <col min="7355" max="7355" width="21" bestFit="1" customWidth="1"/>
    <col min="7356" max="7356" width="11.83203125" bestFit="1" customWidth="1"/>
    <col min="7357" max="7357" width="21" bestFit="1" customWidth="1"/>
    <col min="7358" max="7358" width="11.83203125" bestFit="1" customWidth="1"/>
    <col min="7359" max="7359" width="21" bestFit="1" customWidth="1"/>
    <col min="7360" max="7360" width="11.83203125" bestFit="1" customWidth="1"/>
    <col min="7361" max="7361" width="20" bestFit="1" customWidth="1"/>
    <col min="7362" max="7362" width="11.83203125" bestFit="1" customWidth="1"/>
    <col min="7363" max="7363" width="21" bestFit="1" customWidth="1"/>
    <col min="7364" max="7364" width="11.83203125" bestFit="1" customWidth="1"/>
    <col min="7365" max="7365" width="21" bestFit="1" customWidth="1"/>
    <col min="7366" max="7366" width="11.83203125" bestFit="1" customWidth="1"/>
    <col min="7367" max="7367" width="21" bestFit="1" customWidth="1"/>
    <col min="7368" max="7368" width="11.83203125" bestFit="1" customWidth="1"/>
    <col min="7369" max="7369" width="21" bestFit="1" customWidth="1"/>
    <col min="7370" max="7370" width="11.83203125" bestFit="1" customWidth="1"/>
    <col min="7371" max="7371" width="21" bestFit="1" customWidth="1"/>
    <col min="7372" max="7372" width="11.83203125" bestFit="1" customWidth="1"/>
    <col min="7373" max="7373" width="21" bestFit="1" customWidth="1"/>
    <col min="7374" max="7374" width="11.83203125" bestFit="1" customWidth="1"/>
    <col min="7375" max="7375" width="20" bestFit="1" customWidth="1"/>
    <col min="7376" max="7376" width="11.83203125" bestFit="1" customWidth="1"/>
    <col min="7377" max="7377" width="21" bestFit="1" customWidth="1"/>
    <col min="7378" max="7378" width="11.83203125" bestFit="1" customWidth="1"/>
    <col min="7379" max="7379" width="21" bestFit="1" customWidth="1"/>
    <col min="7380" max="7380" width="11.83203125" bestFit="1" customWidth="1"/>
    <col min="7381" max="7381" width="21" bestFit="1" customWidth="1"/>
    <col min="7382" max="7382" width="11.83203125" bestFit="1" customWidth="1"/>
    <col min="7383" max="7383" width="21" bestFit="1" customWidth="1"/>
    <col min="7384" max="7384" width="11.83203125" bestFit="1" customWidth="1"/>
    <col min="7385" max="7385" width="17" bestFit="1" customWidth="1"/>
    <col min="7386" max="7386" width="11.83203125" bestFit="1" customWidth="1"/>
    <col min="7387" max="7387" width="21" bestFit="1" customWidth="1"/>
    <col min="7388" max="7388" width="11.83203125" bestFit="1" customWidth="1"/>
    <col min="7389" max="7389" width="18" bestFit="1" customWidth="1"/>
    <col min="7390" max="7390" width="11.83203125" bestFit="1" customWidth="1"/>
    <col min="7391" max="7391" width="21" bestFit="1" customWidth="1"/>
    <col min="7392" max="7392" width="11.83203125" bestFit="1" customWidth="1"/>
    <col min="7393" max="7393" width="21" bestFit="1" customWidth="1"/>
    <col min="7394" max="7394" width="11.83203125" bestFit="1" customWidth="1"/>
    <col min="7395" max="7395" width="21" bestFit="1" customWidth="1"/>
    <col min="7396" max="7396" width="11.83203125" bestFit="1" customWidth="1"/>
    <col min="7397" max="7397" width="21" bestFit="1" customWidth="1"/>
    <col min="7398" max="7398" width="11.83203125" bestFit="1" customWidth="1"/>
    <col min="7399" max="7399" width="21" bestFit="1" customWidth="1"/>
    <col min="7400" max="7400" width="11.83203125" bestFit="1" customWidth="1"/>
    <col min="7401" max="7401" width="20" bestFit="1" customWidth="1"/>
    <col min="7402" max="7402" width="11.83203125" bestFit="1" customWidth="1"/>
    <col min="7403" max="7403" width="21" bestFit="1" customWidth="1"/>
    <col min="7404" max="7404" width="11.83203125" bestFit="1" customWidth="1"/>
    <col min="7405" max="7405" width="21" bestFit="1" customWidth="1"/>
    <col min="7406" max="7406" width="11.83203125" bestFit="1" customWidth="1"/>
    <col min="7407" max="7407" width="21" bestFit="1" customWidth="1"/>
    <col min="7408" max="7408" width="11.83203125" bestFit="1" customWidth="1"/>
    <col min="7409" max="7409" width="20" bestFit="1" customWidth="1"/>
    <col min="7410" max="7410" width="11.83203125" bestFit="1" customWidth="1"/>
    <col min="7411" max="7411" width="21" bestFit="1" customWidth="1"/>
    <col min="7412" max="7412" width="11.83203125" bestFit="1" customWidth="1"/>
    <col min="7413" max="7413" width="21" bestFit="1" customWidth="1"/>
    <col min="7414" max="7414" width="11.83203125" bestFit="1" customWidth="1"/>
    <col min="7415" max="7415" width="21" bestFit="1" customWidth="1"/>
    <col min="7416" max="7416" width="11.83203125" bestFit="1" customWidth="1"/>
    <col min="7417" max="7417" width="21" bestFit="1" customWidth="1"/>
    <col min="7418" max="7418" width="11.83203125" bestFit="1" customWidth="1"/>
    <col min="7419" max="7419" width="21" bestFit="1" customWidth="1"/>
    <col min="7420" max="7420" width="11.83203125" bestFit="1" customWidth="1"/>
    <col min="7421" max="7421" width="20" bestFit="1" customWidth="1"/>
    <col min="7422" max="7422" width="11.83203125" bestFit="1" customWidth="1"/>
    <col min="7423" max="7423" width="21" bestFit="1" customWidth="1"/>
    <col min="7424" max="7424" width="11.83203125" bestFit="1" customWidth="1"/>
    <col min="7425" max="7425" width="21" bestFit="1" customWidth="1"/>
    <col min="7426" max="7426" width="11.83203125" bestFit="1" customWidth="1"/>
    <col min="7427" max="7427" width="21" bestFit="1" customWidth="1"/>
    <col min="7428" max="7428" width="11.83203125" bestFit="1" customWidth="1"/>
    <col min="7429" max="7429" width="21" bestFit="1" customWidth="1"/>
    <col min="7430" max="7430" width="11.83203125" bestFit="1" customWidth="1"/>
    <col min="7431" max="7431" width="21" bestFit="1" customWidth="1"/>
    <col min="7432" max="7432" width="11.83203125" bestFit="1" customWidth="1"/>
    <col min="7433" max="7433" width="21" bestFit="1" customWidth="1"/>
    <col min="7434" max="7434" width="11.83203125" bestFit="1" customWidth="1"/>
    <col min="7435" max="7435" width="18" bestFit="1" customWidth="1"/>
    <col min="7436" max="7436" width="11.83203125" bestFit="1" customWidth="1"/>
    <col min="7437" max="7437" width="21" bestFit="1" customWidth="1"/>
    <col min="7438" max="7438" width="11.83203125" bestFit="1" customWidth="1"/>
    <col min="7439" max="7439" width="21" bestFit="1" customWidth="1"/>
    <col min="7440" max="7440" width="11.83203125" bestFit="1" customWidth="1"/>
    <col min="7441" max="7441" width="21" bestFit="1" customWidth="1"/>
    <col min="7442" max="7442" width="11.83203125" bestFit="1" customWidth="1"/>
    <col min="7443" max="7443" width="21" bestFit="1" customWidth="1"/>
    <col min="7444" max="7444" width="11.83203125" bestFit="1" customWidth="1"/>
    <col min="7445" max="7445" width="21" bestFit="1" customWidth="1"/>
    <col min="7446" max="7446" width="11.83203125" bestFit="1" customWidth="1"/>
    <col min="7447" max="7447" width="21" bestFit="1" customWidth="1"/>
    <col min="7448" max="7448" width="11.83203125" bestFit="1" customWidth="1"/>
    <col min="7449" max="7449" width="21" bestFit="1" customWidth="1"/>
    <col min="7450" max="7450" width="11.83203125" bestFit="1" customWidth="1"/>
    <col min="7451" max="7451" width="21" bestFit="1" customWidth="1"/>
    <col min="7452" max="7452" width="11.83203125" bestFit="1" customWidth="1"/>
    <col min="7453" max="7453" width="21" bestFit="1" customWidth="1"/>
    <col min="7454" max="7454" width="11.83203125" bestFit="1" customWidth="1"/>
    <col min="7455" max="7455" width="21" bestFit="1" customWidth="1"/>
    <col min="7456" max="7456" width="11.83203125" bestFit="1" customWidth="1"/>
    <col min="7457" max="7457" width="21" bestFit="1" customWidth="1"/>
    <col min="7458" max="7458" width="11.83203125" bestFit="1" customWidth="1"/>
    <col min="7459" max="7459" width="21" bestFit="1" customWidth="1"/>
    <col min="7460" max="7460" width="11.83203125" bestFit="1" customWidth="1"/>
    <col min="7461" max="7461" width="21" bestFit="1" customWidth="1"/>
    <col min="7462" max="7462" width="11.83203125" bestFit="1" customWidth="1"/>
    <col min="7463" max="7463" width="21" bestFit="1" customWidth="1"/>
    <col min="7464" max="7464" width="11.83203125" bestFit="1" customWidth="1"/>
    <col min="7465" max="7465" width="21" bestFit="1" customWidth="1"/>
    <col min="7466" max="7466" width="11.83203125" bestFit="1" customWidth="1"/>
    <col min="7467" max="7467" width="21" bestFit="1" customWidth="1"/>
    <col min="7468" max="7468" width="11.83203125" bestFit="1" customWidth="1"/>
    <col min="7469" max="7469" width="21" bestFit="1" customWidth="1"/>
    <col min="7470" max="7470" width="11.83203125" bestFit="1" customWidth="1"/>
    <col min="7471" max="7471" width="21" bestFit="1" customWidth="1"/>
    <col min="7472" max="7472" width="11.83203125" bestFit="1" customWidth="1"/>
    <col min="7473" max="7473" width="21" bestFit="1" customWidth="1"/>
    <col min="7474" max="7474" width="11.83203125" bestFit="1" customWidth="1"/>
    <col min="7475" max="7475" width="21" bestFit="1" customWidth="1"/>
    <col min="7476" max="7476" width="11.83203125" bestFit="1" customWidth="1"/>
    <col min="7477" max="7477" width="21" bestFit="1" customWidth="1"/>
    <col min="7478" max="7478" width="11.83203125" bestFit="1" customWidth="1"/>
    <col min="7479" max="7479" width="21" bestFit="1" customWidth="1"/>
    <col min="7480" max="7480" width="11.83203125" bestFit="1" customWidth="1"/>
    <col min="7481" max="7481" width="21" bestFit="1" customWidth="1"/>
    <col min="7482" max="7482" width="11.83203125" bestFit="1" customWidth="1"/>
    <col min="7483" max="7483" width="21" bestFit="1" customWidth="1"/>
    <col min="7484" max="7484" width="11.83203125" bestFit="1" customWidth="1"/>
    <col min="7485" max="7485" width="21" bestFit="1" customWidth="1"/>
    <col min="7486" max="7486" width="11.83203125" bestFit="1" customWidth="1"/>
    <col min="7487" max="7487" width="21" bestFit="1" customWidth="1"/>
    <col min="7488" max="7488" width="11.83203125" bestFit="1" customWidth="1"/>
    <col min="7489" max="7489" width="21" bestFit="1" customWidth="1"/>
    <col min="7490" max="7490" width="11.83203125" bestFit="1" customWidth="1"/>
    <col min="7491" max="7491" width="21" bestFit="1" customWidth="1"/>
    <col min="7492" max="7492" width="11.83203125" bestFit="1" customWidth="1"/>
    <col min="7493" max="7493" width="21" bestFit="1" customWidth="1"/>
    <col min="7494" max="7494" width="11.83203125" bestFit="1" customWidth="1"/>
    <col min="7495" max="7495" width="21" bestFit="1" customWidth="1"/>
    <col min="7496" max="7496" width="11.83203125" bestFit="1" customWidth="1"/>
    <col min="7497" max="7497" width="21" bestFit="1" customWidth="1"/>
    <col min="7498" max="7498" width="11.83203125" bestFit="1" customWidth="1"/>
    <col min="7499" max="7499" width="21" bestFit="1" customWidth="1"/>
    <col min="7500" max="7500" width="11.83203125" bestFit="1" customWidth="1"/>
    <col min="7501" max="7501" width="21" bestFit="1" customWidth="1"/>
    <col min="7502" max="7502" width="11.83203125" bestFit="1" customWidth="1"/>
    <col min="7503" max="7503" width="21" bestFit="1" customWidth="1"/>
    <col min="7504" max="7504" width="11.83203125" bestFit="1" customWidth="1"/>
    <col min="7505" max="7505" width="21" bestFit="1" customWidth="1"/>
    <col min="7506" max="7506" width="11.83203125" bestFit="1" customWidth="1"/>
    <col min="7507" max="7507" width="21" bestFit="1" customWidth="1"/>
    <col min="7508" max="7508" width="11.83203125" bestFit="1" customWidth="1"/>
    <col min="7509" max="7509" width="21" bestFit="1" customWidth="1"/>
    <col min="7510" max="7510" width="11.83203125" bestFit="1" customWidth="1"/>
    <col min="7511" max="7511" width="21" bestFit="1" customWidth="1"/>
    <col min="7512" max="7512" width="11.83203125" bestFit="1" customWidth="1"/>
    <col min="7513" max="7513" width="21" bestFit="1" customWidth="1"/>
    <col min="7514" max="7514" width="11.83203125" bestFit="1" customWidth="1"/>
    <col min="7515" max="7515" width="18" bestFit="1" customWidth="1"/>
    <col min="7516" max="7516" width="11.83203125" bestFit="1" customWidth="1"/>
    <col min="7517" max="7517" width="21" bestFit="1" customWidth="1"/>
    <col min="7518" max="7518" width="11.83203125" bestFit="1" customWidth="1"/>
    <col min="7519" max="7519" width="21" bestFit="1" customWidth="1"/>
    <col min="7520" max="7520" width="11.83203125" bestFit="1" customWidth="1"/>
    <col min="7521" max="7521" width="21" bestFit="1" customWidth="1"/>
    <col min="7522" max="7522" width="11.83203125" bestFit="1" customWidth="1"/>
    <col min="7523" max="7523" width="21" bestFit="1" customWidth="1"/>
    <col min="7524" max="7524" width="11.83203125" bestFit="1" customWidth="1"/>
    <col min="7525" max="7525" width="21" bestFit="1" customWidth="1"/>
    <col min="7526" max="7526" width="11.83203125" bestFit="1" customWidth="1"/>
    <col min="7527" max="7527" width="21" bestFit="1" customWidth="1"/>
    <col min="7528" max="7528" width="11.83203125" bestFit="1" customWidth="1"/>
    <col min="7529" max="7529" width="21" bestFit="1" customWidth="1"/>
    <col min="7530" max="7530" width="11.83203125" bestFit="1" customWidth="1"/>
    <col min="7531" max="7531" width="21" bestFit="1" customWidth="1"/>
    <col min="7532" max="7532" width="11.83203125" bestFit="1" customWidth="1"/>
    <col min="7533" max="7533" width="21" bestFit="1" customWidth="1"/>
    <col min="7534" max="7534" width="11.83203125" bestFit="1" customWidth="1"/>
    <col min="7535" max="7535" width="21" bestFit="1" customWidth="1"/>
    <col min="7536" max="7536" width="11.83203125" bestFit="1" customWidth="1"/>
    <col min="7537" max="7537" width="21" bestFit="1" customWidth="1"/>
    <col min="7538" max="7538" width="11.83203125" bestFit="1" customWidth="1"/>
    <col min="7539" max="7539" width="21" bestFit="1" customWidth="1"/>
    <col min="7540" max="7540" width="11.83203125" bestFit="1" customWidth="1"/>
    <col min="7541" max="7541" width="21" bestFit="1" customWidth="1"/>
    <col min="7542" max="7542" width="11.83203125" bestFit="1" customWidth="1"/>
    <col min="7543" max="7543" width="18" bestFit="1" customWidth="1"/>
    <col min="7544" max="7544" width="11.83203125" bestFit="1" customWidth="1"/>
    <col min="7545" max="7545" width="21" bestFit="1" customWidth="1"/>
    <col min="7546" max="7546" width="11.83203125" bestFit="1" customWidth="1"/>
    <col min="7547" max="7547" width="20" bestFit="1" customWidth="1"/>
    <col min="7548" max="7548" width="11.83203125" bestFit="1" customWidth="1"/>
    <col min="7549" max="7549" width="21" bestFit="1" customWidth="1"/>
    <col min="7550" max="7550" width="11.83203125" bestFit="1" customWidth="1"/>
    <col min="7551" max="7551" width="21" bestFit="1" customWidth="1"/>
    <col min="7552" max="7552" width="11.83203125" bestFit="1" customWidth="1"/>
    <col min="7553" max="7553" width="21" bestFit="1" customWidth="1"/>
    <col min="7554" max="7554" width="11.83203125" bestFit="1" customWidth="1"/>
    <col min="7555" max="7555" width="21" bestFit="1" customWidth="1"/>
    <col min="7556" max="7556" width="11.83203125" bestFit="1" customWidth="1"/>
    <col min="7557" max="7557" width="21" bestFit="1" customWidth="1"/>
    <col min="7558" max="7558" width="11.83203125" bestFit="1" customWidth="1"/>
    <col min="7559" max="7559" width="21" bestFit="1" customWidth="1"/>
    <col min="7560" max="7560" width="11.83203125" bestFit="1" customWidth="1"/>
    <col min="7561" max="7561" width="21" bestFit="1" customWidth="1"/>
    <col min="7562" max="7562" width="11.83203125" bestFit="1" customWidth="1"/>
    <col min="7563" max="7563" width="21" bestFit="1" customWidth="1"/>
    <col min="7564" max="7564" width="11.83203125" bestFit="1" customWidth="1"/>
    <col min="7565" max="7565" width="21" bestFit="1" customWidth="1"/>
    <col min="7566" max="7566" width="11.83203125" bestFit="1" customWidth="1"/>
    <col min="7567" max="7567" width="21" bestFit="1" customWidth="1"/>
    <col min="7568" max="7568" width="11.83203125" bestFit="1" customWidth="1"/>
    <col min="7569" max="7569" width="21" bestFit="1" customWidth="1"/>
    <col min="7570" max="7570" width="11.83203125" bestFit="1" customWidth="1"/>
    <col min="7571" max="7571" width="21" bestFit="1" customWidth="1"/>
    <col min="7572" max="7572" width="11.83203125" bestFit="1" customWidth="1"/>
    <col min="7573" max="7573" width="21" bestFit="1" customWidth="1"/>
    <col min="7574" max="7574" width="11.83203125" bestFit="1" customWidth="1"/>
    <col min="7575" max="7575" width="21" bestFit="1" customWidth="1"/>
    <col min="7576" max="7576" width="11.83203125" bestFit="1" customWidth="1"/>
    <col min="7577" max="7577" width="21" bestFit="1" customWidth="1"/>
    <col min="7578" max="7578" width="11.83203125" bestFit="1" customWidth="1"/>
    <col min="7579" max="7579" width="21" bestFit="1" customWidth="1"/>
    <col min="7580" max="7580" width="11.83203125" bestFit="1" customWidth="1"/>
    <col min="7581" max="7581" width="21" bestFit="1" customWidth="1"/>
    <col min="7582" max="7582" width="11.83203125" bestFit="1" customWidth="1"/>
    <col min="7583" max="7583" width="21" bestFit="1" customWidth="1"/>
    <col min="7584" max="7584" width="11.83203125" bestFit="1" customWidth="1"/>
    <col min="7585" max="7585" width="21" bestFit="1" customWidth="1"/>
    <col min="7586" max="7586" width="11.83203125" bestFit="1" customWidth="1"/>
    <col min="7587" max="7587" width="21" bestFit="1" customWidth="1"/>
    <col min="7588" max="7588" width="11.83203125" bestFit="1" customWidth="1"/>
    <col min="7589" max="7589" width="21" bestFit="1" customWidth="1"/>
    <col min="7590" max="7590" width="11.83203125" bestFit="1" customWidth="1"/>
    <col min="7591" max="7591" width="21" bestFit="1" customWidth="1"/>
    <col min="7592" max="7592" width="11.83203125" bestFit="1" customWidth="1"/>
    <col min="7593" max="7593" width="21" bestFit="1" customWidth="1"/>
    <col min="7594" max="7594" width="11.83203125" bestFit="1" customWidth="1"/>
    <col min="7595" max="7595" width="21" bestFit="1" customWidth="1"/>
    <col min="7596" max="7596" width="11.83203125" bestFit="1" customWidth="1"/>
    <col min="7597" max="7597" width="21" bestFit="1" customWidth="1"/>
    <col min="7598" max="7598" width="11.83203125" bestFit="1" customWidth="1"/>
    <col min="7599" max="7599" width="21" bestFit="1" customWidth="1"/>
    <col min="7600" max="7600" width="11.83203125" bestFit="1" customWidth="1"/>
    <col min="7601" max="7601" width="21" bestFit="1" customWidth="1"/>
    <col min="7602" max="7602" width="11.83203125" bestFit="1" customWidth="1"/>
    <col min="7603" max="7603" width="21" bestFit="1" customWidth="1"/>
    <col min="7604" max="7604" width="11.83203125" bestFit="1" customWidth="1"/>
    <col min="7605" max="7605" width="20" bestFit="1" customWidth="1"/>
    <col min="7606" max="7606" width="11.83203125" bestFit="1" customWidth="1"/>
    <col min="7607" max="7607" width="21" bestFit="1" customWidth="1"/>
    <col min="7608" max="7608" width="11.83203125" bestFit="1" customWidth="1"/>
    <col min="7609" max="7609" width="21" bestFit="1" customWidth="1"/>
    <col min="7610" max="7610" width="11.83203125" bestFit="1" customWidth="1"/>
    <col min="7611" max="7611" width="21" bestFit="1" customWidth="1"/>
    <col min="7612" max="7612" width="11.83203125" bestFit="1" customWidth="1"/>
    <col min="7613" max="7613" width="21" bestFit="1" customWidth="1"/>
    <col min="7614" max="7614" width="11.83203125" bestFit="1" customWidth="1"/>
    <col min="7615" max="7615" width="21" bestFit="1" customWidth="1"/>
    <col min="7616" max="7616" width="11.83203125" bestFit="1" customWidth="1"/>
    <col min="7617" max="7617" width="21" bestFit="1" customWidth="1"/>
    <col min="7618" max="7618" width="11.83203125" bestFit="1" customWidth="1"/>
    <col min="7619" max="7619" width="21" bestFit="1" customWidth="1"/>
    <col min="7620" max="7620" width="11.83203125" bestFit="1" customWidth="1"/>
    <col min="7621" max="7621" width="21" bestFit="1" customWidth="1"/>
    <col min="7622" max="7622" width="11.83203125" bestFit="1" customWidth="1"/>
    <col min="7623" max="7623" width="21" bestFit="1" customWidth="1"/>
    <col min="7624" max="7624" width="11.83203125" bestFit="1" customWidth="1"/>
    <col min="7625" max="7625" width="21" bestFit="1" customWidth="1"/>
    <col min="7626" max="7626" width="11.83203125" bestFit="1" customWidth="1"/>
    <col min="7627" max="7627" width="20" bestFit="1" customWidth="1"/>
    <col min="7628" max="7628" width="11.83203125" bestFit="1" customWidth="1"/>
    <col min="7629" max="7629" width="21" bestFit="1" customWidth="1"/>
    <col min="7630" max="7630" width="11.83203125" bestFit="1" customWidth="1"/>
    <col min="7631" max="7631" width="21" bestFit="1" customWidth="1"/>
    <col min="7632" max="7632" width="11.83203125" bestFit="1" customWidth="1"/>
    <col min="7633" max="7633" width="21" bestFit="1" customWidth="1"/>
    <col min="7634" max="7634" width="11.83203125" bestFit="1" customWidth="1"/>
    <col min="7635" max="7635" width="21" bestFit="1" customWidth="1"/>
    <col min="7636" max="7636" width="11.83203125" bestFit="1" customWidth="1"/>
    <col min="7637" max="7637" width="21" bestFit="1" customWidth="1"/>
    <col min="7638" max="7638" width="11.83203125" bestFit="1" customWidth="1"/>
    <col min="7639" max="7639" width="21" bestFit="1" customWidth="1"/>
    <col min="7640" max="7640" width="11.83203125" bestFit="1" customWidth="1"/>
    <col min="7641" max="7641" width="20" bestFit="1" customWidth="1"/>
    <col min="7642" max="7642" width="11.83203125" bestFit="1" customWidth="1"/>
    <col min="7643" max="7643" width="20" bestFit="1" customWidth="1"/>
    <col min="7644" max="7644" width="11.83203125" bestFit="1" customWidth="1"/>
    <col min="7645" max="7645" width="21" bestFit="1" customWidth="1"/>
    <col min="7646" max="7646" width="11.83203125" bestFit="1" customWidth="1"/>
    <col min="7647" max="7647" width="21" bestFit="1" customWidth="1"/>
    <col min="7648" max="7648" width="11.83203125" bestFit="1" customWidth="1"/>
    <col min="7649" max="7649" width="21" bestFit="1" customWidth="1"/>
    <col min="7650" max="7650" width="11.83203125" bestFit="1" customWidth="1"/>
    <col min="7651" max="7651" width="21" bestFit="1" customWidth="1"/>
    <col min="7652" max="7652" width="11.83203125" bestFit="1" customWidth="1"/>
    <col min="7653" max="7653" width="20" bestFit="1" customWidth="1"/>
    <col min="7654" max="7654" width="11.83203125" bestFit="1" customWidth="1"/>
    <col min="7655" max="7655" width="21" bestFit="1" customWidth="1"/>
    <col min="7656" max="7656" width="11.83203125" bestFit="1" customWidth="1"/>
    <col min="7657" max="7657" width="21" bestFit="1" customWidth="1"/>
    <col min="7658" max="7658" width="11.83203125" bestFit="1" customWidth="1"/>
    <col min="7659" max="7659" width="21" bestFit="1" customWidth="1"/>
    <col min="7660" max="7660" width="11.83203125" bestFit="1" customWidth="1"/>
    <col min="7661" max="7661" width="21" bestFit="1" customWidth="1"/>
    <col min="7662" max="7662" width="11.83203125" bestFit="1" customWidth="1"/>
    <col min="7663" max="7663" width="21" bestFit="1" customWidth="1"/>
    <col min="7664" max="7664" width="11.83203125" bestFit="1" customWidth="1"/>
    <col min="7665" max="7665" width="21" bestFit="1" customWidth="1"/>
    <col min="7666" max="7666" width="11.83203125" bestFit="1" customWidth="1"/>
    <col min="7667" max="7667" width="21" bestFit="1" customWidth="1"/>
    <col min="7668" max="7668" width="11.83203125" bestFit="1" customWidth="1"/>
    <col min="7669" max="7669" width="21" bestFit="1" customWidth="1"/>
    <col min="7670" max="7670" width="11.83203125" bestFit="1" customWidth="1"/>
    <col min="7671" max="7671" width="21" bestFit="1" customWidth="1"/>
    <col min="7672" max="7672" width="11.83203125" bestFit="1" customWidth="1"/>
    <col min="7673" max="7673" width="21" bestFit="1" customWidth="1"/>
    <col min="7674" max="7674" width="11.83203125" bestFit="1" customWidth="1"/>
    <col min="7675" max="7675" width="21" bestFit="1" customWidth="1"/>
    <col min="7676" max="7676" width="11.83203125" bestFit="1" customWidth="1"/>
    <col min="7677" max="7677" width="21" bestFit="1" customWidth="1"/>
    <col min="7678" max="7678" width="11.83203125" bestFit="1" customWidth="1"/>
    <col min="7679" max="7679" width="18" bestFit="1" customWidth="1"/>
    <col min="7680" max="7680" width="11.83203125" bestFit="1" customWidth="1"/>
    <col min="7681" max="7681" width="21" bestFit="1" customWidth="1"/>
    <col min="7682" max="7682" width="11.83203125" bestFit="1" customWidth="1"/>
    <col min="7683" max="7683" width="21" bestFit="1" customWidth="1"/>
    <col min="7684" max="7684" width="11.83203125" bestFit="1" customWidth="1"/>
    <col min="7685" max="7685" width="21" bestFit="1" customWidth="1"/>
    <col min="7686" max="7686" width="11.83203125" bestFit="1" customWidth="1"/>
    <col min="7687" max="7687" width="20" bestFit="1" customWidth="1"/>
    <col min="7688" max="7688" width="11.83203125" bestFit="1" customWidth="1"/>
    <col min="7689" max="7689" width="21" bestFit="1" customWidth="1"/>
    <col min="7690" max="7690" width="11.83203125" bestFit="1" customWidth="1"/>
    <col min="7691" max="7691" width="21" bestFit="1" customWidth="1"/>
    <col min="7692" max="7692" width="11.83203125" bestFit="1" customWidth="1"/>
    <col min="7693" max="7693" width="21" bestFit="1" customWidth="1"/>
    <col min="7694" max="7694" width="11.83203125" bestFit="1" customWidth="1"/>
    <col min="7695" max="7695" width="21" bestFit="1" customWidth="1"/>
    <col min="7696" max="7696" width="11.83203125" bestFit="1" customWidth="1"/>
    <col min="7697" max="7697" width="21" bestFit="1" customWidth="1"/>
    <col min="7698" max="7698" width="11.83203125" bestFit="1" customWidth="1"/>
    <col min="7699" max="7699" width="21" bestFit="1" customWidth="1"/>
    <col min="7700" max="7700" width="11.83203125" bestFit="1" customWidth="1"/>
    <col min="7701" max="7701" width="21" bestFit="1" customWidth="1"/>
    <col min="7702" max="7702" width="11.83203125" bestFit="1" customWidth="1"/>
    <col min="7703" max="7703" width="21" bestFit="1" customWidth="1"/>
    <col min="7704" max="7704" width="11.83203125" bestFit="1" customWidth="1"/>
    <col min="7705" max="7705" width="20" bestFit="1" customWidth="1"/>
    <col min="7706" max="7706" width="11.83203125" bestFit="1" customWidth="1"/>
    <col min="7707" max="7707" width="21" bestFit="1" customWidth="1"/>
    <col min="7708" max="7708" width="11.83203125" bestFit="1" customWidth="1"/>
    <col min="7709" max="7709" width="21" bestFit="1" customWidth="1"/>
    <col min="7710" max="7710" width="11.83203125" bestFit="1" customWidth="1"/>
    <col min="7711" max="7711" width="21" bestFit="1" customWidth="1"/>
    <col min="7712" max="7712" width="11.83203125" bestFit="1" customWidth="1"/>
    <col min="7713" max="7713" width="21" bestFit="1" customWidth="1"/>
    <col min="7714" max="7714" width="11.83203125" bestFit="1" customWidth="1"/>
    <col min="7715" max="7715" width="21" bestFit="1" customWidth="1"/>
    <col min="7716" max="7716" width="11.83203125" bestFit="1" customWidth="1"/>
    <col min="7717" max="7717" width="18" bestFit="1" customWidth="1"/>
    <col min="7718" max="7718" width="11.83203125" bestFit="1" customWidth="1"/>
    <col min="7719" max="7719" width="21" bestFit="1" customWidth="1"/>
    <col min="7720" max="7720" width="11.83203125" bestFit="1" customWidth="1"/>
    <col min="7721" max="7721" width="21" bestFit="1" customWidth="1"/>
    <col min="7722" max="7722" width="11.83203125" bestFit="1" customWidth="1"/>
    <col min="7723" max="7723" width="21" bestFit="1" customWidth="1"/>
    <col min="7724" max="7724" width="11.83203125" bestFit="1" customWidth="1"/>
    <col min="7725" max="7725" width="21" bestFit="1" customWidth="1"/>
    <col min="7726" max="7726" width="11.83203125" bestFit="1" customWidth="1"/>
    <col min="7727" max="7727" width="18" bestFit="1" customWidth="1"/>
    <col min="7728" max="7728" width="11.83203125" bestFit="1" customWidth="1"/>
    <col min="7729" max="7729" width="21" bestFit="1" customWidth="1"/>
    <col min="7730" max="7730" width="11.83203125" bestFit="1" customWidth="1"/>
    <col min="7731" max="7731" width="21" bestFit="1" customWidth="1"/>
    <col min="7732" max="7732" width="11.83203125" bestFit="1" customWidth="1"/>
    <col min="7733" max="7733" width="21" bestFit="1" customWidth="1"/>
    <col min="7734" max="7734" width="11.83203125" bestFit="1" customWidth="1"/>
    <col min="7735" max="7735" width="21" bestFit="1" customWidth="1"/>
    <col min="7736" max="7736" width="11.83203125" bestFit="1" customWidth="1"/>
    <col min="7737" max="7737" width="21" bestFit="1" customWidth="1"/>
    <col min="7738" max="7738" width="11.83203125" bestFit="1" customWidth="1"/>
    <col min="7739" max="7739" width="21" bestFit="1" customWidth="1"/>
    <col min="7740" max="7740" width="11.83203125" bestFit="1" customWidth="1"/>
    <col min="7741" max="7741" width="21" bestFit="1" customWidth="1"/>
    <col min="7742" max="7742" width="11.83203125" bestFit="1" customWidth="1"/>
    <col min="7743" max="7743" width="21" bestFit="1" customWidth="1"/>
    <col min="7744" max="7744" width="11.83203125" bestFit="1" customWidth="1"/>
    <col min="7745" max="7745" width="21" bestFit="1" customWidth="1"/>
    <col min="7746" max="7746" width="11.83203125" bestFit="1" customWidth="1"/>
    <col min="7747" max="7747" width="21" bestFit="1" customWidth="1"/>
    <col min="7748" max="7748" width="11.83203125" bestFit="1" customWidth="1"/>
    <col min="7749" max="7749" width="21" bestFit="1" customWidth="1"/>
    <col min="7750" max="7750" width="11.83203125" bestFit="1" customWidth="1"/>
    <col min="7751" max="7751" width="21" bestFit="1" customWidth="1"/>
    <col min="7752" max="7752" width="11.83203125" bestFit="1" customWidth="1"/>
    <col min="7753" max="7753" width="21" bestFit="1" customWidth="1"/>
    <col min="7754" max="7754" width="11.83203125" bestFit="1" customWidth="1"/>
    <col min="7755" max="7755" width="21" bestFit="1" customWidth="1"/>
    <col min="7756" max="7756" width="11.83203125" bestFit="1" customWidth="1"/>
    <col min="7757" max="7757" width="21" bestFit="1" customWidth="1"/>
    <col min="7758" max="7758" width="11.83203125" bestFit="1" customWidth="1"/>
    <col min="7759" max="7759" width="21" bestFit="1" customWidth="1"/>
    <col min="7760" max="7760" width="11.83203125" bestFit="1" customWidth="1"/>
    <col min="7761" max="7761" width="21" bestFit="1" customWidth="1"/>
    <col min="7762" max="7762" width="11.83203125" bestFit="1" customWidth="1"/>
    <col min="7763" max="7763" width="21" bestFit="1" customWidth="1"/>
    <col min="7764" max="7764" width="11.83203125" bestFit="1" customWidth="1"/>
    <col min="7765" max="7765" width="21" bestFit="1" customWidth="1"/>
    <col min="7766" max="7766" width="11.83203125" bestFit="1" customWidth="1"/>
    <col min="7767" max="7767" width="21" bestFit="1" customWidth="1"/>
    <col min="7768" max="7768" width="11.83203125" bestFit="1" customWidth="1"/>
    <col min="7769" max="7769" width="21" bestFit="1" customWidth="1"/>
    <col min="7770" max="7770" width="11.83203125" bestFit="1" customWidth="1"/>
    <col min="7771" max="7771" width="20" bestFit="1" customWidth="1"/>
    <col min="7772" max="7772" width="11.83203125" bestFit="1" customWidth="1"/>
    <col min="7773" max="7773" width="21" bestFit="1" customWidth="1"/>
    <col min="7774" max="7774" width="11.83203125" bestFit="1" customWidth="1"/>
    <col min="7775" max="7775" width="21" bestFit="1" customWidth="1"/>
    <col min="7776" max="7776" width="11.83203125" bestFit="1" customWidth="1"/>
    <col min="7777" max="7777" width="21" bestFit="1" customWidth="1"/>
    <col min="7778" max="7778" width="11.83203125" bestFit="1" customWidth="1"/>
    <col min="7779" max="7779" width="21" bestFit="1" customWidth="1"/>
    <col min="7780" max="7780" width="11.83203125" bestFit="1" customWidth="1"/>
    <col min="7781" max="7781" width="21" bestFit="1" customWidth="1"/>
    <col min="7782" max="7782" width="11.83203125" bestFit="1" customWidth="1"/>
    <col min="7783" max="7783" width="21" bestFit="1" customWidth="1"/>
    <col min="7784" max="7784" width="11.83203125" bestFit="1" customWidth="1"/>
    <col min="7785" max="7785" width="21" bestFit="1" customWidth="1"/>
    <col min="7786" max="7786" width="11.83203125" bestFit="1" customWidth="1"/>
    <col min="7787" max="7787" width="21" bestFit="1" customWidth="1"/>
    <col min="7788" max="7788" width="11.83203125" bestFit="1" customWidth="1"/>
    <col min="7789" max="7789" width="21" bestFit="1" customWidth="1"/>
    <col min="7790" max="7790" width="11.83203125" bestFit="1" customWidth="1"/>
    <col min="7791" max="7791" width="21" bestFit="1" customWidth="1"/>
    <col min="7792" max="7792" width="11.83203125" bestFit="1" customWidth="1"/>
    <col min="7793" max="7793" width="21" bestFit="1" customWidth="1"/>
    <col min="7794" max="7794" width="11.83203125" bestFit="1" customWidth="1"/>
    <col min="7795" max="7795" width="21" bestFit="1" customWidth="1"/>
    <col min="7796" max="7796" width="11.83203125" bestFit="1" customWidth="1"/>
    <col min="7797" max="7797" width="21" bestFit="1" customWidth="1"/>
    <col min="7798" max="7798" width="11.83203125" bestFit="1" customWidth="1"/>
    <col min="7799" max="7799" width="21" bestFit="1" customWidth="1"/>
    <col min="7800" max="7800" width="11.83203125" bestFit="1" customWidth="1"/>
    <col min="7801" max="7801" width="21" bestFit="1" customWidth="1"/>
    <col min="7802" max="7802" width="11.83203125" bestFit="1" customWidth="1"/>
    <col min="7803" max="7803" width="21" bestFit="1" customWidth="1"/>
    <col min="7804" max="7804" width="11.83203125" bestFit="1" customWidth="1"/>
    <col min="7805" max="7805" width="21" bestFit="1" customWidth="1"/>
    <col min="7806" max="7806" width="11.83203125" bestFit="1" customWidth="1"/>
    <col min="7807" max="7807" width="20" bestFit="1" customWidth="1"/>
    <col min="7808" max="7808" width="11.83203125" bestFit="1" customWidth="1"/>
    <col min="7809" max="7809" width="21" bestFit="1" customWidth="1"/>
    <col min="7810" max="7810" width="11.83203125" bestFit="1" customWidth="1"/>
    <col min="7811" max="7811" width="21" bestFit="1" customWidth="1"/>
    <col min="7812" max="7812" width="11.83203125" bestFit="1" customWidth="1"/>
    <col min="7813" max="7813" width="21" bestFit="1" customWidth="1"/>
    <col min="7814" max="7814" width="11.83203125" bestFit="1" customWidth="1"/>
    <col min="7815" max="7815" width="21" bestFit="1" customWidth="1"/>
    <col min="7816" max="7816" width="11.83203125" bestFit="1" customWidth="1"/>
    <col min="7817" max="7817" width="21" bestFit="1" customWidth="1"/>
    <col min="7818" max="7818" width="11.83203125" bestFit="1" customWidth="1"/>
    <col min="7819" max="7819" width="21" bestFit="1" customWidth="1"/>
    <col min="7820" max="7820" width="11.83203125" bestFit="1" customWidth="1"/>
    <col min="7821" max="7821" width="21" bestFit="1" customWidth="1"/>
    <col min="7822" max="7822" width="11.83203125" bestFit="1" customWidth="1"/>
    <col min="7823" max="7823" width="21" bestFit="1" customWidth="1"/>
    <col min="7824" max="7824" width="11.83203125" bestFit="1" customWidth="1"/>
    <col min="7825" max="7825" width="21" bestFit="1" customWidth="1"/>
    <col min="7826" max="7826" width="11.83203125" bestFit="1" customWidth="1"/>
    <col min="7827" max="7827" width="21" bestFit="1" customWidth="1"/>
    <col min="7828" max="7828" width="11.83203125" bestFit="1" customWidth="1"/>
    <col min="7829" max="7829" width="21" bestFit="1" customWidth="1"/>
    <col min="7830" max="7830" width="11.83203125" bestFit="1" customWidth="1"/>
    <col min="7831" max="7831" width="21" bestFit="1" customWidth="1"/>
    <col min="7832" max="7832" width="11.83203125" bestFit="1" customWidth="1"/>
    <col min="7833" max="7833" width="21" bestFit="1" customWidth="1"/>
    <col min="7834" max="7834" width="11.83203125" bestFit="1" customWidth="1"/>
    <col min="7835" max="7835" width="21" bestFit="1" customWidth="1"/>
    <col min="7836" max="7836" width="11.83203125" bestFit="1" customWidth="1"/>
    <col min="7837" max="7837" width="21" bestFit="1" customWidth="1"/>
    <col min="7838" max="7838" width="11.83203125" bestFit="1" customWidth="1"/>
    <col min="7839" max="7839" width="21" bestFit="1" customWidth="1"/>
    <col min="7840" max="7840" width="11.83203125" bestFit="1" customWidth="1"/>
    <col min="7841" max="7841" width="21" bestFit="1" customWidth="1"/>
    <col min="7842" max="7842" width="11.83203125" bestFit="1" customWidth="1"/>
    <col min="7843" max="7843" width="21" bestFit="1" customWidth="1"/>
    <col min="7844" max="7844" width="11.83203125" bestFit="1" customWidth="1"/>
    <col min="7845" max="7845" width="20" bestFit="1" customWidth="1"/>
    <col min="7846" max="7846" width="11.83203125" bestFit="1" customWidth="1"/>
    <col min="7847" max="7847" width="14.83203125" bestFit="1" customWidth="1"/>
    <col min="7848" max="7848" width="11.83203125" bestFit="1" customWidth="1"/>
    <col min="7849" max="7849" width="21" bestFit="1" customWidth="1"/>
    <col min="7850" max="7850" width="11.83203125" bestFit="1" customWidth="1"/>
    <col min="7851" max="7851" width="21" bestFit="1" customWidth="1"/>
    <col min="7852" max="7852" width="11.83203125" bestFit="1" customWidth="1"/>
    <col min="7853" max="7853" width="18" bestFit="1" customWidth="1"/>
    <col min="7854" max="7854" width="11.83203125" bestFit="1" customWidth="1"/>
    <col min="7855" max="7855" width="21" bestFit="1" customWidth="1"/>
    <col min="7856" max="7856" width="11.83203125" bestFit="1" customWidth="1"/>
    <col min="7857" max="7857" width="21" bestFit="1" customWidth="1"/>
    <col min="7858" max="7858" width="11.83203125" bestFit="1" customWidth="1"/>
    <col min="7859" max="7859" width="20" bestFit="1" customWidth="1"/>
    <col min="7860" max="7860" width="11.83203125" bestFit="1" customWidth="1"/>
    <col min="7861" max="7861" width="21" bestFit="1" customWidth="1"/>
    <col min="7862" max="7862" width="11.83203125" bestFit="1" customWidth="1"/>
    <col min="7863" max="7863" width="21" bestFit="1" customWidth="1"/>
    <col min="7864" max="7864" width="11.83203125" bestFit="1" customWidth="1"/>
    <col min="7865" max="7865" width="21" bestFit="1" customWidth="1"/>
    <col min="7866" max="7866" width="11.83203125" bestFit="1" customWidth="1"/>
    <col min="7867" max="7867" width="21" bestFit="1" customWidth="1"/>
    <col min="7868" max="7868" width="11.83203125" bestFit="1" customWidth="1"/>
    <col min="7869" max="7869" width="21" bestFit="1" customWidth="1"/>
    <col min="7870" max="7870" width="11.83203125" bestFit="1" customWidth="1"/>
    <col min="7871" max="7871" width="21" bestFit="1" customWidth="1"/>
    <col min="7872" max="7872" width="11.83203125" bestFit="1" customWidth="1"/>
    <col min="7873" max="7873" width="21" bestFit="1" customWidth="1"/>
    <col min="7874" max="7874" width="11.83203125" bestFit="1" customWidth="1"/>
    <col min="7875" max="7875" width="21" bestFit="1" customWidth="1"/>
    <col min="7876" max="7876" width="11.83203125" bestFit="1" customWidth="1"/>
    <col min="7877" max="7877" width="21" bestFit="1" customWidth="1"/>
    <col min="7878" max="7878" width="11.83203125" bestFit="1" customWidth="1"/>
    <col min="7879" max="7879" width="21" bestFit="1" customWidth="1"/>
    <col min="7880" max="7880" width="11.83203125" bestFit="1" customWidth="1"/>
    <col min="7881" max="7881" width="21" bestFit="1" customWidth="1"/>
    <col min="7882" max="7882" width="11.83203125" bestFit="1" customWidth="1"/>
    <col min="7883" max="7883" width="21" bestFit="1" customWidth="1"/>
    <col min="7884" max="7884" width="11.83203125" bestFit="1" customWidth="1"/>
    <col min="7885" max="7885" width="21" bestFit="1" customWidth="1"/>
    <col min="7886" max="7886" width="11.83203125" bestFit="1" customWidth="1"/>
    <col min="7887" max="7887" width="21" bestFit="1" customWidth="1"/>
    <col min="7888" max="7888" width="11.83203125" bestFit="1" customWidth="1"/>
    <col min="7889" max="7889" width="21" bestFit="1" customWidth="1"/>
    <col min="7890" max="7890" width="11.83203125" bestFit="1" customWidth="1"/>
    <col min="7891" max="7891" width="21" bestFit="1" customWidth="1"/>
    <col min="7892" max="7892" width="11.83203125" bestFit="1" customWidth="1"/>
    <col min="7893" max="7893" width="21" bestFit="1" customWidth="1"/>
    <col min="7894" max="7894" width="11.83203125" bestFit="1" customWidth="1"/>
    <col min="7895" max="7895" width="21" bestFit="1" customWidth="1"/>
    <col min="7896" max="7896" width="11.83203125" bestFit="1" customWidth="1"/>
    <col min="7897" max="7897" width="20" bestFit="1" customWidth="1"/>
    <col min="7898" max="7898" width="11.83203125" bestFit="1" customWidth="1"/>
    <col min="7899" max="7899" width="21" bestFit="1" customWidth="1"/>
    <col min="7900" max="7900" width="11.83203125" bestFit="1" customWidth="1"/>
    <col min="7901" max="7901" width="21" bestFit="1" customWidth="1"/>
    <col min="7902" max="7902" width="11.83203125" bestFit="1" customWidth="1"/>
    <col min="7903" max="7903" width="21" bestFit="1" customWidth="1"/>
    <col min="7904" max="7904" width="11.83203125" bestFit="1" customWidth="1"/>
    <col min="7905" max="7905" width="21" bestFit="1" customWidth="1"/>
    <col min="7906" max="7906" width="11.83203125" bestFit="1" customWidth="1"/>
    <col min="7907" max="7907" width="21" bestFit="1" customWidth="1"/>
    <col min="7908" max="7908" width="11.83203125" bestFit="1" customWidth="1"/>
    <col min="7909" max="7909" width="20" bestFit="1" customWidth="1"/>
    <col min="7910" max="7910" width="11.83203125" bestFit="1" customWidth="1"/>
    <col min="7911" max="7911" width="21" bestFit="1" customWidth="1"/>
    <col min="7912" max="7912" width="11.83203125" bestFit="1" customWidth="1"/>
    <col min="7913" max="7913" width="21" bestFit="1" customWidth="1"/>
    <col min="7914" max="7914" width="11.83203125" bestFit="1" customWidth="1"/>
    <col min="7915" max="7915" width="21" bestFit="1" customWidth="1"/>
    <col min="7916" max="7916" width="11.83203125" bestFit="1" customWidth="1"/>
    <col min="7917" max="7917" width="21" bestFit="1" customWidth="1"/>
    <col min="7918" max="7918" width="11.83203125" bestFit="1" customWidth="1"/>
    <col min="7919" max="7919" width="21" bestFit="1" customWidth="1"/>
    <col min="7920" max="7920" width="11.83203125" bestFit="1" customWidth="1"/>
    <col min="7921" max="7921" width="21" bestFit="1" customWidth="1"/>
    <col min="7922" max="7922" width="11.83203125" bestFit="1" customWidth="1"/>
    <col min="7923" max="7923" width="21" bestFit="1" customWidth="1"/>
    <col min="7924" max="7924" width="11.83203125" bestFit="1" customWidth="1"/>
    <col min="7925" max="7925" width="21" bestFit="1" customWidth="1"/>
    <col min="7926" max="7926" width="11.83203125" bestFit="1" customWidth="1"/>
    <col min="7927" max="7927" width="21" bestFit="1" customWidth="1"/>
    <col min="7928" max="7928" width="11.83203125" bestFit="1" customWidth="1"/>
    <col min="7929" max="7929" width="21" bestFit="1" customWidth="1"/>
    <col min="7930" max="7930" width="11.83203125" bestFit="1" customWidth="1"/>
    <col min="7931" max="7931" width="21" bestFit="1" customWidth="1"/>
    <col min="7932" max="7932" width="11.83203125" bestFit="1" customWidth="1"/>
    <col min="7933" max="7933" width="21" bestFit="1" customWidth="1"/>
    <col min="7934" max="7934" width="11.83203125" bestFit="1" customWidth="1"/>
    <col min="7935" max="7935" width="21" bestFit="1" customWidth="1"/>
    <col min="7936" max="7936" width="11.83203125" bestFit="1" customWidth="1"/>
    <col min="7937" max="7937" width="21" bestFit="1" customWidth="1"/>
    <col min="7938" max="7938" width="11.83203125" bestFit="1" customWidth="1"/>
    <col min="7939" max="7939" width="21" bestFit="1" customWidth="1"/>
    <col min="7940" max="7940" width="11.83203125" bestFit="1" customWidth="1"/>
    <col min="7941" max="7941" width="21" bestFit="1" customWidth="1"/>
    <col min="7942" max="7942" width="11.83203125" bestFit="1" customWidth="1"/>
    <col min="7943" max="7943" width="21" bestFit="1" customWidth="1"/>
    <col min="7944" max="7944" width="11.83203125" bestFit="1" customWidth="1"/>
    <col min="7945" max="7945" width="21" bestFit="1" customWidth="1"/>
    <col min="7946" max="7946" width="11.83203125" bestFit="1" customWidth="1"/>
    <col min="7947" max="7947" width="21" bestFit="1" customWidth="1"/>
    <col min="7948" max="7948" width="11.83203125" bestFit="1" customWidth="1"/>
    <col min="7949" max="7949" width="21" bestFit="1" customWidth="1"/>
    <col min="7950" max="7950" width="11.83203125" bestFit="1" customWidth="1"/>
    <col min="7951" max="7951" width="21" bestFit="1" customWidth="1"/>
    <col min="7952" max="7952" width="11.83203125" bestFit="1" customWidth="1"/>
    <col min="7953" max="7953" width="21" bestFit="1" customWidth="1"/>
    <col min="7954" max="7954" width="11.83203125" bestFit="1" customWidth="1"/>
    <col min="7955" max="7955" width="20" bestFit="1" customWidth="1"/>
    <col min="7956" max="7956" width="11.83203125" bestFit="1" customWidth="1"/>
    <col min="7957" max="7957" width="21" bestFit="1" customWidth="1"/>
    <col min="7958" max="7958" width="11.83203125" bestFit="1" customWidth="1"/>
    <col min="7959" max="7959" width="21" bestFit="1" customWidth="1"/>
    <col min="7960" max="7960" width="11.83203125" bestFit="1" customWidth="1"/>
    <col min="7961" max="7961" width="21" bestFit="1" customWidth="1"/>
    <col min="7962" max="7962" width="11.83203125" bestFit="1" customWidth="1"/>
    <col min="7963" max="7963" width="21" bestFit="1" customWidth="1"/>
    <col min="7964" max="7964" width="11.83203125" bestFit="1" customWidth="1"/>
    <col min="7965" max="7965" width="21" bestFit="1" customWidth="1"/>
    <col min="7966" max="7966" width="11.83203125" bestFit="1" customWidth="1"/>
    <col min="7967" max="7967" width="21" bestFit="1" customWidth="1"/>
    <col min="7968" max="7968" width="11.83203125" bestFit="1" customWidth="1"/>
    <col min="7969" max="7969" width="21" bestFit="1" customWidth="1"/>
    <col min="7970" max="7970" width="11.83203125" bestFit="1" customWidth="1"/>
    <col min="7971" max="7971" width="21" bestFit="1" customWidth="1"/>
    <col min="7972" max="7972" width="11.83203125" bestFit="1" customWidth="1"/>
    <col min="7973" max="7973" width="21" bestFit="1" customWidth="1"/>
    <col min="7974" max="7974" width="11.83203125" bestFit="1" customWidth="1"/>
    <col min="7975" max="7975" width="21" bestFit="1" customWidth="1"/>
    <col min="7976" max="7976" width="11.83203125" bestFit="1" customWidth="1"/>
    <col min="7977" max="7977" width="21" bestFit="1" customWidth="1"/>
    <col min="7978" max="7978" width="11.83203125" bestFit="1" customWidth="1"/>
    <col min="7979" max="7979" width="18" bestFit="1" customWidth="1"/>
    <col min="7980" max="7980" width="11.83203125" bestFit="1" customWidth="1"/>
    <col min="7981" max="7981" width="21" bestFit="1" customWidth="1"/>
    <col min="7982" max="7982" width="11.83203125" bestFit="1" customWidth="1"/>
    <col min="7983" max="7983" width="21" bestFit="1" customWidth="1"/>
    <col min="7984" max="7984" width="11.83203125" bestFit="1" customWidth="1"/>
    <col min="7985" max="7985" width="21" bestFit="1" customWidth="1"/>
    <col min="7986" max="7986" width="11.83203125" bestFit="1" customWidth="1"/>
    <col min="7987" max="7987" width="21" bestFit="1" customWidth="1"/>
    <col min="7988" max="7988" width="11.83203125" bestFit="1" customWidth="1"/>
    <col min="7989" max="7989" width="21" bestFit="1" customWidth="1"/>
    <col min="7990" max="7990" width="11.83203125" bestFit="1" customWidth="1"/>
    <col min="7991" max="7991" width="17" bestFit="1" customWidth="1"/>
    <col min="7992" max="7992" width="11.83203125" bestFit="1" customWidth="1"/>
    <col min="7993" max="7993" width="21" bestFit="1" customWidth="1"/>
    <col min="7994" max="7994" width="11.83203125" bestFit="1" customWidth="1"/>
    <col min="7995" max="7995" width="21" bestFit="1" customWidth="1"/>
    <col min="7996" max="7996" width="11.83203125" bestFit="1" customWidth="1"/>
    <col min="7997" max="7997" width="21" bestFit="1" customWidth="1"/>
    <col min="7998" max="7998" width="11.83203125" bestFit="1" customWidth="1"/>
    <col min="7999" max="7999" width="21" bestFit="1" customWidth="1"/>
    <col min="8000" max="8000" width="11.83203125" bestFit="1" customWidth="1"/>
    <col min="8001" max="8001" width="21" bestFit="1" customWidth="1"/>
    <col min="8002" max="8002" width="11.83203125" bestFit="1" customWidth="1"/>
    <col min="8003" max="8003" width="21" bestFit="1" customWidth="1"/>
    <col min="8004" max="8004" width="11.83203125" bestFit="1" customWidth="1"/>
    <col min="8005" max="8005" width="21" bestFit="1" customWidth="1"/>
    <col min="8006" max="8006" width="11.83203125" bestFit="1" customWidth="1"/>
    <col min="8007" max="8007" width="20" bestFit="1" customWidth="1"/>
    <col min="8008" max="8008" width="11.83203125" bestFit="1" customWidth="1"/>
    <col min="8009" max="8009" width="21" bestFit="1" customWidth="1"/>
    <col min="8010" max="8010" width="11.83203125" bestFit="1" customWidth="1"/>
    <col min="8011" max="8011" width="21" bestFit="1" customWidth="1"/>
    <col min="8012" max="8012" width="11.83203125" bestFit="1" customWidth="1"/>
    <col min="8013" max="8013" width="21" bestFit="1" customWidth="1"/>
    <col min="8014" max="8014" width="11.83203125" bestFit="1" customWidth="1"/>
    <col min="8015" max="8015" width="18" bestFit="1" customWidth="1"/>
    <col min="8016" max="8016" width="11.83203125" bestFit="1" customWidth="1"/>
    <col min="8017" max="8017" width="21" bestFit="1" customWidth="1"/>
    <col min="8018" max="8018" width="11.83203125" bestFit="1" customWidth="1"/>
    <col min="8019" max="8019" width="21" bestFit="1" customWidth="1"/>
    <col min="8020" max="8020" width="11.83203125" bestFit="1" customWidth="1"/>
    <col min="8021" max="8021" width="20" bestFit="1" customWidth="1"/>
    <col min="8022" max="8022" width="11.83203125" bestFit="1" customWidth="1"/>
    <col min="8023" max="8023" width="21" bestFit="1" customWidth="1"/>
    <col min="8024" max="8024" width="11.83203125" bestFit="1" customWidth="1"/>
    <col min="8025" max="8025" width="20" bestFit="1" customWidth="1"/>
    <col min="8026" max="8026" width="11.83203125" bestFit="1" customWidth="1"/>
    <col min="8027" max="8027" width="21" bestFit="1" customWidth="1"/>
    <col min="8028" max="8028" width="11.83203125" bestFit="1" customWidth="1"/>
    <col min="8029" max="8029" width="21" bestFit="1" customWidth="1"/>
    <col min="8030" max="8030" width="11.83203125" bestFit="1" customWidth="1"/>
    <col min="8031" max="8031" width="21" bestFit="1" customWidth="1"/>
    <col min="8032" max="8032" width="11.83203125" bestFit="1" customWidth="1"/>
    <col min="8033" max="8033" width="20" bestFit="1" customWidth="1"/>
    <col min="8034" max="8034" width="11.83203125" bestFit="1" customWidth="1"/>
    <col min="8035" max="8035" width="21" bestFit="1" customWidth="1"/>
    <col min="8036" max="8036" width="11.83203125" bestFit="1" customWidth="1"/>
    <col min="8037" max="8037" width="21" bestFit="1" customWidth="1"/>
    <col min="8038" max="8038" width="11.83203125" bestFit="1" customWidth="1"/>
    <col min="8039" max="8039" width="21" bestFit="1" customWidth="1"/>
    <col min="8040" max="8040" width="11.83203125" bestFit="1" customWidth="1"/>
    <col min="8041" max="8041" width="21" bestFit="1" customWidth="1"/>
    <col min="8042" max="8042" width="11.83203125" bestFit="1" customWidth="1"/>
    <col min="8043" max="8043" width="21" bestFit="1" customWidth="1"/>
    <col min="8044" max="8044" width="11.83203125" bestFit="1" customWidth="1"/>
    <col min="8045" max="8045" width="21" bestFit="1" customWidth="1"/>
    <col min="8046" max="8046" width="11.83203125" bestFit="1" customWidth="1"/>
    <col min="8047" max="8047" width="21" bestFit="1" customWidth="1"/>
    <col min="8048" max="8048" width="11.83203125" bestFit="1" customWidth="1"/>
    <col min="8049" max="8049" width="21" bestFit="1" customWidth="1"/>
    <col min="8050" max="8050" width="11.83203125" bestFit="1" customWidth="1"/>
    <col min="8051" max="8051" width="21" bestFit="1" customWidth="1"/>
    <col min="8052" max="8052" width="11.83203125" bestFit="1" customWidth="1"/>
    <col min="8053" max="8053" width="21" bestFit="1" customWidth="1"/>
    <col min="8054" max="8054" width="11.83203125" bestFit="1" customWidth="1"/>
    <col min="8055" max="8055" width="21" bestFit="1" customWidth="1"/>
    <col min="8056" max="8056" width="11.83203125" bestFit="1" customWidth="1"/>
    <col min="8057" max="8057" width="21" bestFit="1" customWidth="1"/>
    <col min="8058" max="8058" width="11.83203125" bestFit="1" customWidth="1"/>
    <col min="8059" max="8059" width="21" bestFit="1" customWidth="1"/>
    <col min="8060" max="8060" width="11.83203125" bestFit="1" customWidth="1"/>
    <col min="8061" max="8061" width="20" bestFit="1" customWidth="1"/>
    <col min="8062" max="8062" width="11.83203125" bestFit="1" customWidth="1"/>
    <col min="8063" max="8063" width="21" bestFit="1" customWidth="1"/>
    <col min="8064" max="8064" width="11.83203125" bestFit="1" customWidth="1"/>
    <col min="8065" max="8065" width="21" bestFit="1" customWidth="1"/>
    <col min="8066" max="8066" width="11.83203125" bestFit="1" customWidth="1"/>
    <col min="8067" max="8067" width="21" bestFit="1" customWidth="1"/>
    <col min="8068" max="8068" width="11.83203125" bestFit="1" customWidth="1"/>
    <col min="8069" max="8069" width="21" bestFit="1" customWidth="1"/>
    <col min="8070" max="8070" width="11.83203125" bestFit="1" customWidth="1"/>
    <col min="8071" max="8071" width="13.83203125" bestFit="1" customWidth="1"/>
    <col min="8072" max="8072" width="11.83203125" bestFit="1" customWidth="1"/>
    <col min="8073" max="8073" width="21" bestFit="1" customWidth="1"/>
    <col min="8074" max="8074" width="11.83203125" bestFit="1" customWidth="1"/>
    <col min="8075" max="8075" width="21" bestFit="1" customWidth="1"/>
    <col min="8076" max="8076" width="11.83203125" bestFit="1" customWidth="1"/>
    <col min="8077" max="8077" width="21" bestFit="1" customWidth="1"/>
    <col min="8078" max="8078" width="11.83203125" bestFit="1" customWidth="1"/>
    <col min="8079" max="8079" width="18" bestFit="1" customWidth="1"/>
    <col min="8080" max="8080" width="11.83203125" bestFit="1" customWidth="1"/>
    <col min="8081" max="8081" width="21" bestFit="1" customWidth="1"/>
    <col min="8082" max="8082" width="11.83203125" bestFit="1" customWidth="1"/>
    <col min="8083" max="8083" width="21" bestFit="1" customWidth="1"/>
    <col min="8084" max="8084" width="11.83203125" bestFit="1" customWidth="1"/>
    <col min="8085" max="8085" width="21" bestFit="1" customWidth="1"/>
    <col min="8086" max="8086" width="11.83203125" bestFit="1" customWidth="1"/>
    <col min="8087" max="8087" width="21" bestFit="1" customWidth="1"/>
    <col min="8088" max="8088" width="11.83203125" bestFit="1" customWidth="1"/>
    <col min="8089" max="8089" width="21" bestFit="1" customWidth="1"/>
    <col min="8090" max="8090" width="11.83203125" bestFit="1" customWidth="1"/>
    <col min="8091" max="8091" width="21" bestFit="1" customWidth="1"/>
    <col min="8092" max="8092" width="11.83203125" bestFit="1" customWidth="1"/>
    <col min="8093" max="8093" width="20" bestFit="1" customWidth="1"/>
    <col min="8094" max="8094" width="11.83203125" bestFit="1" customWidth="1"/>
    <col min="8095" max="8095" width="21" bestFit="1" customWidth="1"/>
    <col min="8096" max="8096" width="11.83203125" bestFit="1" customWidth="1"/>
    <col min="8097" max="8097" width="21" bestFit="1" customWidth="1"/>
    <col min="8098" max="8098" width="11.83203125" bestFit="1" customWidth="1"/>
    <col min="8099" max="8099" width="21" bestFit="1" customWidth="1"/>
    <col min="8100" max="8100" width="11.83203125" bestFit="1" customWidth="1"/>
    <col min="8101" max="8101" width="21" bestFit="1" customWidth="1"/>
    <col min="8102" max="8102" width="11.83203125" bestFit="1" customWidth="1"/>
    <col min="8103" max="8103" width="21" bestFit="1" customWidth="1"/>
    <col min="8104" max="8104" width="11.83203125" bestFit="1" customWidth="1"/>
    <col min="8105" max="8105" width="20" bestFit="1" customWidth="1"/>
    <col min="8106" max="8106" width="11.83203125" bestFit="1" customWidth="1"/>
    <col min="8107" max="8107" width="20" bestFit="1" customWidth="1"/>
    <col min="8108" max="8108" width="11.83203125" bestFit="1" customWidth="1"/>
    <col min="8109" max="8109" width="21" bestFit="1" customWidth="1"/>
    <col min="8110" max="8110" width="11.83203125" bestFit="1" customWidth="1"/>
    <col min="8111" max="8111" width="21" bestFit="1" customWidth="1"/>
    <col min="8112" max="8112" width="11.83203125" bestFit="1" customWidth="1"/>
    <col min="8113" max="8113" width="21" bestFit="1" customWidth="1"/>
    <col min="8114" max="8114" width="11.83203125" bestFit="1" customWidth="1"/>
    <col min="8115" max="8115" width="21" bestFit="1" customWidth="1"/>
    <col min="8116" max="8116" width="11.83203125" bestFit="1" customWidth="1"/>
    <col min="8117" max="8117" width="21" bestFit="1" customWidth="1"/>
    <col min="8118" max="8118" width="11.83203125" bestFit="1" customWidth="1"/>
    <col min="8119" max="8119" width="21" bestFit="1" customWidth="1"/>
    <col min="8120" max="8120" width="11.83203125" bestFit="1" customWidth="1"/>
    <col min="8121" max="8121" width="21" bestFit="1" customWidth="1"/>
    <col min="8122" max="8122" width="11.83203125" bestFit="1" customWidth="1"/>
    <col min="8123" max="8123" width="21" bestFit="1" customWidth="1"/>
    <col min="8124" max="8124" width="11.83203125" bestFit="1" customWidth="1"/>
    <col min="8125" max="8125" width="21" bestFit="1" customWidth="1"/>
    <col min="8126" max="8126" width="11.83203125" bestFit="1" customWidth="1"/>
    <col min="8127" max="8127" width="21" bestFit="1" customWidth="1"/>
    <col min="8128" max="8128" width="11.83203125" bestFit="1" customWidth="1"/>
    <col min="8129" max="8129" width="21" bestFit="1" customWidth="1"/>
    <col min="8130" max="8130" width="11.83203125" bestFit="1" customWidth="1"/>
    <col min="8131" max="8131" width="17" bestFit="1" customWidth="1"/>
    <col min="8132" max="8132" width="11.83203125" bestFit="1" customWidth="1"/>
    <col min="8133" max="8133" width="21" bestFit="1" customWidth="1"/>
    <col min="8134" max="8134" width="11.83203125" bestFit="1" customWidth="1"/>
    <col min="8135" max="8135" width="21" bestFit="1" customWidth="1"/>
    <col min="8136" max="8136" width="11.83203125" bestFit="1" customWidth="1"/>
    <col min="8137" max="8137" width="21" bestFit="1" customWidth="1"/>
    <col min="8138" max="8138" width="11.83203125" bestFit="1" customWidth="1"/>
    <col min="8139" max="8139" width="21" bestFit="1" customWidth="1"/>
    <col min="8140" max="8140" width="11.83203125" bestFit="1" customWidth="1"/>
    <col min="8141" max="8141" width="21" bestFit="1" customWidth="1"/>
    <col min="8142" max="8142" width="11.83203125" bestFit="1" customWidth="1"/>
    <col min="8143" max="8143" width="21" bestFit="1" customWidth="1"/>
    <col min="8144" max="8144" width="11.83203125" bestFit="1" customWidth="1"/>
    <col min="8145" max="8145" width="21" bestFit="1" customWidth="1"/>
    <col min="8146" max="8146" width="11.83203125" bestFit="1" customWidth="1"/>
    <col min="8147" max="8147" width="21" bestFit="1" customWidth="1"/>
    <col min="8148" max="8148" width="11.83203125" bestFit="1" customWidth="1"/>
    <col min="8149" max="8149" width="21" bestFit="1" customWidth="1"/>
    <col min="8150" max="8150" width="11.83203125" bestFit="1" customWidth="1"/>
    <col min="8151" max="8151" width="21" bestFit="1" customWidth="1"/>
    <col min="8152" max="8152" width="11.83203125" bestFit="1" customWidth="1"/>
    <col min="8153" max="8153" width="21" bestFit="1" customWidth="1"/>
    <col min="8154" max="8154" width="11.83203125" bestFit="1" customWidth="1"/>
    <col min="8155" max="8155" width="21" bestFit="1" customWidth="1"/>
    <col min="8156" max="8156" width="11.83203125" bestFit="1" customWidth="1"/>
    <col min="8157" max="8157" width="21" bestFit="1" customWidth="1"/>
    <col min="8158" max="8158" width="11.83203125" bestFit="1" customWidth="1"/>
    <col min="8159" max="8159" width="21" bestFit="1" customWidth="1"/>
    <col min="8160" max="8160" width="11.83203125" bestFit="1" customWidth="1"/>
    <col min="8161" max="8161" width="20" bestFit="1" customWidth="1"/>
    <col min="8162" max="8162" width="11.83203125" bestFit="1" customWidth="1"/>
    <col min="8163" max="8163" width="21" bestFit="1" customWidth="1"/>
    <col min="8164" max="8164" width="11.83203125" bestFit="1" customWidth="1"/>
    <col min="8165" max="8165" width="21" bestFit="1" customWidth="1"/>
    <col min="8166" max="8166" width="11.83203125" bestFit="1" customWidth="1"/>
    <col min="8167" max="8167" width="20" bestFit="1" customWidth="1"/>
    <col min="8168" max="8168" width="11.83203125" bestFit="1" customWidth="1"/>
    <col min="8169" max="8169" width="21" bestFit="1" customWidth="1"/>
    <col min="8170" max="8170" width="11.83203125" bestFit="1" customWidth="1"/>
    <col min="8171" max="8171" width="21" bestFit="1" customWidth="1"/>
    <col min="8172" max="8172" width="11.83203125" bestFit="1" customWidth="1"/>
    <col min="8173" max="8173" width="21" bestFit="1" customWidth="1"/>
    <col min="8174" max="8174" width="11.83203125" bestFit="1" customWidth="1"/>
    <col min="8175" max="8175" width="21" bestFit="1" customWidth="1"/>
    <col min="8176" max="8176" width="11.83203125" bestFit="1" customWidth="1"/>
    <col min="8177" max="8177" width="21" bestFit="1" customWidth="1"/>
    <col min="8178" max="8178" width="11.83203125" bestFit="1" customWidth="1"/>
    <col min="8179" max="8179" width="20" bestFit="1" customWidth="1"/>
    <col min="8180" max="8180" width="11.83203125" bestFit="1" customWidth="1"/>
    <col min="8181" max="8181" width="21" bestFit="1" customWidth="1"/>
    <col min="8182" max="8182" width="11.83203125" bestFit="1" customWidth="1"/>
    <col min="8183" max="8183" width="21" bestFit="1" customWidth="1"/>
    <col min="8184" max="8184" width="11.83203125" bestFit="1" customWidth="1"/>
    <col min="8185" max="8185" width="21" bestFit="1" customWidth="1"/>
    <col min="8186" max="8186" width="11.83203125" bestFit="1" customWidth="1"/>
    <col min="8187" max="8187" width="21" bestFit="1" customWidth="1"/>
    <col min="8188" max="8188" width="11.83203125" bestFit="1" customWidth="1"/>
    <col min="8189" max="8189" width="21" bestFit="1" customWidth="1"/>
    <col min="8190" max="8190" width="11.83203125" bestFit="1" customWidth="1"/>
    <col min="8191" max="8191" width="21" bestFit="1" customWidth="1"/>
    <col min="8192" max="8192" width="11.83203125" bestFit="1" customWidth="1"/>
    <col min="8193" max="8193" width="20" bestFit="1" customWidth="1"/>
    <col min="8194" max="8194" width="11.83203125" bestFit="1" customWidth="1"/>
    <col min="8195" max="8195" width="21" bestFit="1" customWidth="1"/>
    <col min="8196" max="8196" width="11.83203125" bestFit="1" customWidth="1"/>
    <col min="8197" max="8197" width="21" bestFit="1" customWidth="1"/>
    <col min="8198" max="8198" width="11.83203125" bestFit="1" customWidth="1"/>
    <col min="8199" max="8199" width="21" bestFit="1" customWidth="1"/>
    <col min="8200" max="8200" width="11.83203125" bestFit="1" customWidth="1"/>
    <col min="8201" max="8201" width="21" bestFit="1" customWidth="1"/>
    <col min="8202" max="8202" width="11.83203125" bestFit="1" customWidth="1"/>
    <col min="8203" max="8203" width="20" bestFit="1" customWidth="1"/>
    <col min="8204" max="8204" width="11.83203125" bestFit="1" customWidth="1"/>
    <col min="8205" max="8205" width="18" bestFit="1" customWidth="1"/>
    <col min="8206" max="8206" width="11.83203125" bestFit="1" customWidth="1"/>
    <col min="8207" max="8207" width="21" bestFit="1" customWidth="1"/>
    <col min="8208" max="8208" width="11.83203125" bestFit="1" customWidth="1"/>
    <col min="8209" max="8209" width="21" bestFit="1" customWidth="1"/>
    <col min="8210" max="8210" width="11.83203125" bestFit="1" customWidth="1"/>
    <col min="8211" max="8211" width="21" bestFit="1" customWidth="1"/>
    <col min="8212" max="8212" width="11.83203125" bestFit="1" customWidth="1"/>
    <col min="8213" max="8213" width="20" bestFit="1" customWidth="1"/>
    <col min="8214" max="8214" width="11.83203125" bestFit="1" customWidth="1"/>
    <col min="8215" max="8215" width="20" bestFit="1" customWidth="1"/>
    <col min="8216" max="8216" width="11.83203125" bestFit="1" customWidth="1"/>
    <col min="8217" max="8217" width="21" bestFit="1" customWidth="1"/>
    <col min="8218" max="8218" width="11.83203125" bestFit="1" customWidth="1"/>
    <col min="8219" max="8219" width="21" bestFit="1" customWidth="1"/>
    <col min="8220" max="8220" width="11.83203125" bestFit="1" customWidth="1"/>
    <col min="8221" max="8221" width="21" bestFit="1" customWidth="1"/>
    <col min="8222" max="8222" width="11.83203125" bestFit="1" customWidth="1"/>
    <col min="8223" max="8223" width="21" bestFit="1" customWidth="1"/>
    <col min="8224" max="8224" width="11.83203125" bestFit="1" customWidth="1"/>
    <col min="8225" max="8225" width="20" bestFit="1" customWidth="1"/>
    <col min="8226" max="8226" width="11.83203125" bestFit="1" customWidth="1"/>
    <col min="8227" max="8227" width="21" bestFit="1" customWidth="1"/>
    <col min="8228" max="8228" width="11.83203125" bestFit="1" customWidth="1"/>
    <col min="8229" max="8229" width="21" bestFit="1" customWidth="1"/>
    <col min="8230" max="8230" width="11.83203125" bestFit="1" customWidth="1"/>
    <col min="8231" max="8231" width="21" bestFit="1" customWidth="1"/>
    <col min="8232" max="8232" width="10" bestFit="1" customWidth="1"/>
  </cols>
  <sheetData>
    <row r="1" spans="1:6" x14ac:dyDescent="0.2">
      <c r="A1"/>
    </row>
    <row r="2" spans="1:6" x14ac:dyDescent="0.2">
      <c r="A2" s="19" t="s">
        <v>8359</v>
      </c>
      <c r="B2" t="s">
        <v>8315</v>
      </c>
    </row>
    <row r="4" spans="1:6" x14ac:dyDescent="0.2">
      <c r="A4" s="19" t="s">
        <v>8360</v>
      </c>
      <c r="B4" s="14" t="s">
        <v>8361</v>
      </c>
    </row>
    <row r="5" spans="1:6" x14ac:dyDescent="0.2">
      <c r="A5" s="19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5">
        <v>40378.893206018518</v>
      </c>
      <c r="B6" s="9"/>
      <c r="C6" s="9"/>
      <c r="D6" s="9"/>
      <c r="E6" s="9">
        <v>1</v>
      </c>
      <c r="F6" s="9">
        <v>1</v>
      </c>
    </row>
    <row r="7" spans="1:6" x14ac:dyDescent="0.2">
      <c r="A7" s="15">
        <v>40478.263923611114</v>
      </c>
      <c r="B7" s="9"/>
      <c r="C7" s="9"/>
      <c r="D7" s="9"/>
      <c r="E7" s="9">
        <v>1</v>
      </c>
      <c r="F7" s="9">
        <v>1</v>
      </c>
    </row>
    <row r="8" spans="1:6" x14ac:dyDescent="0.2">
      <c r="A8" s="15">
        <v>40531.886886574073</v>
      </c>
      <c r="B8" s="9"/>
      <c r="C8" s="9"/>
      <c r="D8" s="9"/>
      <c r="E8" s="9">
        <v>1</v>
      </c>
      <c r="F8" s="9">
        <v>1</v>
      </c>
    </row>
    <row r="9" spans="1:6" x14ac:dyDescent="0.2">
      <c r="A9" s="15">
        <v>40633.154363425929</v>
      </c>
      <c r="B9" s="9"/>
      <c r="C9" s="9"/>
      <c r="D9" s="9"/>
      <c r="E9" s="9">
        <v>1</v>
      </c>
      <c r="F9" s="9">
        <v>1</v>
      </c>
    </row>
    <row r="10" spans="1:6" x14ac:dyDescent="0.2">
      <c r="A10" s="15">
        <v>40644.159259259257</v>
      </c>
      <c r="B10" s="9"/>
      <c r="C10" s="9"/>
      <c r="D10" s="9"/>
      <c r="E10" s="9">
        <v>1</v>
      </c>
      <c r="F10" s="9">
        <v>1</v>
      </c>
    </row>
    <row r="11" spans="1:6" x14ac:dyDescent="0.2">
      <c r="A11" s="15">
        <v>40883.949317129627</v>
      </c>
      <c r="B11" s="9"/>
      <c r="C11" s="9"/>
      <c r="D11" s="9"/>
      <c r="E11" s="9">
        <v>1</v>
      </c>
      <c r="F11" s="9">
        <v>1</v>
      </c>
    </row>
    <row r="12" spans="1:6" x14ac:dyDescent="0.2">
      <c r="A12" s="15">
        <v>40884.066678240742</v>
      </c>
      <c r="B12" s="9"/>
      <c r="C12" s="9"/>
      <c r="D12" s="9"/>
      <c r="E12" s="9">
        <v>1</v>
      </c>
      <c r="F12" s="9">
        <v>1</v>
      </c>
    </row>
    <row r="13" spans="1:6" x14ac:dyDescent="0.2">
      <c r="A13" s="15">
        <v>40923.729953703703</v>
      </c>
      <c r="B13" s="9"/>
      <c r="C13" s="9"/>
      <c r="D13" s="9"/>
      <c r="E13" s="9">
        <v>1</v>
      </c>
      <c r="F13" s="9">
        <v>1</v>
      </c>
    </row>
    <row r="14" spans="1:6" x14ac:dyDescent="0.2">
      <c r="A14" s="15">
        <v>40970.875671296293</v>
      </c>
      <c r="B14" s="9"/>
      <c r="C14" s="9"/>
      <c r="D14" s="9"/>
      <c r="E14" s="9">
        <v>1</v>
      </c>
      <c r="F14" s="9">
        <v>1</v>
      </c>
    </row>
    <row r="15" spans="1:6" x14ac:dyDescent="0.2">
      <c r="A15" s="15">
        <v>41013.936562499999</v>
      </c>
      <c r="B15" s="9"/>
      <c r="C15" s="9"/>
      <c r="D15" s="9"/>
      <c r="E15" s="9">
        <v>1</v>
      </c>
      <c r="F15" s="9">
        <v>1</v>
      </c>
    </row>
    <row r="16" spans="1:6" x14ac:dyDescent="0.2">
      <c r="A16" s="15">
        <v>41026.953055555554</v>
      </c>
      <c r="B16" s="9"/>
      <c r="C16" s="9"/>
      <c r="D16" s="9"/>
      <c r="E16" s="9">
        <v>1</v>
      </c>
      <c r="F16" s="9">
        <v>1</v>
      </c>
    </row>
    <row r="17" spans="1:6" x14ac:dyDescent="0.2">
      <c r="A17" s="15">
        <v>41158.993923611109</v>
      </c>
      <c r="B17" s="9"/>
      <c r="C17" s="9"/>
      <c r="D17" s="9"/>
      <c r="E17" s="9">
        <v>1</v>
      </c>
      <c r="F17" s="9">
        <v>1</v>
      </c>
    </row>
    <row r="18" spans="1:6" x14ac:dyDescent="0.2">
      <c r="A18" s="15">
        <v>41226.017361111109</v>
      </c>
      <c r="B18" s="9"/>
      <c r="C18" s="9"/>
      <c r="D18" s="9"/>
      <c r="E18" s="9">
        <v>1</v>
      </c>
      <c r="F18" s="9">
        <v>1</v>
      </c>
    </row>
    <row r="19" spans="1:6" x14ac:dyDescent="0.2">
      <c r="A19" s="15">
        <v>41233.499131944445</v>
      </c>
      <c r="B19" s="9"/>
      <c r="C19" s="9"/>
      <c r="D19" s="9"/>
      <c r="E19" s="9">
        <v>1</v>
      </c>
      <c r="F19" s="9">
        <v>1</v>
      </c>
    </row>
    <row r="20" spans="1:6" x14ac:dyDescent="0.2">
      <c r="A20" s="15">
        <v>41239.83625</v>
      </c>
      <c r="B20" s="9"/>
      <c r="C20" s="9"/>
      <c r="D20" s="9"/>
      <c r="E20" s="9">
        <v>1</v>
      </c>
      <c r="F20" s="9">
        <v>1</v>
      </c>
    </row>
    <row r="21" spans="1:6" x14ac:dyDescent="0.2">
      <c r="A21" s="15">
        <v>41368.560289351852</v>
      </c>
      <c r="B21" s="9"/>
      <c r="C21" s="9"/>
      <c r="D21" s="9"/>
      <c r="E21" s="9">
        <v>1</v>
      </c>
      <c r="F21" s="9">
        <v>1</v>
      </c>
    </row>
    <row r="22" spans="1:6" x14ac:dyDescent="0.2">
      <c r="A22" s="15">
        <v>41375.702210648145</v>
      </c>
      <c r="B22" s="9"/>
      <c r="C22" s="9"/>
      <c r="D22" s="9"/>
      <c r="E22" s="9">
        <v>1</v>
      </c>
      <c r="F22" s="9">
        <v>1</v>
      </c>
    </row>
    <row r="23" spans="1:6" x14ac:dyDescent="0.2">
      <c r="A23" s="15">
        <v>41391.782905092594</v>
      </c>
      <c r="B23" s="9"/>
      <c r="C23" s="9"/>
      <c r="D23" s="9"/>
      <c r="E23" s="9">
        <v>1</v>
      </c>
      <c r="F23" s="9">
        <v>1</v>
      </c>
    </row>
    <row r="24" spans="1:6" x14ac:dyDescent="0.2">
      <c r="A24" s="15">
        <v>41432.062037037038</v>
      </c>
      <c r="B24" s="9"/>
      <c r="C24" s="9"/>
      <c r="D24" s="9"/>
      <c r="E24" s="9">
        <v>1</v>
      </c>
      <c r="F24" s="9">
        <v>1</v>
      </c>
    </row>
    <row r="25" spans="1:6" x14ac:dyDescent="0.2">
      <c r="A25" s="15">
        <v>41447.839722222219</v>
      </c>
      <c r="B25" s="9"/>
      <c r="C25" s="9"/>
      <c r="D25" s="9"/>
      <c r="E25" s="9">
        <v>1</v>
      </c>
      <c r="F25" s="9">
        <v>1</v>
      </c>
    </row>
    <row r="26" spans="1:6" x14ac:dyDescent="0.2">
      <c r="A26" s="15">
        <v>41466.785231481481</v>
      </c>
      <c r="B26" s="9"/>
      <c r="C26" s="9"/>
      <c r="D26" s="9"/>
      <c r="E26" s="9">
        <v>1</v>
      </c>
      <c r="F26" s="9">
        <v>1</v>
      </c>
    </row>
    <row r="27" spans="1:6" x14ac:dyDescent="0.2">
      <c r="A27" s="15">
        <v>41477.930914351848</v>
      </c>
      <c r="B27" s="9"/>
      <c r="C27" s="9"/>
      <c r="D27" s="9"/>
      <c r="E27" s="9">
        <v>1</v>
      </c>
      <c r="F27" s="9">
        <v>1</v>
      </c>
    </row>
    <row r="28" spans="1:6" x14ac:dyDescent="0.2">
      <c r="A28" s="15">
        <v>41491.79478009259</v>
      </c>
      <c r="B28" s="9"/>
      <c r="C28" s="9"/>
      <c r="D28" s="9"/>
      <c r="E28" s="9">
        <v>1</v>
      </c>
      <c r="F28" s="9">
        <v>1</v>
      </c>
    </row>
    <row r="29" spans="1:6" x14ac:dyDescent="0.2">
      <c r="A29" s="15">
        <v>41550.867673611108</v>
      </c>
      <c r="B29" s="9"/>
      <c r="C29" s="9"/>
      <c r="D29" s="9"/>
      <c r="E29" s="9">
        <v>1</v>
      </c>
      <c r="F29" s="9">
        <v>1</v>
      </c>
    </row>
    <row r="30" spans="1:6" x14ac:dyDescent="0.2">
      <c r="A30" s="15">
        <v>41591.737974537034</v>
      </c>
      <c r="B30" s="9"/>
      <c r="C30" s="9"/>
      <c r="D30" s="9"/>
      <c r="E30" s="9">
        <v>1</v>
      </c>
      <c r="F30" s="9">
        <v>1</v>
      </c>
    </row>
    <row r="31" spans="1:6" x14ac:dyDescent="0.2">
      <c r="A31" s="15">
        <v>41610.794421296298</v>
      </c>
      <c r="B31" s="9"/>
      <c r="C31" s="9"/>
      <c r="D31" s="9"/>
      <c r="E31" s="9">
        <v>1</v>
      </c>
      <c r="F31" s="9">
        <v>1</v>
      </c>
    </row>
    <row r="32" spans="1:6" x14ac:dyDescent="0.2">
      <c r="A32" s="15">
        <v>41730.276747685188</v>
      </c>
      <c r="B32" s="9"/>
      <c r="C32" s="9"/>
      <c r="D32" s="9"/>
      <c r="E32" s="9">
        <v>1</v>
      </c>
      <c r="F32" s="9">
        <v>1</v>
      </c>
    </row>
    <row r="33" spans="1:6" x14ac:dyDescent="0.2">
      <c r="A33" s="15">
        <v>41739.525300925925</v>
      </c>
      <c r="B33" s="9"/>
      <c r="C33" s="9"/>
      <c r="D33" s="9"/>
      <c r="E33" s="9">
        <v>1</v>
      </c>
      <c r="F33" s="9">
        <v>1</v>
      </c>
    </row>
    <row r="34" spans="1:6" x14ac:dyDescent="0.2">
      <c r="A34" s="15">
        <v>41740.493657407409</v>
      </c>
      <c r="B34" s="9"/>
      <c r="C34" s="9">
        <v>1</v>
      </c>
      <c r="D34" s="9"/>
      <c r="E34" s="9"/>
      <c r="F34" s="9">
        <v>1</v>
      </c>
    </row>
    <row r="35" spans="1:6" x14ac:dyDescent="0.2">
      <c r="A35" s="15">
        <v>41745.891319444447</v>
      </c>
      <c r="B35" s="9"/>
      <c r="C35" s="9">
        <v>1</v>
      </c>
      <c r="D35" s="9"/>
      <c r="E35" s="9"/>
      <c r="F35" s="9">
        <v>1</v>
      </c>
    </row>
    <row r="36" spans="1:6" x14ac:dyDescent="0.2">
      <c r="A36" s="15">
        <v>41746.189409722225</v>
      </c>
      <c r="B36" s="9"/>
      <c r="C36" s="9">
        <v>1</v>
      </c>
      <c r="D36" s="9"/>
      <c r="E36" s="9"/>
      <c r="F36" s="9">
        <v>1</v>
      </c>
    </row>
    <row r="37" spans="1:6" x14ac:dyDescent="0.2">
      <c r="A37" s="15">
        <v>41747.471504629626</v>
      </c>
      <c r="B37" s="9"/>
      <c r="C37" s="9"/>
      <c r="D37" s="9"/>
      <c r="E37" s="9">
        <v>1</v>
      </c>
      <c r="F37" s="9">
        <v>1</v>
      </c>
    </row>
    <row r="38" spans="1:6" x14ac:dyDescent="0.2">
      <c r="A38" s="15">
        <v>41747.86986111111</v>
      </c>
      <c r="B38" s="9"/>
      <c r="C38" s="9">
        <v>1</v>
      </c>
      <c r="D38" s="9"/>
      <c r="E38" s="9"/>
      <c r="F38" s="9">
        <v>1</v>
      </c>
    </row>
    <row r="39" spans="1:6" x14ac:dyDescent="0.2">
      <c r="A39" s="15">
        <v>41752.83457175926</v>
      </c>
      <c r="B39" s="9"/>
      <c r="C39" s="9"/>
      <c r="D39" s="9"/>
      <c r="E39" s="9">
        <v>1</v>
      </c>
      <c r="F39" s="9">
        <v>1</v>
      </c>
    </row>
    <row r="40" spans="1:6" x14ac:dyDescent="0.2">
      <c r="A40" s="15">
        <v>41753.515856481477</v>
      </c>
      <c r="B40" s="9"/>
      <c r="C40" s="9"/>
      <c r="D40" s="9"/>
      <c r="E40" s="9">
        <v>1</v>
      </c>
      <c r="F40" s="9">
        <v>1</v>
      </c>
    </row>
    <row r="41" spans="1:6" x14ac:dyDescent="0.2">
      <c r="A41" s="15">
        <v>41753.593275462961</v>
      </c>
      <c r="B41" s="9"/>
      <c r="C41" s="9"/>
      <c r="D41" s="9"/>
      <c r="E41" s="9">
        <v>1</v>
      </c>
      <c r="F41" s="9">
        <v>1</v>
      </c>
    </row>
    <row r="42" spans="1:6" x14ac:dyDescent="0.2">
      <c r="A42" s="15">
        <v>41753.635775462964</v>
      </c>
      <c r="B42" s="9"/>
      <c r="C42" s="9"/>
      <c r="D42" s="9"/>
      <c r="E42" s="9">
        <v>1</v>
      </c>
      <c r="F42" s="9">
        <v>1</v>
      </c>
    </row>
    <row r="43" spans="1:6" x14ac:dyDescent="0.2">
      <c r="A43" s="15">
        <v>41754.564328703702</v>
      </c>
      <c r="B43" s="9"/>
      <c r="C43" s="9"/>
      <c r="D43" s="9"/>
      <c r="E43" s="9">
        <v>1</v>
      </c>
      <c r="F43" s="9">
        <v>1</v>
      </c>
    </row>
    <row r="44" spans="1:6" x14ac:dyDescent="0.2">
      <c r="A44" s="15">
        <v>41755.476724537039</v>
      </c>
      <c r="B44" s="9"/>
      <c r="C44" s="9">
        <v>1</v>
      </c>
      <c r="D44" s="9"/>
      <c r="E44" s="9"/>
      <c r="F44" s="9">
        <v>1</v>
      </c>
    </row>
    <row r="45" spans="1:6" x14ac:dyDescent="0.2">
      <c r="A45" s="15">
        <v>41758.833564814813</v>
      </c>
      <c r="B45" s="9"/>
      <c r="C45" s="9"/>
      <c r="D45" s="9"/>
      <c r="E45" s="9">
        <v>1</v>
      </c>
      <c r="F45" s="9">
        <v>1</v>
      </c>
    </row>
    <row r="46" spans="1:6" x14ac:dyDescent="0.2">
      <c r="A46" s="15">
        <v>41758.839675925927</v>
      </c>
      <c r="B46" s="9"/>
      <c r="C46" s="9"/>
      <c r="D46" s="9"/>
      <c r="E46" s="9">
        <v>1</v>
      </c>
      <c r="F46" s="9">
        <v>1</v>
      </c>
    </row>
    <row r="47" spans="1:6" x14ac:dyDescent="0.2">
      <c r="A47" s="15">
        <v>41759.13962962963</v>
      </c>
      <c r="B47" s="9"/>
      <c r="C47" s="9"/>
      <c r="D47" s="9"/>
      <c r="E47" s="9">
        <v>1</v>
      </c>
      <c r="F47" s="9">
        <v>1</v>
      </c>
    </row>
    <row r="48" spans="1:6" x14ac:dyDescent="0.2">
      <c r="A48" s="15">
        <v>41760.909039351849</v>
      </c>
      <c r="B48" s="9"/>
      <c r="C48" s="9">
        <v>1</v>
      </c>
      <c r="D48" s="9"/>
      <c r="E48" s="9"/>
      <c r="F48" s="9">
        <v>1</v>
      </c>
    </row>
    <row r="49" spans="1:6" x14ac:dyDescent="0.2">
      <c r="A49" s="15">
        <v>41760.935706018521</v>
      </c>
      <c r="B49" s="9"/>
      <c r="C49" s="9"/>
      <c r="D49" s="9"/>
      <c r="E49" s="9">
        <v>1</v>
      </c>
      <c r="F49" s="9">
        <v>1</v>
      </c>
    </row>
    <row r="50" spans="1:6" x14ac:dyDescent="0.2">
      <c r="A50" s="15">
        <v>41761.509409722225</v>
      </c>
      <c r="B50" s="9"/>
      <c r="C50" s="9"/>
      <c r="D50" s="9"/>
      <c r="E50" s="9">
        <v>1</v>
      </c>
      <c r="F50" s="9">
        <v>1</v>
      </c>
    </row>
    <row r="51" spans="1:6" x14ac:dyDescent="0.2">
      <c r="A51" s="15">
        <v>41761.810150462967</v>
      </c>
      <c r="B51" s="9"/>
      <c r="C51" s="9">
        <v>1</v>
      </c>
      <c r="D51" s="9"/>
      <c r="E51" s="9"/>
      <c r="F51" s="9">
        <v>1</v>
      </c>
    </row>
    <row r="52" spans="1:6" x14ac:dyDescent="0.2">
      <c r="A52" s="15">
        <v>41764.44663194444</v>
      </c>
      <c r="B52" s="9"/>
      <c r="C52" s="9"/>
      <c r="D52" s="9"/>
      <c r="E52" s="9">
        <v>1</v>
      </c>
      <c r="F52" s="9">
        <v>1</v>
      </c>
    </row>
    <row r="53" spans="1:6" x14ac:dyDescent="0.2">
      <c r="A53" s="15">
        <v>41765.610798611109</v>
      </c>
      <c r="B53" s="9"/>
      <c r="C53" s="9"/>
      <c r="D53" s="9"/>
      <c r="E53" s="9">
        <v>1</v>
      </c>
      <c r="F53" s="9">
        <v>1</v>
      </c>
    </row>
    <row r="54" spans="1:6" x14ac:dyDescent="0.2">
      <c r="A54" s="15">
        <v>41765.92465277778</v>
      </c>
      <c r="B54" s="9"/>
      <c r="C54" s="9">
        <v>1</v>
      </c>
      <c r="D54" s="9"/>
      <c r="E54" s="9"/>
      <c r="F54" s="9">
        <v>1</v>
      </c>
    </row>
    <row r="55" spans="1:6" x14ac:dyDescent="0.2">
      <c r="A55" s="15">
        <v>41765.938657407409</v>
      </c>
      <c r="B55" s="9"/>
      <c r="C55" s="9">
        <v>1</v>
      </c>
      <c r="D55" s="9"/>
      <c r="E55" s="9"/>
      <c r="F55" s="9">
        <v>1</v>
      </c>
    </row>
    <row r="56" spans="1:6" x14ac:dyDescent="0.2">
      <c r="A56" s="15">
        <v>41766.072500000002</v>
      </c>
      <c r="B56" s="9"/>
      <c r="C56" s="9">
        <v>1</v>
      </c>
      <c r="D56" s="9"/>
      <c r="E56" s="9"/>
      <c r="F56" s="9">
        <v>1</v>
      </c>
    </row>
    <row r="57" spans="1:6" x14ac:dyDescent="0.2">
      <c r="A57" s="15">
        <v>41766.617291666669</v>
      </c>
      <c r="B57" s="9"/>
      <c r="C57" s="9">
        <v>1</v>
      </c>
      <c r="D57" s="9"/>
      <c r="E57" s="9"/>
      <c r="F57" s="9">
        <v>1</v>
      </c>
    </row>
    <row r="58" spans="1:6" x14ac:dyDescent="0.2">
      <c r="A58" s="15">
        <v>41766.692037037035</v>
      </c>
      <c r="B58" s="9"/>
      <c r="C58" s="9">
        <v>1</v>
      </c>
      <c r="D58" s="9"/>
      <c r="E58" s="9"/>
      <c r="F58" s="9">
        <v>1</v>
      </c>
    </row>
    <row r="59" spans="1:6" x14ac:dyDescent="0.2">
      <c r="A59" s="15">
        <v>41766.80572916667</v>
      </c>
      <c r="B59" s="9"/>
      <c r="C59" s="9"/>
      <c r="D59" s="9"/>
      <c r="E59" s="9">
        <v>1</v>
      </c>
      <c r="F59" s="9">
        <v>1</v>
      </c>
    </row>
    <row r="60" spans="1:6" x14ac:dyDescent="0.2">
      <c r="A60" s="15">
        <v>41771.814791666664</v>
      </c>
      <c r="B60" s="9"/>
      <c r="C60" s="9"/>
      <c r="D60" s="9"/>
      <c r="E60" s="9">
        <v>1</v>
      </c>
      <c r="F60" s="9">
        <v>1</v>
      </c>
    </row>
    <row r="61" spans="1:6" x14ac:dyDescent="0.2">
      <c r="A61" s="15">
        <v>41772.105937500004</v>
      </c>
      <c r="B61" s="9"/>
      <c r="C61" s="9"/>
      <c r="D61" s="9"/>
      <c r="E61" s="9">
        <v>1</v>
      </c>
      <c r="F61" s="9">
        <v>1</v>
      </c>
    </row>
    <row r="62" spans="1:6" x14ac:dyDescent="0.2">
      <c r="A62" s="15">
        <v>41772.685393518521</v>
      </c>
      <c r="B62" s="9"/>
      <c r="C62" s="9"/>
      <c r="D62" s="9"/>
      <c r="E62" s="9">
        <v>1</v>
      </c>
      <c r="F62" s="9">
        <v>1</v>
      </c>
    </row>
    <row r="63" spans="1:6" x14ac:dyDescent="0.2">
      <c r="A63" s="15">
        <v>41772.727893518517</v>
      </c>
      <c r="B63" s="9"/>
      <c r="C63" s="9"/>
      <c r="D63" s="9"/>
      <c r="E63" s="9">
        <v>1</v>
      </c>
      <c r="F63" s="9">
        <v>1</v>
      </c>
    </row>
    <row r="64" spans="1:6" x14ac:dyDescent="0.2">
      <c r="A64" s="15">
        <v>41774.651203703703</v>
      </c>
      <c r="B64" s="9"/>
      <c r="C64" s="9">
        <v>1</v>
      </c>
      <c r="D64" s="9"/>
      <c r="E64" s="9"/>
      <c r="F64" s="9">
        <v>1</v>
      </c>
    </row>
    <row r="65" spans="1:6" x14ac:dyDescent="0.2">
      <c r="A65" s="15">
        <v>41775.636157407411</v>
      </c>
      <c r="B65" s="9"/>
      <c r="C65" s="9"/>
      <c r="D65" s="9"/>
      <c r="E65" s="9">
        <v>1</v>
      </c>
      <c r="F65" s="9">
        <v>1</v>
      </c>
    </row>
    <row r="66" spans="1:6" x14ac:dyDescent="0.2">
      <c r="A66" s="15">
        <v>41775.753761574073</v>
      </c>
      <c r="B66" s="9"/>
      <c r="C66" s="9"/>
      <c r="D66" s="9"/>
      <c r="E66" s="9">
        <v>1</v>
      </c>
      <c r="F66" s="9">
        <v>1</v>
      </c>
    </row>
    <row r="67" spans="1:6" x14ac:dyDescent="0.2">
      <c r="A67" s="15">
        <v>41775.858564814815</v>
      </c>
      <c r="B67" s="9"/>
      <c r="C67" s="9"/>
      <c r="D67" s="9"/>
      <c r="E67" s="9">
        <v>1</v>
      </c>
      <c r="F67" s="9">
        <v>1</v>
      </c>
    </row>
    <row r="68" spans="1:6" x14ac:dyDescent="0.2">
      <c r="A68" s="15">
        <v>41776.063136574077</v>
      </c>
      <c r="B68" s="9"/>
      <c r="C68" s="9"/>
      <c r="D68" s="9"/>
      <c r="E68" s="9">
        <v>1</v>
      </c>
      <c r="F68" s="9">
        <v>1</v>
      </c>
    </row>
    <row r="69" spans="1:6" x14ac:dyDescent="0.2">
      <c r="A69" s="15">
        <v>41778.193622685183</v>
      </c>
      <c r="B69" s="9"/>
      <c r="C69" s="9"/>
      <c r="D69" s="9"/>
      <c r="E69" s="9">
        <v>1</v>
      </c>
      <c r="F69" s="9">
        <v>1</v>
      </c>
    </row>
    <row r="70" spans="1:6" x14ac:dyDescent="0.2">
      <c r="A70" s="15">
        <v>41778.548055555555</v>
      </c>
      <c r="B70" s="9"/>
      <c r="C70" s="9"/>
      <c r="D70" s="9"/>
      <c r="E70" s="9">
        <v>1</v>
      </c>
      <c r="F70" s="9">
        <v>1</v>
      </c>
    </row>
    <row r="71" spans="1:6" x14ac:dyDescent="0.2">
      <c r="A71" s="15">
        <v>41778.637245370373</v>
      </c>
      <c r="B71" s="9"/>
      <c r="C71" s="9"/>
      <c r="D71" s="9"/>
      <c r="E71" s="9">
        <v>1</v>
      </c>
      <c r="F71" s="9">
        <v>1</v>
      </c>
    </row>
    <row r="72" spans="1:6" x14ac:dyDescent="0.2">
      <c r="A72" s="15">
        <v>41779.045937499999</v>
      </c>
      <c r="B72" s="9"/>
      <c r="C72" s="9">
        <v>1</v>
      </c>
      <c r="D72" s="9"/>
      <c r="E72" s="9"/>
      <c r="F72" s="9">
        <v>1</v>
      </c>
    </row>
    <row r="73" spans="1:6" x14ac:dyDescent="0.2">
      <c r="A73" s="15">
        <v>41779.310034722221</v>
      </c>
      <c r="B73" s="9"/>
      <c r="C73" s="9"/>
      <c r="D73" s="9"/>
      <c r="E73" s="9">
        <v>1</v>
      </c>
      <c r="F73" s="9">
        <v>1</v>
      </c>
    </row>
    <row r="74" spans="1:6" x14ac:dyDescent="0.2">
      <c r="A74" s="15">
        <v>41779.648506944446</v>
      </c>
      <c r="B74" s="9"/>
      <c r="C74" s="9">
        <v>1</v>
      </c>
      <c r="D74" s="9"/>
      <c r="E74" s="9"/>
      <c r="F74" s="9">
        <v>1</v>
      </c>
    </row>
    <row r="75" spans="1:6" x14ac:dyDescent="0.2">
      <c r="A75" s="15">
        <v>41779.657870370371</v>
      </c>
      <c r="B75" s="9"/>
      <c r="C75" s="9">
        <v>1</v>
      </c>
      <c r="D75" s="9"/>
      <c r="E75" s="9"/>
      <c r="F75" s="9">
        <v>1</v>
      </c>
    </row>
    <row r="76" spans="1:6" x14ac:dyDescent="0.2">
      <c r="A76" s="15">
        <v>41779.695092592592</v>
      </c>
      <c r="B76" s="9"/>
      <c r="C76" s="9">
        <v>1</v>
      </c>
      <c r="D76" s="9"/>
      <c r="E76" s="9"/>
      <c r="F76" s="9">
        <v>1</v>
      </c>
    </row>
    <row r="77" spans="1:6" x14ac:dyDescent="0.2">
      <c r="A77" s="15">
        <v>41779.724224537036</v>
      </c>
      <c r="B77" s="9"/>
      <c r="C77" s="9"/>
      <c r="D77" s="9"/>
      <c r="E77" s="9">
        <v>1</v>
      </c>
      <c r="F77" s="9">
        <v>1</v>
      </c>
    </row>
    <row r="78" spans="1:6" x14ac:dyDescent="0.2">
      <c r="A78" s="15">
        <v>41780.412604166668</v>
      </c>
      <c r="B78" s="9"/>
      <c r="C78" s="9"/>
      <c r="D78" s="9"/>
      <c r="E78" s="9">
        <v>1</v>
      </c>
      <c r="F78" s="9">
        <v>1</v>
      </c>
    </row>
    <row r="79" spans="1:6" x14ac:dyDescent="0.2">
      <c r="A79" s="15">
        <v>41780.525937500002</v>
      </c>
      <c r="B79" s="9"/>
      <c r="C79" s="9"/>
      <c r="D79" s="9"/>
      <c r="E79" s="9">
        <v>1</v>
      </c>
      <c r="F79" s="9">
        <v>1</v>
      </c>
    </row>
    <row r="80" spans="1:6" x14ac:dyDescent="0.2">
      <c r="A80" s="15">
        <v>41780.712893518517</v>
      </c>
      <c r="B80" s="9"/>
      <c r="C80" s="9"/>
      <c r="D80" s="9"/>
      <c r="E80" s="9">
        <v>1</v>
      </c>
      <c r="F80" s="9">
        <v>1</v>
      </c>
    </row>
    <row r="81" spans="1:6" x14ac:dyDescent="0.2">
      <c r="A81" s="15">
        <v>41780.745254629634</v>
      </c>
      <c r="B81" s="9"/>
      <c r="C81" s="9"/>
      <c r="D81" s="9"/>
      <c r="E81" s="9">
        <v>1</v>
      </c>
      <c r="F81" s="9">
        <v>1</v>
      </c>
    </row>
    <row r="82" spans="1:6" x14ac:dyDescent="0.2">
      <c r="A82" s="15">
        <v>41780.785729166666</v>
      </c>
      <c r="B82" s="9"/>
      <c r="C82" s="9">
        <v>1</v>
      </c>
      <c r="D82" s="9"/>
      <c r="E82" s="9"/>
      <c r="F82" s="9">
        <v>1</v>
      </c>
    </row>
    <row r="83" spans="1:6" x14ac:dyDescent="0.2">
      <c r="A83" s="15">
        <v>41781.045173611114</v>
      </c>
      <c r="B83" s="9"/>
      <c r="C83" s="9">
        <v>1</v>
      </c>
      <c r="D83" s="9"/>
      <c r="E83" s="9"/>
      <c r="F83" s="9">
        <v>1</v>
      </c>
    </row>
    <row r="84" spans="1:6" x14ac:dyDescent="0.2">
      <c r="A84" s="15">
        <v>41781.096203703702</v>
      </c>
      <c r="B84" s="9"/>
      <c r="C84" s="9"/>
      <c r="D84" s="9"/>
      <c r="E84" s="9">
        <v>1</v>
      </c>
      <c r="F84" s="9">
        <v>1</v>
      </c>
    </row>
    <row r="85" spans="1:6" x14ac:dyDescent="0.2">
      <c r="A85" s="15">
        <v>41781.666770833333</v>
      </c>
      <c r="B85" s="9"/>
      <c r="C85" s="9"/>
      <c r="D85" s="9"/>
      <c r="E85" s="9">
        <v>1</v>
      </c>
      <c r="F85" s="9">
        <v>1</v>
      </c>
    </row>
    <row r="86" spans="1:6" x14ac:dyDescent="0.2">
      <c r="A86" s="15">
        <v>41781.855092592588</v>
      </c>
      <c r="B86" s="9"/>
      <c r="C86" s="9"/>
      <c r="D86" s="9"/>
      <c r="E86" s="9">
        <v>1</v>
      </c>
      <c r="F86" s="9">
        <v>1</v>
      </c>
    </row>
    <row r="87" spans="1:6" x14ac:dyDescent="0.2">
      <c r="A87" s="15">
        <v>41784.789687500001</v>
      </c>
      <c r="B87" s="9"/>
      <c r="C87" s="9">
        <v>1</v>
      </c>
      <c r="D87" s="9"/>
      <c r="E87" s="9"/>
      <c r="F87" s="9">
        <v>1</v>
      </c>
    </row>
    <row r="88" spans="1:6" x14ac:dyDescent="0.2">
      <c r="A88" s="15">
        <v>41784.952488425923</v>
      </c>
      <c r="B88" s="9"/>
      <c r="C88" s="9">
        <v>1</v>
      </c>
      <c r="D88" s="9"/>
      <c r="E88" s="9"/>
      <c r="F88" s="9">
        <v>1</v>
      </c>
    </row>
    <row r="89" spans="1:6" x14ac:dyDescent="0.2">
      <c r="A89" s="15">
        <v>41785.707708333335</v>
      </c>
      <c r="B89" s="9"/>
      <c r="C89" s="9"/>
      <c r="D89" s="9"/>
      <c r="E89" s="9">
        <v>1</v>
      </c>
      <c r="F89" s="9">
        <v>1</v>
      </c>
    </row>
    <row r="90" spans="1:6" x14ac:dyDescent="0.2">
      <c r="A90" s="15">
        <v>41785.72729166667</v>
      </c>
      <c r="B90" s="9"/>
      <c r="C90" s="9"/>
      <c r="D90" s="9"/>
      <c r="E90" s="9">
        <v>1</v>
      </c>
      <c r="F90" s="9">
        <v>1</v>
      </c>
    </row>
    <row r="91" spans="1:6" x14ac:dyDescent="0.2">
      <c r="A91" s="15">
        <v>41786.761354166665</v>
      </c>
      <c r="B91" s="9"/>
      <c r="C91" s="9"/>
      <c r="D91" s="9"/>
      <c r="E91" s="9">
        <v>1</v>
      </c>
      <c r="F91" s="9">
        <v>1</v>
      </c>
    </row>
    <row r="92" spans="1:6" x14ac:dyDescent="0.2">
      <c r="A92" s="15">
        <v>41786.959745370368</v>
      </c>
      <c r="B92" s="9"/>
      <c r="C92" s="9">
        <v>1</v>
      </c>
      <c r="D92" s="9"/>
      <c r="E92" s="9"/>
      <c r="F92" s="9">
        <v>1</v>
      </c>
    </row>
    <row r="93" spans="1:6" x14ac:dyDescent="0.2">
      <c r="A93" s="15">
        <v>41787.218229166669</v>
      </c>
      <c r="B93" s="9"/>
      <c r="C93" s="9"/>
      <c r="D93" s="9"/>
      <c r="E93" s="9">
        <v>1</v>
      </c>
      <c r="F93" s="9">
        <v>1</v>
      </c>
    </row>
    <row r="94" spans="1:6" x14ac:dyDescent="0.2">
      <c r="A94" s="15">
        <v>41787.681527777779</v>
      </c>
      <c r="B94" s="9"/>
      <c r="C94" s="9">
        <v>1</v>
      </c>
      <c r="D94" s="9"/>
      <c r="E94" s="9"/>
      <c r="F94" s="9">
        <v>1</v>
      </c>
    </row>
    <row r="95" spans="1:6" x14ac:dyDescent="0.2">
      <c r="A95" s="15">
        <v>41788.167187500003</v>
      </c>
      <c r="B95" s="9"/>
      <c r="C95" s="9"/>
      <c r="D95" s="9"/>
      <c r="E95" s="9">
        <v>1</v>
      </c>
      <c r="F95" s="9">
        <v>1</v>
      </c>
    </row>
    <row r="96" spans="1:6" x14ac:dyDescent="0.2">
      <c r="A96" s="15">
        <v>41788.587083333332</v>
      </c>
      <c r="B96" s="9"/>
      <c r="C96" s="9"/>
      <c r="D96" s="9"/>
      <c r="E96" s="9">
        <v>1</v>
      </c>
      <c r="F96" s="9">
        <v>1</v>
      </c>
    </row>
    <row r="97" spans="1:6" x14ac:dyDescent="0.2">
      <c r="A97" s="15">
        <v>41788.58997685185</v>
      </c>
      <c r="B97" s="9"/>
      <c r="C97" s="9"/>
      <c r="D97" s="9"/>
      <c r="E97" s="9">
        <v>1</v>
      </c>
      <c r="F97" s="9">
        <v>1</v>
      </c>
    </row>
    <row r="98" spans="1:6" x14ac:dyDescent="0.2">
      <c r="A98" s="15">
        <v>41789.080370370371</v>
      </c>
      <c r="B98" s="9"/>
      <c r="C98" s="9"/>
      <c r="D98" s="9"/>
      <c r="E98" s="9">
        <v>1</v>
      </c>
      <c r="F98" s="9">
        <v>1</v>
      </c>
    </row>
    <row r="99" spans="1:6" x14ac:dyDescent="0.2">
      <c r="A99" s="15">
        <v>41789.726979166669</v>
      </c>
      <c r="B99" s="9"/>
      <c r="C99" s="9"/>
      <c r="D99" s="9"/>
      <c r="E99" s="9">
        <v>1</v>
      </c>
      <c r="F99" s="9">
        <v>1</v>
      </c>
    </row>
    <row r="100" spans="1:6" x14ac:dyDescent="0.2">
      <c r="A100" s="15">
        <v>41789.893599537041</v>
      </c>
      <c r="B100" s="9"/>
      <c r="C100" s="9">
        <v>1</v>
      </c>
      <c r="D100" s="9"/>
      <c r="E100" s="9"/>
      <c r="F100" s="9">
        <v>1</v>
      </c>
    </row>
    <row r="101" spans="1:6" x14ac:dyDescent="0.2">
      <c r="A101" s="15">
        <v>41791.492777777778</v>
      </c>
      <c r="B101" s="9"/>
      <c r="C101" s="9"/>
      <c r="D101" s="9"/>
      <c r="E101" s="9">
        <v>1</v>
      </c>
      <c r="F101" s="9">
        <v>1</v>
      </c>
    </row>
    <row r="102" spans="1:6" x14ac:dyDescent="0.2">
      <c r="A102" s="15">
        <v>41791.993414351848</v>
      </c>
      <c r="B102" s="9"/>
      <c r="C102" s="9"/>
      <c r="D102" s="9"/>
      <c r="E102" s="9">
        <v>1</v>
      </c>
      <c r="F102" s="9">
        <v>1</v>
      </c>
    </row>
    <row r="103" spans="1:6" x14ac:dyDescent="0.2">
      <c r="A103" s="15">
        <v>41792.542986111112</v>
      </c>
      <c r="B103" s="9"/>
      <c r="C103" s="9"/>
      <c r="D103" s="9"/>
      <c r="E103" s="9">
        <v>1</v>
      </c>
      <c r="F103" s="9">
        <v>1</v>
      </c>
    </row>
    <row r="104" spans="1:6" x14ac:dyDescent="0.2">
      <c r="A104" s="15">
        <v>41792.645277777774</v>
      </c>
      <c r="B104" s="9"/>
      <c r="C104" s="9"/>
      <c r="D104" s="9"/>
      <c r="E104" s="9">
        <v>1</v>
      </c>
      <c r="F104" s="9">
        <v>1</v>
      </c>
    </row>
    <row r="105" spans="1:6" x14ac:dyDescent="0.2">
      <c r="A105" s="15">
        <v>41793.17219907407</v>
      </c>
      <c r="B105" s="9">
        <v>1</v>
      </c>
      <c r="C105" s="9"/>
      <c r="D105" s="9"/>
      <c r="E105" s="9"/>
      <c r="F105" s="9">
        <v>1</v>
      </c>
    </row>
    <row r="106" spans="1:6" x14ac:dyDescent="0.2">
      <c r="A106" s="15">
        <v>41793.191875000004</v>
      </c>
      <c r="B106" s="9"/>
      <c r="C106" s="9">
        <v>1</v>
      </c>
      <c r="D106" s="9"/>
      <c r="E106" s="9"/>
      <c r="F106" s="9">
        <v>1</v>
      </c>
    </row>
    <row r="107" spans="1:6" x14ac:dyDescent="0.2">
      <c r="A107" s="15">
        <v>41793.668761574074</v>
      </c>
      <c r="B107" s="9"/>
      <c r="C107" s="9"/>
      <c r="D107" s="9"/>
      <c r="E107" s="9">
        <v>1</v>
      </c>
      <c r="F107" s="9">
        <v>1</v>
      </c>
    </row>
    <row r="108" spans="1:6" x14ac:dyDescent="0.2">
      <c r="A108" s="15">
        <v>41793.710231481484</v>
      </c>
      <c r="B108" s="9"/>
      <c r="C108" s="9">
        <v>1</v>
      </c>
      <c r="D108" s="9"/>
      <c r="E108" s="9"/>
      <c r="F108" s="9">
        <v>1</v>
      </c>
    </row>
    <row r="109" spans="1:6" x14ac:dyDescent="0.2">
      <c r="A109" s="15">
        <v>41793.814259259263</v>
      </c>
      <c r="B109" s="9"/>
      <c r="C109" s="9">
        <v>1</v>
      </c>
      <c r="D109" s="9"/>
      <c r="E109" s="9"/>
      <c r="F109" s="9">
        <v>1</v>
      </c>
    </row>
    <row r="110" spans="1:6" x14ac:dyDescent="0.2">
      <c r="A110" s="15">
        <v>41794.817523148151</v>
      </c>
      <c r="B110" s="9"/>
      <c r="C110" s="9"/>
      <c r="D110" s="9"/>
      <c r="E110" s="9">
        <v>1</v>
      </c>
      <c r="F110" s="9">
        <v>1</v>
      </c>
    </row>
    <row r="111" spans="1:6" x14ac:dyDescent="0.2">
      <c r="A111" s="15">
        <v>41795.528101851851</v>
      </c>
      <c r="B111" s="9"/>
      <c r="C111" s="9"/>
      <c r="D111" s="9"/>
      <c r="E111" s="9">
        <v>1</v>
      </c>
      <c r="F111" s="9">
        <v>1</v>
      </c>
    </row>
    <row r="112" spans="1:6" x14ac:dyDescent="0.2">
      <c r="A112" s="15">
        <v>41795.598923611113</v>
      </c>
      <c r="B112" s="9"/>
      <c r="C112" s="9">
        <v>1</v>
      </c>
      <c r="D112" s="9"/>
      <c r="E112" s="9"/>
      <c r="F112" s="9">
        <v>1</v>
      </c>
    </row>
    <row r="113" spans="1:6" x14ac:dyDescent="0.2">
      <c r="A113" s="15">
        <v>41796.422326388885</v>
      </c>
      <c r="B113" s="9"/>
      <c r="C113" s="9"/>
      <c r="D113" s="9"/>
      <c r="E113" s="9">
        <v>1</v>
      </c>
      <c r="F113" s="9">
        <v>1</v>
      </c>
    </row>
    <row r="114" spans="1:6" x14ac:dyDescent="0.2">
      <c r="A114" s="15">
        <v>41796.771597222221</v>
      </c>
      <c r="B114" s="9"/>
      <c r="C114" s="9"/>
      <c r="D114" s="9"/>
      <c r="E114" s="9">
        <v>1</v>
      </c>
      <c r="F114" s="9">
        <v>1</v>
      </c>
    </row>
    <row r="115" spans="1:6" x14ac:dyDescent="0.2">
      <c r="A115" s="15">
        <v>41798.94027777778</v>
      </c>
      <c r="B115" s="9"/>
      <c r="C115" s="9"/>
      <c r="D115" s="9"/>
      <c r="E115" s="9">
        <v>1</v>
      </c>
      <c r="F115" s="9">
        <v>1</v>
      </c>
    </row>
    <row r="116" spans="1:6" x14ac:dyDescent="0.2">
      <c r="A116" s="15">
        <v>41799.259039351848</v>
      </c>
      <c r="B116" s="9"/>
      <c r="C116" s="9">
        <v>1</v>
      </c>
      <c r="D116" s="9"/>
      <c r="E116" s="9"/>
      <c r="F116" s="9">
        <v>1</v>
      </c>
    </row>
    <row r="117" spans="1:6" x14ac:dyDescent="0.2">
      <c r="A117" s="15">
        <v>41799.685902777775</v>
      </c>
      <c r="B117" s="9"/>
      <c r="C117" s="9"/>
      <c r="D117" s="9"/>
      <c r="E117" s="9">
        <v>1</v>
      </c>
      <c r="F117" s="9">
        <v>1</v>
      </c>
    </row>
    <row r="118" spans="1:6" x14ac:dyDescent="0.2">
      <c r="A118" s="15">
        <v>41800.380428240744</v>
      </c>
      <c r="B118" s="9"/>
      <c r="C118" s="9"/>
      <c r="D118" s="9"/>
      <c r="E118" s="9">
        <v>1</v>
      </c>
      <c r="F118" s="9">
        <v>1</v>
      </c>
    </row>
    <row r="119" spans="1:6" x14ac:dyDescent="0.2">
      <c r="A119" s="15">
        <v>41800.526701388888</v>
      </c>
      <c r="B119" s="9"/>
      <c r="C119" s="9"/>
      <c r="D119" s="9"/>
      <c r="E119" s="9">
        <v>1</v>
      </c>
      <c r="F119" s="9">
        <v>1</v>
      </c>
    </row>
    <row r="120" spans="1:6" x14ac:dyDescent="0.2">
      <c r="A120" s="15">
        <v>41801.711550925924</v>
      </c>
      <c r="B120" s="9"/>
      <c r="C120" s="9">
        <v>1</v>
      </c>
      <c r="D120" s="9"/>
      <c r="E120" s="9"/>
      <c r="F120" s="9">
        <v>1</v>
      </c>
    </row>
    <row r="121" spans="1:6" x14ac:dyDescent="0.2">
      <c r="A121" s="15">
        <v>41802.574282407404</v>
      </c>
      <c r="B121" s="9"/>
      <c r="C121" s="9"/>
      <c r="D121" s="9"/>
      <c r="E121" s="9">
        <v>1</v>
      </c>
      <c r="F121" s="9">
        <v>1</v>
      </c>
    </row>
    <row r="122" spans="1:6" x14ac:dyDescent="0.2">
      <c r="A122" s="15">
        <v>41802.62090277778</v>
      </c>
      <c r="B122" s="9"/>
      <c r="C122" s="9"/>
      <c r="D122" s="9"/>
      <c r="E122" s="9">
        <v>1</v>
      </c>
      <c r="F122" s="9">
        <v>1</v>
      </c>
    </row>
    <row r="123" spans="1:6" x14ac:dyDescent="0.2">
      <c r="A123" s="15">
        <v>41803.457326388889</v>
      </c>
      <c r="B123" s="9"/>
      <c r="C123" s="9"/>
      <c r="D123" s="9"/>
      <c r="E123" s="9">
        <v>1</v>
      </c>
      <c r="F123" s="9">
        <v>1</v>
      </c>
    </row>
    <row r="124" spans="1:6" x14ac:dyDescent="0.2">
      <c r="A124" s="15">
        <v>41804.937083333331</v>
      </c>
      <c r="B124" s="9"/>
      <c r="C124" s="9">
        <v>1</v>
      </c>
      <c r="D124" s="9"/>
      <c r="E124" s="9"/>
      <c r="F124" s="9">
        <v>1</v>
      </c>
    </row>
    <row r="125" spans="1:6" x14ac:dyDescent="0.2">
      <c r="A125" s="15">
        <v>41806.395428240743</v>
      </c>
      <c r="B125" s="9"/>
      <c r="C125" s="9"/>
      <c r="D125" s="9"/>
      <c r="E125" s="9">
        <v>1</v>
      </c>
      <c r="F125" s="9">
        <v>1</v>
      </c>
    </row>
    <row r="126" spans="1:6" x14ac:dyDescent="0.2">
      <c r="A126" s="15">
        <v>41806.605034722219</v>
      </c>
      <c r="B126" s="9"/>
      <c r="C126" s="9"/>
      <c r="D126" s="9"/>
      <c r="E126" s="9">
        <v>1</v>
      </c>
      <c r="F126" s="9">
        <v>1</v>
      </c>
    </row>
    <row r="127" spans="1:6" x14ac:dyDescent="0.2">
      <c r="A127" s="15">
        <v>41806.669317129628</v>
      </c>
      <c r="B127" s="9"/>
      <c r="C127" s="9"/>
      <c r="D127" s="9"/>
      <c r="E127" s="9">
        <v>1</v>
      </c>
      <c r="F127" s="9">
        <v>1</v>
      </c>
    </row>
    <row r="128" spans="1:6" x14ac:dyDescent="0.2">
      <c r="A128" s="15">
        <v>41807.690081018518</v>
      </c>
      <c r="B128" s="9"/>
      <c r="C128" s="9"/>
      <c r="D128" s="9"/>
      <c r="E128" s="9">
        <v>1</v>
      </c>
      <c r="F128" s="9">
        <v>1</v>
      </c>
    </row>
    <row r="129" spans="1:6" x14ac:dyDescent="0.2">
      <c r="A129" s="15">
        <v>41808.198518518519</v>
      </c>
      <c r="B129" s="9"/>
      <c r="C129" s="9"/>
      <c r="D129" s="9"/>
      <c r="E129" s="9">
        <v>1</v>
      </c>
      <c r="F129" s="9">
        <v>1</v>
      </c>
    </row>
    <row r="130" spans="1:6" x14ac:dyDescent="0.2">
      <c r="A130" s="15">
        <v>41808.649583333332</v>
      </c>
      <c r="B130" s="9"/>
      <c r="C130" s="9"/>
      <c r="D130" s="9"/>
      <c r="E130" s="9">
        <v>1</v>
      </c>
      <c r="F130" s="9">
        <v>1</v>
      </c>
    </row>
    <row r="131" spans="1:6" x14ac:dyDescent="0.2">
      <c r="A131" s="15">
        <v>41808.669571759259</v>
      </c>
      <c r="B131" s="9"/>
      <c r="C131" s="9"/>
      <c r="D131" s="9"/>
      <c r="E131" s="9">
        <v>1</v>
      </c>
      <c r="F131" s="9">
        <v>1</v>
      </c>
    </row>
    <row r="132" spans="1:6" x14ac:dyDescent="0.2">
      <c r="A132" s="15">
        <v>41808.881215277775</v>
      </c>
      <c r="B132" s="9"/>
      <c r="C132" s="9"/>
      <c r="D132" s="9"/>
      <c r="E132" s="9">
        <v>1</v>
      </c>
      <c r="F132" s="9">
        <v>1</v>
      </c>
    </row>
    <row r="133" spans="1:6" x14ac:dyDescent="0.2">
      <c r="A133" s="15">
        <v>41808.991944444446</v>
      </c>
      <c r="B133" s="9"/>
      <c r="C133" s="9"/>
      <c r="D133" s="9"/>
      <c r="E133" s="9">
        <v>1</v>
      </c>
      <c r="F133" s="9">
        <v>1</v>
      </c>
    </row>
    <row r="134" spans="1:6" x14ac:dyDescent="0.2">
      <c r="A134" s="15">
        <v>41809.12300925926</v>
      </c>
      <c r="B134" s="9"/>
      <c r="C134" s="9"/>
      <c r="D134" s="9"/>
      <c r="E134" s="9">
        <v>1</v>
      </c>
      <c r="F134" s="9">
        <v>1</v>
      </c>
    </row>
    <row r="135" spans="1:6" x14ac:dyDescent="0.2">
      <c r="A135" s="15">
        <v>41809.389930555553</v>
      </c>
      <c r="B135" s="9"/>
      <c r="C135" s="9">
        <v>1</v>
      </c>
      <c r="D135" s="9"/>
      <c r="E135" s="9"/>
      <c r="F135" s="9">
        <v>1</v>
      </c>
    </row>
    <row r="136" spans="1:6" x14ac:dyDescent="0.2">
      <c r="A136" s="15">
        <v>41809.860300925924</v>
      </c>
      <c r="B136" s="9"/>
      <c r="C136" s="9"/>
      <c r="D136" s="9"/>
      <c r="E136" s="9">
        <v>1</v>
      </c>
      <c r="F136" s="9">
        <v>1</v>
      </c>
    </row>
    <row r="137" spans="1:6" x14ac:dyDescent="0.2">
      <c r="A137" s="15">
        <v>41810.142199074071</v>
      </c>
      <c r="B137" s="9"/>
      <c r="C137" s="9"/>
      <c r="D137" s="9"/>
      <c r="E137" s="9">
        <v>1</v>
      </c>
      <c r="F137" s="9">
        <v>1</v>
      </c>
    </row>
    <row r="138" spans="1:6" x14ac:dyDescent="0.2">
      <c r="A138" s="15">
        <v>41811.536180555559</v>
      </c>
      <c r="B138" s="9"/>
      <c r="C138" s="9">
        <v>1</v>
      </c>
      <c r="D138" s="9"/>
      <c r="E138" s="9"/>
      <c r="F138" s="9">
        <v>1</v>
      </c>
    </row>
    <row r="139" spans="1:6" x14ac:dyDescent="0.2">
      <c r="A139" s="15">
        <v>41811.555462962962</v>
      </c>
      <c r="B139" s="9"/>
      <c r="C139" s="9">
        <v>1</v>
      </c>
      <c r="D139" s="9"/>
      <c r="E139" s="9"/>
      <c r="F139" s="9">
        <v>1</v>
      </c>
    </row>
    <row r="140" spans="1:6" x14ac:dyDescent="0.2">
      <c r="A140" s="15">
        <v>41812.77443287037</v>
      </c>
      <c r="B140" s="9"/>
      <c r="C140" s="9">
        <v>1</v>
      </c>
      <c r="D140" s="9"/>
      <c r="E140" s="9"/>
      <c r="F140" s="9">
        <v>1</v>
      </c>
    </row>
    <row r="141" spans="1:6" x14ac:dyDescent="0.2">
      <c r="A141" s="15">
        <v>41813.938715277778</v>
      </c>
      <c r="B141" s="9"/>
      <c r="C141" s="9">
        <v>1</v>
      </c>
      <c r="D141" s="9"/>
      <c r="E141" s="9"/>
      <c r="F141" s="9">
        <v>1</v>
      </c>
    </row>
    <row r="142" spans="1:6" x14ac:dyDescent="0.2">
      <c r="A142" s="15">
        <v>41814.367800925924</v>
      </c>
      <c r="B142" s="9"/>
      <c r="C142" s="9"/>
      <c r="D142" s="9"/>
      <c r="E142" s="9">
        <v>1</v>
      </c>
      <c r="F142" s="9">
        <v>1</v>
      </c>
    </row>
    <row r="143" spans="1:6" x14ac:dyDescent="0.2">
      <c r="A143" s="15">
        <v>41815.569212962961</v>
      </c>
      <c r="B143" s="9"/>
      <c r="C143" s="9"/>
      <c r="D143" s="9"/>
      <c r="E143" s="9">
        <v>1</v>
      </c>
      <c r="F143" s="9">
        <v>1</v>
      </c>
    </row>
    <row r="144" spans="1:6" x14ac:dyDescent="0.2">
      <c r="A144" s="15">
        <v>41815.774826388886</v>
      </c>
      <c r="B144" s="9"/>
      <c r="C144" s="9"/>
      <c r="D144" s="9"/>
      <c r="E144" s="9">
        <v>1</v>
      </c>
      <c r="F144" s="9">
        <v>1</v>
      </c>
    </row>
    <row r="145" spans="1:6" x14ac:dyDescent="0.2">
      <c r="A145" s="15">
        <v>41815.815046296295</v>
      </c>
      <c r="B145" s="9">
        <v>1</v>
      </c>
      <c r="C145" s="9"/>
      <c r="D145" s="9"/>
      <c r="E145" s="9"/>
      <c r="F145" s="9">
        <v>1</v>
      </c>
    </row>
    <row r="146" spans="1:6" x14ac:dyDescent="0.2">
      <c r="A146" s="15">
        <v>41816.950370370374</v>
      </c>
      <c r="B146" s="9"/>
      <c r="C146" s="9">
        <v>1</v>
      </c>
      <c r="D146" s="9"/>
      <c r="E146" s="9"/>
      <c r="F146" s="9">
        <v>1</v>
      </c>
    </row>
    <row r="147" spans="1:6" x14ac:dyDescent="0.2">
      <c r="A147" s="15">
        <v>41817.59542824074</v>
      </c>
      <c r="B147" s="9"/>
      <c r="C147" s="9"/>
      <c r="D147" s="9"/>
      <c r="E147" s="9">
        <v>1</v>
      </c>
      <c r="F147" s="9">
        <v>1</v>
      </c>
    </row>
    <row r="148" spans="1:6" x14ac:dyDescent="0.2">
      <c r="A148" s="15">
        <v>41820.62809027778</v>
      </c>
      <c r="B148" s="9"/>
      <c r="C148" s="9"/>
      <c r="D148" s="9"/>
      <c r="E148" s="9">
        <v>1</v>
      </c>
      <c r="F148" s="9">
        <v>1</v>
      </c>
    </row>
    <row r="149" spans="1:6" x14ac:dyDescent="0.2">
      <c r="A149" s="15">
        <v>41820.639189814814</v>
      </c>
      <c r="B149" s="9"/>
      <c r="C149" s="9"/>
      <c r="D149" s="9"/>
      <c r="E149" s="9">
        <v>1</v>
      </c>
      <c r="F149" s="9">
        <v>1</v>
      </c>
    </row>
    <row r="150" spans="1:6" x14ac:dyDescent="0.2">
      <c r="A150" s="15">
        <v>41820.776412037041</v>
      </c>
      <c r="B150" s="9"/>
      <c r="C150" s="9"/>
      <c r="D150" s="9"/>
      <c r="E150" s="9">
        <v>1</v>
      </c>
      <c r="F150" s="9">
        <v>1</v>
      </c>
    </row>
    <row r="151" spans="1:6" x14ac:dyDescent="0.2">
      <c r="A151" s="15">
        <v>41820.870821759258</v>
      </c>
      <c r="B151" s="9"/>
      <c r="C151" s="9">
        <v>1</v>
      </c>
      <c r="D151" s="9"/>
      <c r="E151" s="9"/>
      <c r="F151" s="9">
        <v>1</v>
      </c>
    </row>
    <row r="152" spans="1:6" x14ac:dyDescent="0.2">
      <c r="A152" s="15">
        <v>41820.945613425924</v>
      </c>
      <c r="B152" s="9"/>
      <c r="C152" s="9"/>
      <c r="D152" s="9"/>
      <c r="E152" s="9">
        <v>1</v>
      </c>
      <c r="F152" s="9">
        <v>1</v>
      </c>
    </row>
    <row r="153" spans="1:6" x14ac:dyDescent="0.2">
      <c r="A153" s="15">
        <v>41821.205636574072</v>
      </c>
      <c r="B153" s="9"/>
      <c r="C153" s="9"/>
      <c r="D153" s="9"/>
      <c r="E153" s="9">
        <v>1</v>
      </c>
      <c r="F153" s="9">
        <v>1</v>
      </c>
    </row>
    <row r="154" spans="1:6" x14ac:dyDescent="0.2">
      <c r="A154" s="15">
        <v>41821.698599537034</v>
      </c>
      <c r="B154" s="9"/>
      <c r="C154" s="9"/>
      <c r="D154" s="9"/>
      <c r="E154" s="9">
        <v>1</v>
      </c>
      <c r="F154" s="9">
        <v>1</v>
      </c>
    </row>
    <row r="155" spans="1:6" x14ac:dyDescent="0.2">
      <c r="A155" s="15">
        <v>41822.417939814812</v>
      </c>
      <c r="B155" s="9"/>
      <c r="C155" s="9"/>
      <c r="D155" s="9"/>
      <c r="E155" s="9">
        <v>1</v>
      </c>
      <c r="F155" s="9">
        <v>1</v>
      </c>
    </row>
    <row r="156" spans="1:6" x14ac:dyDescent="0.2">
      <c r="A156" s="15">
        <v>41822.57503472222</v>
      </c>
      <c r="B156" s="9"/>
      <c r="C156" s="9"/>
      <c r="D156" s="9"/>
      <c r="E156" s="9">
        <v>1</v>
      </c>
      <c r="F156" s="9">
        <v>1</v>
      </c>
    </row>
    <row r="157" spans="1:6" x14ac:dyDescent="0.2">
      <c r="A157" s="15">
        <v>41822.90488425926</v>
      </c>
      <c r="B157" s="9"/>
      <c r="C157" s="9"/>
      <c r="D157" s="9"/>
      <c r="E157" s="9">
        <v>1</v>
      </c>
      <c r="F157" s="9">
        <v>1</v>
      </c>
    </row>
    <row r="158" spans="1:6" x14ac:dyDescent="0.2">
      <c r="A158" s="15">
        <v>41825.055231481485</v>
      </c>
      <c r="B158" s="9"/>
      <c r="C158" s="9">
        <v>1</v>
      </c>
      <c r="D158" s="9"/>
      <c r="E158" s="9"/>
      <c r="F158" s="9">
        <v>1</v>
      </c>
    </row>
    <row r="159" spans="1:6" x14ac:dyDescent="0.2">
      <c r="A159" s="15">
        <v>41826.61954861111</v>
      </c>
      <c r="B159" s="9"/>
      <c r="C159" s="9">
        <v>1</v>
      </c>
      <c r="D159" s="9"/>
      <c r="E159" s="9"/>
      <c r="F159" s="9">
        <v>1</v>
      </c>
    </row>
    <row r="160" spans="1:6" x14ac:dyDescent="0.2">
      <c r="A160" s="15">
        <v>41826.871238425927</v>
      </c>
      <c r="B160" s="9"/>
      <c r="C160" s="9"/>
      <c r="D160" s="9"/>
      <c r="E160" s="9">
        <v>1</v>
      </c>
      <c r="F160" s="9">
        <v>1</v>
      </c>
    </row>
    <row r="161" spans="1:6" x14ac:dyDescent="0.2">
      <c r="A161" s="15">
        <v>41827.605057870373</v>
      </c>
      <c r="B161" s="9"/>
      <c r="C161" s="9"/>
      <c r="D161" s="9"/>
      <c r="E161" s="9">
        <v>1</v>
      </c>
      <c r="F161" s="9">
        <v>1</v>
      </c>
    </row>
    <row r="162" spans="1:6" x14ac:dyDescent="0.2">
      <c r="A162" s="15">
        <v>41827.674143518518</v>
      </c>
      <c r="B162" s="9"/>
      <c r="C162" s="9"/>
      <c r="D162" s="9"/>
      <c r="E162" s="9">
        <v>1</v>
      </c>
      <c r="F162" s="9">
        <v>1</v>
      </c>
    </row>
    <row r="163" spans="1:6" x14ac:dyDescent="0.2">
      <c r="A163" s="15">
        <v>41827.909942129627</v>
      </c>
      <c r="B163" s="9"/>
      <c r="C163" s="9"/>
      <c r="D163" s="9"/>
      <c r="E163" s="9">
        <v>1</v>
      </c>
      <c r="F163" s="9">
        <v>1</v>
      </c>
    </row>
    <row r="164" spans="1:6" x14ac:dyDescent="0.2">
      <c r="A164" s="15">
        <v>41828.229490740741</v>
      </c>
      <c r="B164" s="9"/>
      <c r="C164" s="9"/>
      <c r="D164" s="9"/>
      <c r="E164" s="9">
        <v>1</v>
      </c>
      <c r="F164" s="9">
        <v>1</v>
      </c>
    </row>
    <row r="165" spans="1:6" x14ac:dyDescent="0.2">
      <c r="A165" s="15">
        <v>41828.646319444444</v>
      </c>
      <c r="B165" s="9"/>
      <c r="C165" s="9"/>
      <c r="D165" s="9"/>
      <c r="E165" s="9">
        <v>1</v>
      </c>
      <c r="F165" s="9">
        <v>1</v>
      </c>
    </row>
    <row r="166" spans="1:6" x14ac:dyDescent="0.2">
      <c r="A166" s="15">
        <v>41828.736921296295</v>
      </c>
      <c r="B166" s="9"/>
      <c r="C166" s="9"/>
      <c r="D166" s="9"/>
      <c r="E166" s="9">
        <v>1</v>
      </c>
      <c r="F166" s="9">
        <v>1</v>
      </c>
    </row>
    <row r="167" spans="1:6" x14ac:dyDescent="0.2">
      <c r="A167" s="15">
        <v>41828.922905092593</v>
      </c>
      <c r="B167" s="9"/>
      <c r="C167" s="9">
        <v>1</v>
      </c>
      <c r="D167" s="9"/>
      <c r="E167" s="9"/>
      <c r="F167" s="9">
        <v>1</v>
      </c>
    </row>
    <row r="168" spans="1:6" x14ac:dyDescent="0.2">
      <c r="A168" s="15">
        <v>41829.325497685182</v>
      </c>
      <c r="B168" s="9"/>
      <c r="C168" s="9">
        <v>1</v>
      </c>
      <c r="D168" s="9"/>
      <c r="E168" s="9"/>
      <c r="F168" s="9">
        <v>1</v>
      </c>
    </row>
    <row r="169" spans="1:6" x14ac:dyDescent="0.2">
      <c r="A169" s="15">
        <v>41829.599791666667</v>
      </c>
      <c r="B169" s="9"/>
      <c r="C169" s="9"/>
      <c r="D169" s="9"/>
      <c r="E169" s="9">
        <v>1</v>
      </c>
      <c r="F169" s="9">
        <v>1</v>
      </c>
    </row>
    <row r="170" spans="1:6" x14ac:dyDescent="0.2">
      <c r="A170" s="15">
        <v>41829.734259259261</v>
      </c>
      <c r="B170" s="9"/>
      <c r="C170" s="9"/>
      <c r="D170" s="9"/>
      <c r="E170" s="9">
        <v>1</v>
      </c>
      <c r="F170" s="9">
        <v>1</v>
      </c>
    </row>
    <row r="171" spans="1:6" x14ac:dyDescent="0.2">
      <c r="A171" s="15">
        <v>41829.73715277778</v>
      </c>
      <c r="B171" s="9"/>
      <c r="C171" s="9">
        <v>1</v>
      </c>
      <c r="D171" s="9"/>
      <c r="E171" s="9"/>
      <c r="F171" s="9">
        <v>1</v>
      </c>
    </row>
    <row r="172" spans="1:6" x14ac:dyDescent="0.2">
      <c r="A172" s="15">
        <v>41829.787083333329</v>
      </c>
      <c r="B172" s="9"/>
      <c r="C172" s="9"/>
      <c r="D172" s="9"/>
      <c r="E172" s="9">
        <v>1</v>
      </c>
      <c r="F172" s="9">
        <v>1</v>
      </c>
    </row>
    <row r="173" spans="1:6" x14ac:dyDescent="0.2">
      <c r="A173" s="15">
        <v>41829.788252314815</v>
      </c>
      <c r="B173" s="9"/>
      <c r="C173" s="9"/>
      <c r="D173" s="9"/>
      <c r="E173" s="9">
        <v>1</v>
      </c>
      <c r="F173" s="9">
        <v>1</v>
      </c>
    </row>
    <row r="174" spans="1:6" x14ac:dyDescent="0.2">
      <c r="A174" s="15">
        <v>41829.795729166668</v>
      </c>
      <c r="B174" s="9"/>
      <c r="C174" s="9"/>
      <c r="D174" s="9"/>
      <c r="E174" s="9">
        <v>1</v>
      </c>
      <c r="F174" s="9">
        <v>1</v>
      </c>
    </row>
    <row r="175" spans="1:6" x14ac:dyDescent="0.2">
      <c r="A175" s="15">
        <v>41829.935717592591</v>
      </c>
      <c r="B175" s="9"/>
      <c r="C175" s="9">
        <v>1</v>
      </c>
      <c r="D175" s="9"/>
      <c r="E175" s="9"/>
      <c r="F175" s="9">
        <v>1</v>
      </c>
    </row>
    <row r="176" spans="1:6" x14ac:dyDescent="0.2">
      <c r="A176" s="15">
        <v>41829.977326388893</v>
      </c>
      <c r="B176" s="9"/>
      <c r="C176" s="9"/>
      <c r="D176" s="9"/>
      <c r="E176" s="9">
        <v>1</v>
      </c>
      <c r="F176" s="9">
        <v>1</v>
      </c>
    </row>
    <row r="177" spans="1:6" x14ac:dyDescent="0.2">
      <c r="A177" s="15">
        <v>41830.234166666669</v>
      </c>
      <c r="B177" s="9"/>
      <c r="C177" s="9">
        <v>1</v>
      </c>
      <c r="D177" s="9"/>
      <c r="E177" s="9"/>
      <c r="F177" s="9">
        <v>1</v>
      </c>
    </row>
    <row r="178" spans="1:6" x14ac:dyDescent="0.2">
      <c r="A178" s="15">
        <v>41830.267407407409</v>
      </c>
      <c r="B178" s="9"/>
      <c r="C178" s="9">
        <v>1</v>
      </c>
      <c r="D178" s="9"/>
      <c r="E178" s="9"/>
      <c r="F178" s="9">
        <v>1</v>
      </c>
    </row>
    <row r="179" spans="1:6" x14ac:dyDescent="0.2">
      <c r="A179" s="15">
        <v>41830.545694444445</v>
      </c>
      <c r="B179" s="9"/>
      <c r="C179" s="9"/>
      <c r="D179" s="9"/>
      <c r="E179" s="9">
        <v>1</v>
      </c>
      <c r="F179" s="9">
        <v>1</v>
      </c>
    </row>
    <row r="180" spans="1:6" x14ac:dyDescent="0.2">
      <c r="A180" s="15">
        <v>41830.858344907407</v>
      </c>
      <c r="B180" s="9"/>
      <c r="C180" s="9">
        <v>1</v>
      </c>
      <c r="D180" s="9"/>
      <c r="E180" s="9"/>
      <c r="F180" s="9">
        <v>1</v>
      </c>
    </row>
    <row r="181" spans="1:6" x14ac:dyDescent="0.2">
      <c r="A181" s="15">
        <v>41831.675034722226</v>
      </c>
      <c r="B181" s="9"/>
      <c r="C181" s="9">
        <v>1</v>
      </c>
      <c r="D181" s="9"/>
      <c r="E181" s="9"/>
      <c r="F181" s="9">
        <v>1</v>
      </c>
    </row>
    <row r="182" spans="1:6" x14ac:dyDescent="0.2">
      <c r="A182" s="15">
        <v>41831.697939814818</v>
      </c>
      <c r="B182" s="9"/>
      <c r="C182" s="9">
        <v>1</v>
      </c>
      <c r="D182" s="9"/>
      <c r="E182" s="9"/>
      <c r="F182" s="9">
        <v>1</v>
      </c>
    </row>
    <row r="183" spans="1:6" x14ac:dyDescent="0.2">
      <c r="A183" s="15">
        <v>41831.722777777781</v>
      </c>
      <c r="B183" s="9"/>
      <c r="C183" s="9">
        <v>1</v>
      </c>
      <c r="D183" s="9"/>
      <c r="E183" s="9"/>
      <c r="F183" s="9">
        <v>1</v>
      </c>
    </row>
    <row r="184" spans="1:6" x14ac:dyDescent="0.2">
      <c r="A184" s="15">
        <v>41831.742962962962</v>
      </c>
      <c r="B184" s="9"/>
      <c r="C184" s="9">
        <v>1</v>
      </c>
      <c r="D184" s="9"/>
      <c r="E184" s="9"/>
      <c r="F184" s="9">
        <v>1</v>
      </c>
    </row>
    <row r="185" spans="1:6" x14ac:dyDescent="0.2">
      <c r="A185" s="15">
        <v>41833.089756944442</v>
      </c>
      <c r="B185" s="9"/>
      <c r="C185" s="9">
        <v>1</v>
      </c>
      <c r="D185" s="9"/>
      <c r="E185" s="9"/>
      <c r="F185" s="9">
        <v>1</v>
      </c>
    </row>
    <row r="186" spans="1:6" x14ac:dyDescent="0.2">
      <c r="A186" s="15">
        <v>41833.660995370366</v>
      </c>
      <c r="B186" s="9"/>
      <c r="C186" s="9">
        <v>1</v>
      </c>
      <c r="D186" s="9"/>
      <c r="E186" s="9"/>
      <c r="F186" s="9">
        <v>1</v>
      </c>
    </row>
    <row r="187" spans="1:6" x14ac:dyDescent="0.2">
      <c r="A187" s="15">
        <v>41833.951516203706</v>
      </c>
      <c r="B187" s="9"/>
      <c r="C187" s="9">
        <v>1</v>
      </c>
      <c r="D187" s="9"/>
      <c r="E187" s="9"/>
      <c r="F187" s="9">
        <v>1</v>
      </c>
    </row>
    <row r="188" spans="1:6" x14ac:dyDescent="0.2">
      <c r="A188" s="15">
        <v>41834.135370370372</v>
      </c>
      <c r="B188" s="9"/>
      <c r="C188" s="9">
        <v>1</v>
      </c>
      <c r="D188" s="9"/>
      <c r="E188" s="9"/>
      <c r="F188" s="9">
        <v>1</v>
      </c>
    </row>
    <row r="189" spans="1:6" x14ac:dyDescent="0.2">
      <c r="A189" s="15">
        <v>41834.586574074077</v>
      </c>
      <c r="B189" s="9"/>
      <c r="C189" s="9"/>
      <c r="D189" s="9"/>
      <c r="E189" s="9">
        <v>1</v>
      </c>
      <c r="F189" s="9">
        <v>1</v>
      </c>
    </row>
    <row r="190" spans="1:6" x14ac:dyDescent="0.2">
      <c r="A190" s="15">
        <v>41834.784120370372</v>
      </c>
      <c r="B190" s="9"/>
      <c r="C190" s="9">
        <v>1</v>
      </c>
      <c r="D190" s="9"/>
      <c r="E190" s="9"/>
      <c r="F190" s="9">
        <v>1</v>
      </c>
    </row>
    <row r="191" spans="1:6" x14ac:dyDescent="0.2">
      <c r="A191" s="15">
        <v>41834.953865740739</v>
      </c>
      <c r="B191" s="9"/>
      <c r="C191" s="9"/>
      <c r="D191" s="9"/>
      <c r="E191" s="9">
        <v>1</v>
      </c>
      <c r="F191" s="9">
        <v>1</v>
      </c>
    </row>
    <row r="192" spans="1:6" x14ac:dyDescent="0.2">
      <c r="A192" s="15">
        <v>41835.666354166664</v>
      </c>
      <c r="B192" s="9"/>
      <c r="C192" s="9"/>
      <c r="D192" s="9"/>
      <c r="E192" s="9">
        <v>1</v>
      </c>
      <c r="F192" s="9">
        <v>1</v>
      </c>
    </row>
    <row r="193" spans="1:6" x14ac:dyDescent="0.2">
      <c r="A193" s="15">
        <v>41836.190937499996</v>
      </c>
      <c r="B193" s="9"/>
      <c r="C193" s="9">
        <v>1</v>
      </c>
      <c r="D193" s="9"/>
      <c r="E193" s="9"/>
      <c r="F193" s="9">
        <v>1</v>
      </c>
    </row>
    <row r="194" spans="1:6" x14ac:dyDescent="0.2">
      <c r="A194" s="15">
        <v>41836.471180555556</v>
      </c>
      <c r="B194" s="9"/>
      <c r="C194" s="9"/>
      <c r="D194" s="9"/>
      <c r="E194" s="9">
        <v>1</v>
      </c>
      <c r="F194" s="9">
        <v>1</v>
      </c>
    </row>
    <row r="195" spans="1:6" x14ac:dyDescent="0.2">
      <c r="A195" s="15">
        <v>41837.323009259257</v>
      </c>
      <c r="B195" s="9"/>
      <c r="C195" s="9"/>
      <c r="D195" s="9"/>
      <c r="E195" s="9">
        <v>1</v>
      </c>
      <c r="F195" s="9">
        <v>1</v>
      </c>
    </row>
    <row r="196" spans="1:6" x14ac:dyDescent="0.2">
      <c r="A196" s="15">
        <v>41839.175706018519</v>
      </c>
      <c r="B196" s="9"/>
      <c r="C196" s="9"/>
      <c r="D196" s="9"/>
      <c r="E196" s="9">
        <v>1</v>
      </c>
      <c r="F196" s="9">
        <v>1</v>
      </c>
    </row>
    <row r="197" spans="1:6" x14ac:dyDescent="0.2">
      <c r="A197" s="15">
        <v>41839.730937500004</v>
      </c>
      <c r="B197" s="9"/>
      <c r="C197" s="9"/>
      <c r="D197" s="9"/>
      <c r="E197" s="9">
        <v>1</v>
      </c>
      <c r="F197" s="9">
        <v>1</v>
      </c>
    </row>
    <row r="198" spans="1:6" x14ac:dyDescent="0.2">
      <c r="A198" s="15">
        <v>41841.26489583333</v>
      </c>
      <c r="B198" s="9"/>
      <c r="C198" s="9"/>
      <c r="D198" s="9"/>
      <c r="E198" s="9">
        <v>1</v>
      </c>
      <c r="F198" s="9">
        <v>1</v>
      </c>
    </row>
    <row r="199" spans="1:6" x14ac:dyDescent="0.2">
      <c r="A199" s="15">
        <v>41841.651597222226</v>
      </c>
      <c r="B199" s="9"/>
      <c r="C199" s="9">
        <v>1</v>
      </c>
      <c r="D199" s="9"/>
      <c r="E199" s="9"/>
      <c r="F199" s="9">
        <v>1</v>
      </c>
    </row>
    <row r="200" spans="1:6" x14ac:dyDescent="0.2">
      <c r="A200" s="15">
        <v>41841.820486111108</v>
      </c>
      <c r="B200" s="9"/>
      <c r="C200" s="9"/>
      <c r="D200" s="9"/>
      <c r="E200" s="9">
        <v>1</v>
      </c>
      <c r="F200" s="9">
        <v>1</v>
      </c>
    </row>
    <row r="201" spans="1:6" x14ac:dyDescent="0.2">
      <c r="A201" s="15">
        <v>41841.850034722222</v>
      </c>
      <c r="B201" s="9"/>
      <c r="C201" s="9"/>
      <c r="D201" s="9"/>
      <c r="E201" s="9">
        <v>1</v>
      </c>
      <c r="F201" s="9">
        <v>1</v>
      </c>
    </row>
    <row r="202" spans="1:6" x14ac:dyDescent="0.2">
      <c r="A202" s="15">
        <v>41842.201261574075</v>
      </c>
      <c r="B202" s="9"/>
      <c r="C202" s="9">
        <v>1</v>
      </c>
      <c r="D202" s="9"/>
      <c r="E202" s="9"/>
      <c r="F202" s="9">
        <v>1</v>
      </c>
    </row>
    <row r="203" spans="1:6" x14ac:dyDescent="0.2">
      <c r="A203" s="15">
        <v>41842.607592592591</v>
      </c>
      <c r="B203" s="9"/>
      <c r="C203" s="9"/>
      <c r="D203" s="9"/>
      <c r="E203" s="9">
        <v>1</v>
      </c>
      <c r="F203" s="9">
        <v>1</v>
      </c>
    </row>
    <row r="204" spans="1:6" x14ac:dyDescent="0.2">
      <c r="A204" s="15">
        <v>41842.828680555554</v>
      </c>
      <c r="B204" s="9"/>
      <c r="C204" s="9">
        <v>1</v>
      </c>
      <c r="D204" s="9"/>
      <c r="E204" s="9"/>
      <c r="F204" s="9">
        <v>1</v>
      </c>
    </row>
    <row r="205" spans="1:6" x14ac:dyDescent="0.2">
      <c r="A205" s="15">
        <v>41843.155729166669</v>
      </c>
      <c r="B205" s="9"/>
      <c r="C205" s="9"/>
      <c r="D205" s="9"/>
      <c r="E205" s="9">
        <v>1</v>
      </c>
      <c r="F205" s="9">
        <v>1</v>
      </c>
    </row>
    <row r="206" spans="1:6" x14ac:dyDescent="0.2">
      <c r="A206" s="15">
        <v>41843.632523148146</v>
      </c>
      <c r="B206" s="9"/>
      <c r="C206" s="9">
        <v>1</v>
      </c>
      <c r="D206" s="9"/>
      <c r="E206" s="9"/>
      <c r="F206" s="9">
        <v>1</v>
      </c>
    </row>
    <row r="207" spans="1:6" x14ac:dyDescent="0.2">
      <c r="A207" s="15">
        <v>41843.664618055554</v>
      </c>
      <c r="B207" s="9"/>
      <c r="C207" s="9">
        <v>1</v>
      </c>
      <c r="D207" s="9"/>
      <c r="E207" s="9"/>
      <c r="F207" s="9">
        <v>1</v>
      </c>
    </row>
    <row r="208" spans="1:6" x14ac:dyDescent="0.2">
      <c r="A208" s="15">
        <v>41843.775011574071</v>
      </c>
      <c r="B208" s="9"/>
      <c r="C208" s="9">
        <v>1</v>
      </c>
      <c r="D208" s="9"/>
      <c r="E208" s="9"/>
      <c r="F208" s="9">
        <v>1</v>
      </c>
    </row>
    <row r="209" spans="1:6" x14ac:dyDescent="0.2">
      <c r="A209" s="15">
        <v>41844.125115740739</v>
      </c>
      <c r="B209" s="9"/>
      <c r="C209" s="9">
        <v>1</v>
      </c>
      <c r="D209" s="9"/>
      <c r="E209" s="9"/>
      <c r="F209" s="9">
        <v>1</v>
      </c>
    </row>
    <row r="210" spans="1:6" x14ac:dyDescent="0.2">
      <c r="A210" s="15">
        <v>41845.809166666666</v>
      </c>
      <c r="B210" s="9"/>
      <c r="C210" s="9"/>
      <c r="D210" s="9"/>
      <c r="E210" s="9">
        <v>1</v>
      </c>
      <c r="F210" s="9">
        <v>1</v>
      </c>
    </row>
    <row r="211" spans="1:6" x14ac:dyDescent="0.2">
      <c r="A211" s="15">
        <v>41846.667326388888</v>
      </c>
      <c r="B211" s="9"/>
      <c r="C211" s="9"/>
      <c r="D211" s="9"/>
      <c r="E211" s="9">
        <v>1</v>
      </c>
      <c r="F211" s="9">
        <v>1</v>
      </c>
    </row>
    <row r="212" spans="1:6" x14ac:dyDescent="0.2">
      <c r="A212" s="15">
        <v>41848.679803240739</v>
      </c>
      <c r="B212" s="9">
        <v>1</v>
      </c>
      <c r="C212" s="9"/>
      <c r="D212" s="9"/>
      <c r="E212" s="9"/>
      <c r="F212" s="9">
        <v>1</v>
      </c>
    </row>
    <row r="213" spans="1:6" x14ac:dyDescent="0.2">
      <c r="A213" s="15">
        <v>41848.772928240738</v>
      </c>
      <c r="B213" s="9"/>
      <c r="C213" s="9">
        <v>1</v>
      </c>
      <c r="D213" s="9"/>
      <c r="E213" s="9"/>
      <c r="F213" s="9">
        <v>1</v>
      </c>
    </row>
    <row r="214" spans="1:6" x14ac:dyDescent="0.2">
      <c r="A214" s="15">
        <v>41848.84002314815</v>
      </c>
      <c r="B214" s="9"/>
      <c r="C214" s="9">
        <v>1</v>
      </c>
      <c r="D214" s="9"/>
      <c r="E214" s="9"/>
      <c r="F214" s="9">
        <v>1</v>
      </c>
    </row>
    <row r="215" spans="1:6" x14ac:dyDescent="0.2">
      <c r="A215" s="15">
        <v>41848.866157407407</v>
      </c>
      <c r="B215" s="9"/>
      <c r="C215" s="9"/>
      <c r="D215" s="9"/>
      <c r="E215" s="9">
        <v>1</v>
      </c>
      <c r="F215" s="9">
        <v>1</v>
      </c>
    </row>
    <row r="216" spans="1:6" x14ac:dyDescent="0.2">
      <c r="A216" s="15">
        <v>41849.887037037035</v>
      </c>
      <c r="B216" s="9"/>
      <c r="C216" s="9">
        <v>1</v>
      </c>
      <c r="D216" s="9"/>
      <c r="E216" s="9"/>
      <c r="F216" s="9">
        <v>1</v>
      </c>
    </row>
    <row r="217" spans="1:6" x14ac:dyDescent="0.2">
      <c r="A217" s="15">
        <v>41850.400937500002</v>
      </c>
      <c r="B217" s="9"/>
      <c r="C217" s="9"/>
      <c r="D217" s="9"/>
      <c r="E217" s="9">
        <v>1</v>
      </c>
      <c r="F217" s="9">
        <v>1</v>
      </c>
    </row>
    <row r="218" spans="1:6" x14ac:dyDescent="0.2">
      <c r="A218" s="15">
        <v>41850.863252314812</v>
      </c>
      <c r="B218" s="9"/>
      <c r="C218" s="9">
        <v>1</v>
      </c>
      <c r="D218" s="9"/>
      <c r="E218" s="9"/>
      <c r="F218" s="9">
        <v>1</v>
      </c>
    </row>
    <row r="219" spans="1:6" x14ac:dyDescent="0.2">
      <c r="A219" s="15">
        <v>41851.200150462959</v>
      </c>
      <c r="B219" s="9"/>
      <c r="C219" s="9"/>
      <c r="D219" s="9"/>
      <c r="E219" s="9">
        <v>1</v>
      </c>
      <c r="F219" s="9">
        <v>1</v>
      </c>
    </row>
    <row r="220" spans="1:6" x14ac:dyDescent="0.2">
      <c r="A220" s="15">
        <v>41851.541585648149</v>
      </c>
      <c r="B220" s="9"/>
      <c r="C220" s="9"/>
      <c r="D220" s="9"/>
      <c r="E220" s="9">
        <v>1</v>
      </c>
      <c r="F220" s="9">
        <v>1</v>
      </c>
    </row>
    <row r="221" spans="1:6" x14ac:dyDescent="0.2">
      <c r="A221" s="15">
        <v>41851.636388888888</v>
      </c>
      <c r="B221" s="9"/>
      <c r="C221" s="9">
        <v>1</v>
      </c>
      <c r="D221" s="9"/>
      <c r="E221" s="9"/>
      <c r="F221" s="9">
        <v>1</v>
      </c>
    </row>
    <row r="222" spans="1:6" x14ac:dyDescent="0.2">
      <c r="A222" s="15">
        <v>41851.700925925928</v>
      </c>
      <c r="B222" s="9"/>
      <c r="C222" s="9">
        <v>1</v>
      </c>
      <c r="D222" s="9"/>
      <c r="E222" s="9"/>
      <c r="F222" s="9">
        <v>1</v>
      </c>
    </row>
    <row r="223" spans="1:6" x14ac:dyDescent="0.2">
      <c r="A223" s="15">
        <v>41851.771354166667</v>
      </c>
      <c r="B223" s="9"/>
      <c r="C223" s="9"/>
      <c r="D223" s="9"/>
      <c r="E223" s="9">
        <v>1</v>
      </c>
      <c r="F223" s="9">
        <v>1</v>
      </c>
    </row>
    <row r="224" spans="1:6" x14ac:dyDescent="0.2">
      <c r="A224" s="15">
        <v>41852.527222222219</v>
      </c>
      <c r="B224" s="9"/>
      <c r="C224" s="9"/>
      <c r="D224" s="9"/>
      <c r="E224" s="9">
        <v>1</v>
      </c>
      <c r="F224" s="9">
        <v>1</v>
      </c>
    </row>
    <row r="225" spans="1:6" x14ac:dyDescent="0.2">
      <c r="A225" s="15">
        <v>41852.658310185187</v>
      </c>
      <c r="B225" s="9"/>
      <c r="C225" s="9"/>
      <c r="D225" s="9"/>
      <c r="E225" s="9">
        <v>1</v>
      </c>
      <c r="F225" s="9">
        <v>1</v>
      </c>
    </row>
    <row r="226" spans="1:6" x14ac:dyDescent="0.2">
      <c r="A226" s="15">
        <v>41853.240208333329</v>
      </c>
      <c r="B226" s="9"/>
      <c r="C226" s="9"/>
      <c r="D226" s="9"/>
      <c r="E226" s="9">
        <v>1</v>
      </c>
      <c r="F226" s="9">
        <v>1</v>
      </c>
    </row>
    <row r="227" spans="1:6" x14ac:dyDescent="0.2">
      <c r="A227" s="15">
        <v>41853.563402777778</v>
      </c>
      <c r="B227" s="9"/>
      <c r="C227" s="9">
        <v>1</v>
      </c>
      <c r="D227" s="9"/>
      <c r="E227" s="9"/>
      <c r="F227" s="9">
        <v>1</v>
      </c>
    </row>
    <row r="228" spans="1:6" x14ac:dyDescent="0.2">
      <c r="A228" s="15">
        <v>41854.602650462963</v>
      </c>
      <c r="B228" s="9">
        <v>1</v>
      </c>
      <c r="C228" s="9"/>
      <c r="D228" s="9"/>
      <c r="E228" s="9"/>
      <c r="F228" s="9">
        <v>1</v>
      </c>
    </row>
    <row r="229" spans="1:6" x14ac:dyDescent="0.2">
      <c r="A229" s="15">
        <v>41855.548101851848</v>
      </c>
      <c r="B229" s="9"/>
      <c r="C229" s="9"/>
      <c r="D229" s="9"/>
      <c r="E229" s="9">
        <v>1</v>
      </c>
      <c r="F229" s="9">
        <v>1</v>
      </c>
    </row>
    <row r="230" spans="1:6" x14ac:dyDescent="0.2">
      <c r="A230" s="15">
        <v>41856.010069444441</v>
      </c>
      <c r="B230" s="9"/>
      <c r="C230" s="9"/>
      <c r="D230" s="9"/>
      <c r="E230" s="9">
        <v>1</v>
      </c>
      <c r="F230" s="9">
        <v>1</v>
      </c>
    </row>
    <row r="231" spans="1:6" x14ac:dyDescent="0.2">
      <c r="A231" s="15">
        <v>41856.672152777777</v>
      </c>
      <c r="B231" s="9"/>
      <c r="C231" s="9">
        <v>1</v>
      </c>
      <c r="D231" s="9"/>
      <c r="E231" s="9"/>
      <c r="F231" s="9">
        <v>1</v>
      </c>
    </row>
    <row r="232" spans="1:6" x14ac:dyDescent="0.2">
      <c r="A232" s="15">
        <v>41856.715069444443</v>
      </c>
      <c r="B232" s="9"/>
      <c r="C232" s="9"/>
      <c r="D232" s="9"/>
      <c r="E232" s="9">
        <v>1</v>
      </c>
      <c r="F232" s="9">
        <v>1</v>
      </c>
    </row>
    <row r="233" spans="1:6" x14ac:dyDescent="0.2">
      <c r="A233" s="15">
        <v>41858.007071759261</v>
      </c>
      <c r="B233" s="9"/>
      <c r="C233" s="9">
        <v>1</v>
      </c>
      <c r="D233" s="9"/>
      <c r="E233" s="9"/>
      <c r="F233" s="9">
        <v>1</v>
      </c>
    </row>
    <row r="234" spans="1:6" x14ac:dyDescent="0.2">
      <c r="A234" s="15">
        <v>41858.214629629627</v>
      </c>
      <c r="B234" s="9"/>
      <c r="C234" s="9">
        <v>1</v>
      </c>
      <c r="D234" s="9"/>
      <c r="E234" s="9"/>
      <c r="F234" s="9">
        <v>1</v>
      </c>
    </row>
    <row r="235" spans="1:6" x14ac:dyDescent="0.2">
      <c r="A235" s="15">
        <v>41858.355393518519</v>
      </c>
      <c r="B235" s="9"/>
      <c r="C235" s="9"/>
      <c r="D235" s="9"/>
      <c r="E235" s="9">
        <v>1</v>
      </c>
      <c r="F235" s="9">
        <v>1</v>
      </c>
    </row>
    <row r="236" spans="1:6" x14ac:dyDescent="0.2">
      <c r="A236" s="15">
        <v>41858.761782407404</v>
      </c>
      <c r="B236" s="9"/>
      <c r="C236" s="9">
        <v>1</v>
      </c>
      <c r="D236" s="9"/>
      <c r="E236" s="9"/>
      <c r="F236" s="9">
        <v>1</v>
      </c>
    </row>
    <row r="237" spans="1:6" x14ac:dyDescent="0.2">
      <c r="A237" s="15">
        <v>41861.524837962963</v>
      </c>
      <c r="B237" s="9"/>
      <c r="C237" s="9"/>
      <c r="D237" s="9"/>
      <c r="E237" s="9">
        <v>1</v>
      </c>
      <c r="F237" s="9">
        <v>1</v>
      </c>
    </row>
    <row r="238" spans="1:6" x14ac:dyDescent="0.2">
      <c r="A238" s="15">
        <v>41861.767094907409</v>
      </c>
      <c r="B238" s="9"/>
      <c r="C238" s="9">
        <v>1</v>
      </c>
      <c r="D238" s="9"/>
      <c r="E238" s="9"/>
      <c r="F238" s="9">
        <v>1</v>
      </c>
    </row>
    <row r="239" spans="1:6" x14ac:dyDescent="0.2">
      <c r="A239" s="15">
        <v>41862.761724537035</v>
      </c>
      <c r="B239" s="9"/>
      <c r="C239" s="9">
        <v>1</v>
      </c>
      <c r="D239" s="9"/>
      <c r="E239" s="9"/>
      <c r="F239" s="9">
        <v>1</v>
      </c>
    </row>
    <row r="240" spans="1:6" x14ac:dyDescent="0.2">
      <c r="A240" s="15">
        <v>41862.803078703706</v>
      </c>
      <c r="B240" s="9"/>
      <c r="C240" s="9"/>
      <c r="D240" s="9"/>
      <c r="E240" s="9">
        <v>1</v>
      </c>
      <c r="F240" s="9">
        <v>1</v>
      </c>
    </row>
    <row r="241" spans="1:6" x14ac:dyDescent="0.2">
      <c r="A241" s="15">
        <v>41862.83997685185</v>
      </c>
      <c r="B241" s="9"/>
      <c r="C241" s="9"/>
      <c r="D241" s="9"/>
      <c r="E241" s="9">
        <v>1</v>
      </c>
      <c r="F241" s="9">
        <v>1</v>
      </c>
    </row>
    <row r="242" spans="1:6" x14ac:dyDescent="0.2">
      <c r="A242" s="15">
        <v>41862.864675925928</v>
      </c>
      <c r="B242" s="9"/>
      <c r="C242" s="9"/>
      <c r="D242" s="9"/>
      <c r="E242" s="9">
        <v>1</v>
      </c>
      <c r="F242" s="9">
        <v>1</v>
      </c>
    </row>
    <row r="243" spans="1:6" x14ac:dyDescent="0.2">
      <c r="A243" s="15">
        <v>41863.359282407408</v>
      </c>
      <c r="B243" s="9"/>
      <c r="C243" s="9">
        <v>1</v>
      </c>
      <c r="D243" s="9"/>
      <c r="E243" s="9"/>
      <c r="F243" s="9">
        <v>1</v>
      </c>
    </row>
    <row r="244" spans="1:6" x14ac:dyDescent="0.2">
      <c r="A244" s="15">
        <v>41863.527326388888</v>
      </c>
      <c r="B244" s="9"/>
      <c r="C244" s="9">
        <v>1</v>
      </c>
      <c r="D244" s="9"/>
      <c r="E244" s="9"/>
      <c r="F244" s="9">
        <v>1</v>
      </c>
    </row>
    <row r="245" spans="1:6" x14ac:dyDescent="0.2">
      <c r="A245" s="15">
        <v>41863.584120370368</v>
      </c>
      <c r="B245" s="9"/>
      <c r="C245" s="9"/>
      <c r="D245" s="9"/>
      <c r="E245" s="9">
        <v>1</v>
      </c>
      <c r="F245" s="9">
        <v>1</v>
      </c>
    </row>
    <row r="246" spans="1:6" x14ac:dyDescent="0.2">
      <c r="A246" s="15">
        <v>41863.757210648146</v>
      </c>
      <c r="B246" s="9">
        <v>1</v>
      </c>
      <c r="C246" s="9"/>
      <c r="D246" s="9"/>
      <c r="E246" s="9"/>
      <c r="F246" s="9">
        <v>1</v>
      </c>
    </row>
    <row r="247" spans="1:6" x14ac:dyDescent="0.2">
      <c r="A247" s="15">
        <v>41865.659780092588</v>
      </c>
      <c r="B247" s="9">
        <v>1</v>
      </c>
      <c r="C247" s="9"/>
      <c r="D247" s="9"/>
      <c r="E247" s="9"/>
      <c r="F247" s="9">
        <v>1</v>
      </c>
    </row>
    <row r="248" spans="1:6" x14ac:dyDescent="0.2">
      <c r="A248" s="15">
        <v>41865.878657407404</v>
      </c>
      <c r="B248" s="9"/>
      <c r="C248" s="9">
        <v>1</v>
      </c>
      <c r="D248" s="9"/>
      <c r="E248" s="9"/>
      <c r="F248" s="9">
        <v>1</v>
      </c>
    </row>
    <row r="249" spans="1:6" x14ac:dyDescent="0.2">
      <c r="A249" s="15">
        <v>41865.882928240739</v>
      </c>
      <c r="B249" s="9"/>
      <c r="C249" s="9"/>
      <c r="D249" s="9"/>
      <c r="E249" s="9">
        <v>1</v>
      </c>
      <c r="F249" s="9">
        <v>1</v>
      </c>
    </row>
    <row r="250" spans="1:6" x14ac:dyDescent="0.2">
      <c r="A250" s="15">
        <v>41866.025347222225</v>
      </c>
      <c r="B250" s="9"/>
      <c r="C250" s="9"/>
      <c r="D250" s="9"/>
      <c r="E250" s="9">
        <v>1</v>
      </c>
      <c r="F250" s="9">
        <v>1</v>
      </c>
    </row>
    <row r="251" spans="1:6" x14ac:dyDescent="0.2">
      <c r="A251" s="15">
        <v>41866.640648148146</v>
      </c>
      <c r="B251" s="9"/>
      <c r="C251" s="9">
        <v>1</v>
      </c>
      <c r="D251" s="9"/>
      <c r="E251" s="9"/>
      <c r="F251" s="9">
        <v>1</v>
      </c>
    </row>
    <row r="252" spans="1:6" x14ac:dyDescent="0.2">
      <c r="A252" s="15">
        <v>41866.79886574074</v>
      </c>
      <c r="B252" s="9"/>
      <c r="C252" s="9"/>
      <c r="D252" s="9"/>
      <c r="E252" s="9">
        <v>1</v>
      </c>
      <c r="F252" s="9">
        <v>1</v>
      </c>
    </row>
    <row r="253" spans="1:6" x14ac:dyDescent="0.2">
      <c r="A253" s="15">
        <v>41867.652280092596</v>
      </c>
      <c r="B253" s="9"/>
      <c r="C253" s="9">
        <v>1</v>
      </c>
      <c r="D253" s="9"/>
      <c r="E253" s="9"/>
      <c r="F253" s="9">
        <v>1</v>
      </c>
    </row>
    <row r="254" spans="1:6" x14ac:dyDescent="0.2">
      <c r="A254" s="15">
        <v>41868.924050925925</v>
      </c>
      <c r="B254" s="9"/>
      <c r="C254" s="9"/>
      <c r="D254" s="9"/>
      <c r="E254" s="9">
        <v>1</v>
      </c>
      <c r="F254" s="9">
        <v>1</v>
      </c>
    </row>
    <row r="255" spans="1:6" x14ac:dyDescent="0.2">
      <c r="A255" s="15">
        <v>41869.714166666665</v>
      </c>
      <c r="B255" s="9"/>
      <c r="C255" s="9">
        <v>1</v>
      </c>
      <c r="D255" s="9"/>
      <c r="E255" s="9"/>
      <c r="F255" s="9">
        <v>1</v>
      </c>
    </row>
    <row r="256" spans="1:6" x14ac:dyDescent="0.2">
      <c r="A256" s="15">
        <v>41869.740671296298</v>
      </c>
      <c r="B256" s="9"/>
      <c r="C256" s="9"/>
      <c r="D256" s="9"/>
      <c r="E256" s="9">
        <v>1</v>
      </c>
      <c r="F256" s="9">
        <v>1</v>
      </c>
    </row>
    <row r="257" spans="1:6" x14ac:dyDescent="0.2">
      <c r="A257" s="15">
        <v>41869.798726851855</v>
      </c>
      <c r="B257" s="9"/>
      <c r="C257" s="9">
        <v>1</v>
      </c>
      <c r="D257" s="9"/>
      <c r="E257" s="9"/>
      <c r="F257" s="9">
        <v>1</v>
      </c>
    </row>
    <row r="258" spans="1:6" x14ac:dyDescent="0.2">
      <c r="A258" s="15">
        <v>41869.872685185182</v>
      </c>
      <c r="B258" s="9"/>
      <c r="C258" s="9">
        <v>1</v>
      </c>
      <c r="D258" s="9"/>
      <c r="E258" s="9"/>
      <c r="F258" s="9">
        <v>1</v>
      </c>
    </row>
    <row r="259" spans="1:6" x14ac:dyDescent="0.2">
      <c r="A259" s="15">
        <v>41871.755694444444</v>
      </c>
      <c r="B259" s="9"/>
      <c r="C259" s="9"/>
      <c r="D259" s="9"/>
      <c r="E259" s="9">
        <v>1</v>
      </c>
      <c r="F259" s="9">
        <v>1</v>
      </c>
    </row>
    <row r="260" spans="1:6" x14ac:dyDescent="0.2">
      <c r="A260" s="15">
        <v>41872.291238425925</v>
      </c>
      <c r="B260" s="9"/>
      <c r="C260" s="9"/>
      <c r="D260" s="9"/>
      <c r="E260" s="9">
        <v>1</v>
      </c>
      <c r="F260" s="9">
        <v>1</v>
      </c>
    </row>
    <row r="261" spans="1:6" x14ac:dyDescent="0.2">
      <c r="A261" s="15">
        <v>41872.802928240737</v>
      </c>
      <c r="B261" s="9">
        <v>1</v>
      </c>
      <c r="C261" s="9"/>
      <c r="D261" s="9"/>
      <c r="E261" s="9"/>
      <c r="F261" s="9">
        <v>1</v>
      </c>
    </row>
    <row r="262" spans="1:6" x14ac:dyDescent="0.2">
      <c r="A262" s="15">
        <v>41872.807696759257</v>
      </c>
      <c r="B262" s="9"/>
      <c r="C262" s="9">
        <v>1</v>
      </c>
      <c r="D262" s="9"/>
      <c r="E262" s="9"/>
      <c r="F262" s="9">
        <v>1</v>
      </c>
    </row>
    <row r="263" spans="1:6" x14ac:dyDescent="0.2">
      <c r="A263" s="15">
        <v>41875.922858796301</v>
      </c>
      <c r="B263" s="9"/>
      <c r="C263" s="9"/>
      <c r="D263" s="9"/>
      <c r="E263" s="9">
        <v>1</v>
      </c>
      <c r="F263" s="9">
        <v>1</v>
      </c>
    </row>
    <row r="264" spans="1:6" x14ac:dyDescent="0.2">
      <c r="A264" s="15">
        <v>41876.718935185185</v>
      </c>
      <c r="B264" s="9"/>
      <c r="C264" s="9">
        <v>1</v>
      </c>
      <c r="D264" s="9"/>
      <c r="E264" s="9"/>
      <c r="F264" s="9">
        <v>1</v>
      </c>
    </row>
    <row r="265" spans="1:6" x14ac:dyDescent="0.2">
      <c r="A265" s="15">
        <v>41876.815787037034</v>
      </c>
      <c r="B265" s="9"/>
      <c r="C265" s="9"/>
      <c r="D265" s="9"/>
      <c r="E265" s="9">
        <v>1</v>
      </c>
      <c r="F265" s="9">
        <v>1</v>
      </c>
    </row>
    <row r="266" spans="1:6" x14ac:dyDescent="0.2">
      <c r="A266" s="15">
        <v>41877.221886574072</v>
      </c>
      <c r="B266" s="9"/>
      <c r="C266" s="9"/>
      <c r="D266" s="9"/>
      <c r="E266" s="9">
        <v>1</v>
      </c>
      <c r="F266" s="9">
        <v>1</v>
      </c>
    </row>
    <row r="267" spans="1:6" x14ac:dyDescent="0.2">
      <c r="A267" s="15">
        <v>41877.886620370373</v>
      </c>
      <c r="B267" s="9"/>
      <c r="C267" s="9"/>
      <c r="D267" s="9"/>
      <c r="E267" s="9">
        <v>1</v>
      </c>
      <c r="F267" s="9">
        <v>1</v>
      </c>
    </row>
    <row r="268" spans="1:6" x14ac:dyDescent="0.2">
      <c r="A268" s="15">
        <v>41878.878379629627</v>
      </c>
      <c r="B268" s="9"/>
      <c r="C268" s="9"/>
      <c r="D268" s="9"/>
      <c r="E268" s="9">
        <v>1</v>
      </c>
      <c r="F268" s="9">
        <v>1</v>
      </c>
    </row>
    <row r="269" spans="1:6" x14ac:dyDescent="0.2">
      <c r="A269" s="15">
        <v>41878.911550925928</v>
      </c>
      <c r="B269" s="9"/>
      <c r="C269" s="9">
        <v>1</v>
      </c>
      <c r="D269" s="9"/>
      <c r="E269" s="9"/>
      <c r="F269" s="9">
        <v>1</v>
      </c>
    </row>
    <row r="270" spans="1:6" x14ac:dyDescent="0.2">
      <c r="A270" s="15">
        <v>41878.946574074071</v>
      </c>
      <c r="B270" s="9"/>
      <c r="C270" s="9"/>
      <c r="D270" s="9"/>
      <c r="E270" s="9">
        <v>1</v>
      </c>
      <c r="F270" s="9">
        <v>1</v>
      </c>
    </row>
    <row r="271" spans="1:6" x14ac:dyDescent="0.2">
      <c r="A271" s="15">
        <v>41879.043530092589</v>
      </c>
      <c r="B271" s="9"/>
      <c r="C271" s="9">
        <v>1</v>
      </c>
      <c r="D271" s="9"/>
      <c r="E271" s="9"/>
      <c r="F271" s="9">
        <v>1</v>
      </c>
    </row>
    <row r="272" spans="1:6" x14ac:dyDescent="0.2">
      <c r="A272" s="15">
        <v>41879.913761574076</v>
      </c>
      <c r="B272" s="9"/>
      <c r="C272" s="9"/>
      <c r="D272" s="9"/>
      <c r="E272" s="9">
        <v>1</v>
      </c>
      <c r="F272" s="9">
        <v>1</v>
      </c>
    </row>
    <row r="273" spans="1:6" x14ac:dyDescent="0.2">
      <c r="A273" s="15">
        <v>41879.959050925929</v>
      </c>
      <c r="B273" s="9"/>
      <c r="C273" s="9"/>
      <c r="D273" s="9"/>
      <c r="E273" s="9">
        <v>1</v>
      </c>
      <c r="F273" s="9">
        <v>1</v>
      </c>
    </row>
    <row r="274" spans="1:6" x14ac:dyDescent="0.2">
      <c r="A274" s="15">
        <v>41880.061006944445</v>
      </c>
      <c r="B274" s="9"/>
      <c r="C274" s="9"/>
      <c r="D274" s="9"/>
      <c r="E274" s="9">
        <v>1</v>
      </c>
      <c r="F274" s="9">
        <v>1</v>
      </c>
    </row>
    <row r="275" spans="1:6" x14ac:dyDescent="0.2">
      <c r="A275" s="15">
        <v>41880.753437499996</v>
      </c>
      <c r="B275" s="9"/>
      <c r="C275" s="9">
        <v>1</v>
      </c>
      <c r="D275" s="9"/>
      <c r="E275" s="9"/>
      <c r="F275" s="9">
        <v>1</v>
      </c>
    </row>
    <row r="276" spans="1:6" x14ac:dyDescent="0.2">
      <c r="A276" s="15">
        <v>41880.76357638889</v>
      </c>
      <c r="B276" s="9"/>
      <c r="C276" s="9"/>
      <c r="D276" s="9"/>
      <c r="E276" s="9">
        <v>1</v>
      </c>
      <c r="F276" s="9">
        <v>1</v>
      </c>
    </row>
    <row r="277" spans="1:6" x14ac:dyDescent="0.2">
      <c r="A277" s="15">
        <v>41880.788842592592</v>
      </c>
      <c r="B277" s="9"/>
      <c r="C277" s="9">
        <v>1</v>
      </c>
      <c r="D277" s="9"/>
      <c r="E277" s="9"/>
      <c r="F277" s="9">
        <v>1</v>
      </c>
    </row>
    <row r="278" spans="1:6" x14ac:dyDescent="0.2">
      <c r="A278" s="15">
        <v>41881.361342592594</v>
      </c>
      <c r="B278" s="9"/>
      <c r="C278" s="9"/>
      <c r="D278" s="9"/>
      <c r="E278" s="9">
        <v>1</v>
      </c>
      <c r="F278" s="9">
        <v>1</v>
      </c>
    </row>
    <row r="279" spans="1:6" x14ac:dyDescent="0.2">
      <c r="A279" s="15">
        <v>41881.453587962962</v>
      </c>
      <c r="B279" s="9"/>
      <c r="C279" s="9"/>
      <c r="D279" s="9"/>
      <c r="E279" s="9">
        <v>1</v>
      </c>
      <c r="F279" s="9">
        <v>1</v>
      </c>
    </row>
    <row r="280" spans="1:6" x14ac:dyDescent="0.2">
      <c r="A280" s="15">
        <v>41882.585648148146</v>
      </c>
      <c r="B280" s="9"/>
      <c r="C280" s="9"/>
      <c r="D280" s="9"/>
      <c r="E280" s="9">
        <v>1</v>
      </c>
      <c r="F280" s="9">
        <v>1</v>
      </c>
    </row>
    <row r="281" spans="1:6" x14ac:dyDescent="0.2">
      <c r="A281" s="15">
        <v>41883.916678240741</v>
      </c>
      <c r="B281" s="9"/>
      <c r="C281" s="9">
        <v>1</v>
      </c>
      <c r="D281" s="9"/>
      <c r="E281" s="9"/>
      <c r="F281" s="9">
        <v>1</v>
      </c>
    </row>
    <row r="282" spans="1:6" x14ac:dyDescent="0.2">
      <c r="A282" s="15">
        <v>41884.056747685187</v>
      </c>
      <c r="B282" s="9"/>
      <c r="C282" s="9"/>
      <c r="D282" s="9"/>
      <c r="E282" s="9">
        <v>1</v>
      </c>
      <c r="F282" s="9">
        <v>1</v>
      </c>
    </row>
    <row r="283" spans="1:6" x14ac:dyDescent="0.2">
      <c r="A283" s="15">
        <v>41884.599849537037</v>
      </c>
      <c r="B283" s="9"/>
      <c r="C283" s="9"/>
      <c r="D283" s="9"/>
      <c r="E283" s="9">
        <v>1</v>
      </c>
      <c r="F283" s="9">
        <v>1</v>
      </c>
    </row>
    <row r="284" spans="1:6" x14ac:dyDescent="0.2">
      <c r="A284" s="15">
        <v>41884.617314814815</v>
      </c>
      <c r="B284" s="9"/>
      <c r="C284" s="9"/>
      <c r="D284" s="9"/>
      <c r="E284" s="9">
        <v>1</v>
      </c>
      <c r="F284" s="9">
        <v>1</v>
      </c>
    </row>
    <row r="285" spans="1:6" x14ac:dyDescent="0.2">
      <c r="A285" s="15">
        <v>41885.221550925926</v>
      </c>
      <c r="B285" s="9"/>
      <c r="C285" s="9">
        <v>1</v>
      </c>
      <c r="D285" s="9"/>
      <c r="E285" s="9"/>
      <c r="F285" s="9">
        <v>1</v>
      </c>
    </row>
    <row r="286" spans="1:6" x14ac:dyDescent="0.2">
      <c r="A286" s="15">
        <v>41885.478842592594</v>
      </c>
      <c r="B286" s="9"/>
      <c r="C286" s="9"/>
      <c r="D286" s="9"/>
      <c r="E286" s="9">
        <v>1</v>
      </c>
      <c r="F286" s="9">
        <v>1</v>
      </c>
    </row>
    <row r="287" spans="1:6" x14ac:dyDescent="0.2">
      <c r="A287" s="15">
        <v>41885.595138888886</v>
      </c>
      <c r="B287" s="9"/>
      <c r="C287" s="9">
        <v>1</v>
      </c>
      <c r="D287" s="9"/>
      <c r="E287" s="9"/>
      <c r="F287" s="9">
        <v>1</v>
      </c>
    </row>
    <row r="288" spans="1:6" x14ac:dyDescent="0.2">
      <c r="A288" s="15">
        <v>41887.111354166671</v>
      </c>
      <c r="B288" s="9"/>
      <c r="C288" s="9"/>
      <c r="D288" s="9"/>
      <c r="E288" s="9">
        <v>1</v>
      </c>
      <c r="F288" s="9">
        <v>1</v>
      </c>
    </row>
    <row r="289" spans="1:6" x14ac:dyDescent="0.2">
      <c r="A289" s="15">
        <v>41887.292187500003</v>
      </c>
      <c r="B289" s="9"/>
      <c r="C289" s="9"/>
      <c r="D289" s="9"/>
      <c r="E289" s="9">
        <v>1</v>
      </c>
      <c r="F289" s="9">
        <v>1</v>
      </c>
    </row>
    <row r="290" spans="1:6" x14ac:dyDescent="0.2">
      <c r="A290" s="15">
        <v>41888.674826388888</v>
      </c>
      <c r="B290" s="9"/>
      <c r="C290" s="9"/>
      <c r="D290" s="9"/>
      <c r="E290" s="9">
        <v>1</v>
      </c>
      <c r="F290" s="9">
        <v>1</v>
      </c>
    </row>
    <row r="291" spans="1:6" x14ac:dyDescent="0.2">
      <c r="A291" s="15">
        <v>41889.768229166664</v>
      </c>
      <c r="B291" s="9"/>
      <c r="C291" s="9"/>
      <c r="D291" s="9"/>
      <c r="E291" s="9">
        <v>1</v>
      </c>
      <c r="F291" s="9">
        <v>1</v>
      </c>
    </row>
    <row r="292" spans="1:6" x14ac:dyDescent="0.2">
      <c r="A292" s="15">
        <v>41890.086805555555</v>
      </c>
      <c r="B292" s="9"/>
      <c r="C292" s="9">
        <v>1</v>
      </c>
      <c r="D292" s="9"/>
      <c r="E292" s="9"/>
      <c r="F292" s="9">
        <v>1</v>
      </c>
    </row>
    <row r="293" spans="1:6" x14ac:dyDescent="0.2">
      <c r="A293" s="15">
        <v>41890.16269675926</v>
      </c>
      <c r="B293" s="9"/>
      <c r="C293" s="9">
        <v>1</v>
      </c>
      <c r="D293" s="9"/>
      <c r="E293" s="9"/>
      <c r="F293" s="9">
        <v>1</v>
      </c>
    </row>
    <row r="294" spans="1:6" x14ac:dyDescent="0.2">
      <c r="A294" s="15">
        <v>41891.665324074071</v>
      </c>
      <c r="B294" s="9"/>
      <c r="C294" s="9"/>
      <c r="D294" s="9"/>
      <c r="E294" s="9">
        <v>1</v>
      </c>
      <c r="F294" s="9">
        <v>1</v>
      </c>
    </row>
    <row r="295" spans="1:6" x14ac:dyDescent="0.2">
      <c r="A295" s="15">
        <v>41891.96503472222</v>
      </c>
      <c r="B295" s="9"/>
      <c r="C295" s="9"/>
      <c r="D295" s="9"/>
      <c r="E295" s="9">
        <v>1</v>
      </c>
      <c r="F295" s="9">
        <v>1</v>
      </c>
    </row>
    <row r="296" spans="1:6" x14ac:dyDescent="0.2">
      <c r="A296" s="15">
        <v>41893.324884259258</v>
      </c>
      <c r="B296" s="9"/>
      <c r="C296" s="9"/>
      <c r="D296" s="9"/>
      <c r="E296" s="9">
        <v>1</v>
      </c>
      <c r="F296" s="9">
        <v>1</v>
      </c>
    </row>
    <row r="297" spans="1:6" x14ac:dyDescent="0.2">
      <c r="A297" s="15">
        <v>41893.783553240741</v>
      </c>
      <c r="B297" s="9"/>
      <c r="C297" s="9"/>
      <c r="D297" s="9"/>
      <c r="E297" s="9">
        <v>1</v>
      </c>
      <c r="F297" s="9">
        <v>1</v>
      </c>
    </row>
    <row r="298" spans="1:6" x14ac:dyDescent="0.2">
      <c r="A298" s="15">
        <v>41894.632361111115</v>
      </c>
      <c r="B298" s="9"/>
      <c r="C298" s="9"/>
      <c r="D298" s="9"/>
      <c r="E298" s="9">
        <v>1</v>
      </c>
      <c r="F298" s="9">
        <v>1</v>
      </c>
    </row>
    <row r="299" spans="1:6" x14ac:dyDescent="0.2">
      <c r="A299" s="15">
        <v>41894.91375</v>
      </c>
      <c r="B299" s="9"/>
      <c r="C299" s="9"/>
      <c r="D299" s="9"/>
      <c r="E299" s="9">
        <v>1</v>
      </c>
      <c r="F299" s="9">
        <v>1</v>
      </c>
    </row>
    <row r="300" spans="1:6" x14ac:dyDescent="0.2">
      <c r="A300" s="15">
        <v>41897.536134259259</v>
      </c>
      <c r="B300" s="9"/>
      <c r="C300" s="9"/>
      <c r="D300" s="9"/>
      <c r="E300" s="9">
        <v>1</v>
      </c>
      <c r="F300" s="9">
        <v>1</v>
      </c>
    </row>
    <row r="301" spans="1:6" x14ac:dyDescent="0.2">
      <c r="A301" s="15">
        <v>41897.602037037039</v>
      </c>
      <c r="B301" s="9"/>
      <c r="C301" s="9"/>
      <c r="D301" s="9"/>
      <c r="E301" s="9">
        <v>1</v>
      </c>
      <c r="F301" s="9">
        <v>1</v>
      </c>
    </row>
    <row r="302" spans="1:6" x14ac:dyDescent="0.2">
      <c r="A302" s="15">
        <v>41898.168125000004</v>
      </c>
      <c r="B302" s="9"/>
      <c r="C302" s="9"/>
      <c r="D302" s="9"/>
      <c r="E302" s="9">
        <v>1</v>
      </c>
      <c r="F302" s="9">
        <v>1</v>
      </c>
    </row>
    <row r="303" spans="1:6" x14ac:dyDescent="0.2">
      <c r="A303" s="15">
        <v>41899.294942129629</v>
      </c>
      <c r="B303" s="9"/>
      <c r="C303" s="9"/>
      <c r="D303" s="9"/>
      <c r="E303" s="9">
        <v>1</v>
      </c>
      <c r="F303" s="9">
        <v>1</v>
      </c>
    </row>
    <row r="304" spans="1:6" x14ac:dyDescent="0.2">
      <c r="A304" s="15">
        <v>41899.627071759263</v>
      </c>
      <c r="B304" s="9"/>
      <c r="C304" s="9">
        <v>1</v>
      </c>
      <c r="D304" s="9"/>
      <c r="E304" s="9"/>
      <c r="F304" s="9">
        <v>1</v>
      </c>
    </row>
    <row r="305" spans="1:6" x14ac:dyDescent="0.2">
      <c r="A305" s="15">
        <v>41900.243159722224</v>
      </c>
      <c r="B305" s="9"/>
      <c r="C305" s="9"/>
      <c r="D305" s="9"/>
      <c r="E305" s="9">
        <v>1</v>
      </c>
      <c r="F305" s="9">
        <v>1</v>
      </c>
    </row>
    <row r="306" spans="1:6" x14ac:dyDescent="0.2">
      <c r="A306" s="15">
        <v>41901.282025462962</v>
      </c>
      <c r="B306" s="9"/>
      <c r="C306" s="9"/>
      <c r="D306" s="9"/>
      <c r="E306" s="9">
        <v>1</v>
      </c>
      <c r="F306" s="9">
        <v>1</v>
      </c>
    </row>
    <row r="307" spans="1:6" x14ac:dyDescent="0.2">
      <c r="A307" s="15">
        <v>41902.333726851852</v>
      </c>
      <c r="B307" s="9"/>
      <c r="C307" s="9"/>
      <c r="D307" s="9"/>
      <c r="E307" s="9">
        <v>1</v>
      </c>
      <c r="F307" s="9">
        <v>1</v>
      </c>
    </row>
    <row r="308" spans="1:6" x14ac:dyDescent="0.2">
      <c r="A308" s="15">
        <v>41902.622395833336</v>
      </c>
      <c r="B308" s="9"/>
      <c r="C308" s="9">
        <v>1</v>
      </c>
      <c r="D308" s="9"/>
      <c r="E308" s="9"/>
      <c r="F308" s="9">
        <v>1</v>
      </c>
    </row>
    <row r="309" spans="1:6" x14ac:dyDescent="0.2">
      <c r="A309" s="15">
        <v>41903.882951388885</v>
      </c>
      <c r="B309" s="9"/>
      <c r="C309" s="9">
        <v>1</v>
      </c>
      <c r="D309" s="9"/>
      <c r="E309" s="9"/>
      <c r="F309" s="9">
        <v>1</v>
      </c>
    </row>
    <row r="310" spans="1:6" x14ac:dyDescent="0.2">
      <c r="A310" s="15">
        <v>41904.650578703702</v>
      </c>
      <c r="B310" s="9"/>
      <c r="C310" s="9">
        <v>1</v>
      </c>
      <c r="D310" s="9"/>
      <c r="E310" s="9"/>
      <c r="F310" s="9">
        <v>1</v>
      </c>
    </row>
    <row r="311" spans="1:6" x14ac:dyDescent="0.2">
      <c r="A311" s="15">
        <v>41905.636469907404</v>
      </c>
      <c r="B311" s="9"/>
      <c r="C311" s="9">
        <v>1</v>
      </c>
      <c r="D311" s="9"/>
      <c r="E311" s="9"/>
      <c r="F311" s="9">
        <v>1</v>
      </c>
    </row>
    <row r="312" spans="1:6" x14ac:dyDescent="0.2">
      <c r="A312" s="15">
        <v>41905.795706018522</v>
      </c>
      <c r="B312" s="9"/>
      <c r="C312" s="9">
        <v>1</v>
      </c>
      <c r="D312" s="9"/>
      <c r="E312" s="9"/>
      <c r="F312" s="9">
        <v>1</v>
      </c>
    </row>
    <row r="313" spans="1:6" x14ac:dyDescent="0.2">
      <c r="A313" s="15">
        <v>41906.819513888891</v>
      </c>
      <c r="B313" s="9"/>
      <c r="C313" s="9">
        <v>1</v>
      </c>
      <c r="D313" s="9"/>
      <c r="E313" s="9"/>
      <c r="F313" s="9">
        <v>1</v>
      </c>
    </row>
    <row r="314" spans="1:6" x14ac:dyDescent="0.2">
      <c r="A314" s="15">
        <v>41909.969386574077</v>
      </c>
      <c r="B314" s="9"/>
      <c r="C314" s="9"/>
      <c r="D314" s="9"/>
      <c r="E314" s="9">
        <v>1</v>
      </c>
      <c r="F314" s="9">
        <v>1</v>
      </c>
    </row>
    <row r="315" spans="1:6" x14ac:dyDescent="0.2">
      <c r="A315" s="15">
        <v>41912.650729166664</v>
      </c>
      <c r="B315" s="9"/>
      <c r="C315" s="9"/>
      <c r="D315" s="9"/>
      <c r="E315" s="9">
        <v>1</v>
      </c>
      <c r="F315" s="9">
        <v>1</v>
      </c>
    </row>
    <row r="316" spans="1:6" x14ac:dyDescent="0.2">
      <c r="A316" s="15">
        <v>41912.858946759261</v>
      </c>
      <c r="B316" s="9"/>
      <c r="C316" s="9"/>
      <c r="D316" s="9"/>
      <c r="E316" s="9">
        <v>1</v>
      </c>
      <c r="F316" s="9">
        <v>1</v>
      </c>
    </row>
    <row r="317" spans="1:6" x14ac:dyDescent="0.2">
      <c r="A317" s="15">
        <v>41914.100289351853</v>
      </c>
      <c r="B317" s="9"/>
      <c r="C317" s="9"/>
      <c r="D317" s="9"/>
      <c r="E317" s="9">
        <v>1</v>
      </c>
      <c r="F317" s="9">
        <v>1</v>
      </c>
    </row>
    <row r="318" spans="1:6" x14ac:dyDescent="0.2">
      <c r="A318" s="15">
        <v>41914.295104166667</v>
      </c>
      <c r="B318" s="9"/>
      <c r="C318" s="9"/>
      <c r="D318" s="9"/>
      <c r="E318" s="9">
        <v>1</v>
      </c>
      <c r="F318" s="9">
        <v>1</v>
      </c>
    </row>
    <row r="319" spans="1:6" x14ac:dyDescent="0.2">
      <c r="A319" s="15">
        <v>41914.590011574073</v>
      </c>
      <c r="B319" s="9"/>
      <c r="C319" s="9">
        <v>1</v>
      </c>
      <c r="D319" s="9"/>
      <c r="E319" s="9"/>
      <c r="F319" s="9">
        <v>1</v>
      </c>
    </row>
    <row r="320" spans="1:6" x14ac:dyDescent="0.2">
      <c r="A320" s="15">
        <v>41915.400219907409</v>
      </c>
      <c r="B320" s="9"/>
      <c r="C320" s="9">
        <v>1</v>
      </c>
      <c r="D320" s="9"/>
      <c r="E320" s="9"/>
      <c r="F320" s="9">
        <v>1</v>
      </c>
    </row>
    <row r="321" spans="1:6" x14ac:dyDescent="0.2">
      <c r="A321" s="15">
        <v>41915.437210648146</v>
      </c>
      <c r="B321" s="9"/>
      <c r="C321" s="9"/>
      <c r="D321" s="9"/>
      <c r="E321" s="9">
        <v>1</v>
      </c>
      <c r="F321" s="9">
        <v>1</v>
      </c>
    </row>
    <row r="322" spans="1:6" x14ac:dyDescent="0.2">
      <c r="A322" s="15">
        <v>41915.762835648151</v>
      </c>
      <c r="B322" s="9"/>
      <c r="C322" s="9"/>
      <c r="D322" s="9"/>
      <c r="E322" s="9">
        <v>1</v>
      </c>
      <c r="F322" s="9">
        <v>1</v>
      </c>
    </row>
    <row r="323" spans="1:6" x14ac:dyDescent="0.2">
      <c r="A323" s="15">
        <v>41916.597638888888</v>
      </c>
      <c r="B323" s="9"/>
      <c r="C323" s="9">
        <v>1</v>
      </c>
      <c r="D323" s="9"/>
      <c r="E323" s="9"/>
      <c r="F323" s="9">
        <v>1</v>
      </c>
    </row>
    <row r="324" spans="1:6" x14ac:dyDescent="0.2">
      <c r="A324" s="15">
        <v>41918.742175925923</v>
      </c>
      <c r="B324" s="9"/>
      <c r="C324" s="9"/>
      <c r="D324" s="9"/>
      <c r="E324" s="9">
        <v>1</v>
      </c>
      <c r="F324" s="9">
        <v>1</v>
      </c>
    </row>
    <row r="325" spans="1:6" x14ac:dyDescent="0.2">
      <c r="A325" s="15">
        <v>41918.880833333329</v>
      </c>
      <c r="B325" s="9"/>
      <c r="C325" s="9"/>
      <c r="D325" s="9"/>
      <c r="E325" s="9">
        <v>1</v>
      </c>
      <c r="F325" s="9">
        <v>1</v>
      </c>
    </row>
    <row r="326" spans="1:6" x14ac:dyDescent="0.2">
      <c r="A326" s="15">
        <v>41920.123611111114</v>
      </c>
      <c r="B326" s="9"/>
      <c r="C326" s="9"/>
      <c r="D326" s="9"/>
      <c r="E326" s="9">
        <v>1</v>
      </c>
      <c r="F326" s="9">
        <v>1</v>
      </c>
    </row>
    <row r="327" spans="1:6" x14ac:dyDescent="0.2">
      <c r="A327" s="15">
        <v>41920.787534722222</v>
      </c>
      <c r="B327" s="9"/>
      <c r="C327" s="9"/>
      <c r="D327" s="9"/>
      <c r="E327" s="9">
        <v>1</v>
      </c>
      <c r="F327" s="9">
        <v>1</v>
      </c>
    </row>
    <row r="328" spans="1:6" x14ac:dyDescent="0.2">
      <c r="A328" s="15">
        <v>41920.963472222218</v>
      </c>
      <c r="B328" s="9"/>
      <c r="C328" s="9">
        <v>1</v>
      </c>
      <c r="D328" s="9"/>
      <c r="E328" s="9"/>
      <c r="F328" s="9">
        <v>1</v>
      </c>
    </row>
    <row r="329" spans="1:6" x14ac:dyDescent="0.2">
      <c r="A329" s="15">
        <v>41921.279976851853</v>
      </c>
      <c r="B329" s="9"/>
      <c r="C329" s="9"/>
      <c r="D329" s="9"/>
      <c r="E329" s="9">
        <v>1</v>
      </c>
      <c r="F329" s="9">
        <v>1</v>
      </c>
    </row>
    <row r="330" spans="1:6" x14ac:dyDescent="0.2">
      <c r="A330" s="15">
        <v>41921.375532407408</v>
      </c>
      <c r="B330" s="9"/>
      <c r="C330" s="9"/>
      <c r="D330" s="9"/>
      <c r="E330" s="9">
        <v>1</v>
      </c>
      <c r="F330" s="9">
        <v>1</v>
      </c>
    </row>
    <row r="331" spans="1:6" x14ac:dyDescent="0.2">
      <c r="A331" s="15">
        <v>41921.770439814813</v>
      </c>
      <c r="B331" s="9"/>
      <c r="C331" s="9">
        <v>1</v>
      </c>
      <c r="D331" s="9"/>
      <c r="E331" s="9"/>
      <c r="F331" s="9">
        <v>1</v>
      </c>
    </row>
    <row r="332" spans="1:6" x14ac:dyDescent="0.2">
      <c r="A332" s="15">
        <v>41922.535185185188</v>
      </c>
      <c r="B332" s="9"/>
      <c r="C332" s="9">
        <v>1</v>
      </c>
      <c r="D332" s="9"/>
      <c r="E332" s="9"/>
      <c r="F332" s="9">
        <v>1</v>
      </c>
    </row>
    <row r="333" spans="1:6" x14ac:dyDescent="0.2">
      <c r="A333" s="15">
        <v>41922.640590277777</v>
      </c>
      <c r="B333" s="9"/>
      <c r="C333" s="9"/>
      <c r="D333" s="9"/>
      <c r="E333" s="9">
        <v>1</v>
      </c>
      <c r="F333" s="9">
        <v>1</v>
      </c>
    </row>
    <row r="334" spans="1:6" x14ac:dyDescent="0.2">
      <c r="A334" s="15">
        <v>41923.354351851849</v>
      </c>
      <c r="B334" s="9"/>
      <c r="C334" s="9"/>
      <c r="D334" s="9"/>
      <c r="E334" s="9">
        <v>1</v>
      </c>
      <c r="F334" s="9">
        <v>1</v>
      </c>
    </row>
    <row r="335" spans="1:6" x14ac:dyDescent="0.2">
      <c r="A335" s="15">
        <v>41923.921643518523</v>
      </c>
      <c r="B335" s="9"/>
      <c r="C335" s="9"/>
      <c r="D335" s="9"/>
      <c r="E335" s="9">
        <v>1</v>
      </c>
      <c r="F335" s="9">
        <v>1</v>
      </c>
    </row>
    <row r="336" spans="1:6" x14ac:dyDescent="0.2">
      <c r="A336" s="15">
        <v>41926.542303240742</v>
      </c>
      <c r="B336" s="9"/>
      <c r="C336" s="9">
        <v>1</v>
      </c>
      <c r="D336" s="9"/>
      <c r="E336" s="9"/>
      <c r="F336" s="9">
        <v>1</v>
      </c>
    </row>
    <row r="337" spans="1:6" x14ac:dyDescent="0.2">
      <c r="A337" s="15">
        <v>41926.942685185182</v>
      </c>
      <c r="B337" s="9"/>
      <c r="C337" s="9"/>
      <c r="D337" s="9"/>
      <c r="E337" s="9">
        <v>1</v>
      </c>
      <c r="F337" s="9">
        <v>1</v>
      </c>
    </row>
    <row r="338" spans="1:6" x14ac:dyDescent="0.2">
      <c r="A338" s="15">
        <v>41927.124884259261</v>
      </c>
      <c r="B338" s="9"/>
      <c r="C338" s="9">
        <v>1</v>
      </c>
      <c r="D338" s="9"/>
      <c r="E338" s="9"/>
      <c r="F338" s="9">
        <v>1</v>
      </c>
    </row>
    <row r="339" spans="1:6" x14ac:dyDescent="0.2">
      <c r="A339" s="15">
        <v>41927.848900462966</v>
      </c>
      <c r="B339" s="9"/>
      <c r="C339" s="9"/>
      <c r="D339" s="9"/>
      <c r="E339" s="9">
        <v>1</v>
      </c>
      <c r="F339" s="9">
        <v>1</v>
      </c>
    </row>
    <row r="340" spans="1:6" x14ac:dyDescent="0.2">
      <c r="A340" s="15">
        <v>41927.873784722222</v>
      </c>
      <c r="B340" s="9"/>
      <c r="C340" s="9"/>
      <c r="D340" s="9"/>
      <c r="E340" s="9">
        <v>1</v>
      </c>
      <c r="F340" s="9">
        <v>1</v>
      </c>
    </row>
    <row r="341" spans="1:6" x14ac:dyDescent="0.2">
      <c r="A341" s="15">
        <v>41927.936157407406</v>
      </c>
      <c r="B341" s="9"/>
      <c r="C341" s="9"/>
      <c r="D341" s="9"/>
      <c r="E341" s="9">
        <v>1</v>
      </c>
      <c r="F341" s="9">
        <v>1</v>
      </c>
    </row>
    <row r="342" spans="1:6" x14ac:dyDescent="0.2">
      <c r="A342" s="15">
        <v>41928.170497685183</v>
      </c>
      <c r="B342" s="9"/>
      <c r="C342" s="9"/>
      <c r="D342" s="9"/>
      <c r="E342" s="9">
        <v>1</v>
      </c>
      <c r="F342" s="9">
        <v>1</v>
      </c>
    </row>
    <row r="343" spans="1:6" x14ac:dyDescent="0.2">
      <c r="A343" s="15">
        <v>41928.690138888887</v>
      </c>
      <c r="B343" s="9"/>
      <c r="C343" s="9">
        <v>1</v>
      </c>
      <c r="D343" s="9"/>
      <c r="E343" s="9"/>
      <c r="F343" s="9">
        <v>1</v>
      </c>
    </row>
    <row r="344" spans="1:6" x14ac:dyDescent="0.2">
      <c r="A344" s="15">
        <v>41928.881064814814</v>
      </c>
      <c r="B344" s="9"/>
      <c r="C344" s="9"/>
      <c r="D344" s="9"/>
      <c r="E344" s="9">
        <v>1</v>
      </c>
      <c r="F344" s="9">
        <v>1</v>
      </c>
    </row>
    <row r="345" spans="1:6" x14ac:dyDescent="0.2">
      <c r="A345" s="15">
        <v>41929.266215277778</v>
      </c>
      <c r="B345" s="9"/>
      <c r="C345" s="9">
        <v>1</v>
      </c>
      <c r="D345" s="9"/>
      <c r="E345" s="9"/>
      <c r="F345" s="9">
        <v>1</v>
      </c>
    </row>
    <row r="346" spans="1:6" x14ac:dyDescent="0.2">
      <c r="A346" s="15">
        <v>41931.682939814818</v>
      </c>
      <c r="B346" s="9"/>
      <c r="C346" s="9"/>
      <c r="D346" s="9"/>
      <c r="E346" s="9">
        <v>1</v>
      </c>
      <c r="F346" s="9">
        <v>1</v>
      </c>
    </row>
    <row r="347" spans="1:6" x14ac:dyDescent="0.2">
      <c r="A347" s="15">
        <v>41932.311099537037</v>
      </c>
      <c r="B347" s="9"/>
      <c r="C347" s="9"/>
      <c r="D347" s="9"/>
      <c r="E347" s="9">
        <v>1</v>
      </c>
      <c r="F347" s="9">
        <v>1</v>
      </c>
    </row>
    <row r="348" spans="1:6" x14ac:dyDescent="0.2">
      <c r="A348" s="15">
        <v>41932.708877314813</v>
      </c>
      <c r="B348" s="9"/>
      <c r="C348" s="9"/>
      <c r="D348" s="9"/>
      <c r="E348" s="9">
        <v>1</v>
      </c>
      <c r="F348" s="9">
        <v>1</v>
      </c>
    </row>
    <row r="349" spans="1:6" x14ac:dyDescent="0.2">
      <c r="A349" s="15">
        <v>41933.291643518518</v>
      </c>
      <c r="B349" s="9"/>
      <c r="C349" s="9"/>
      <c r="D349" s="9"/>
      <c r="E349" s="9">
        <v>1</v>
      </c>
      <c r="F349" s="9">
        <v>1</v>
      </c>
    </row>
    <row r="350" spans="1:6" x14ac:dyDescent="0.2">
      <c r="A350" s="15">
        <v>41934.914918981485</v>
      </c>
      <c r="B350" s="9"/>
      <c r="C350" s="9"/>
      <c r="D350" s="9"/>
      <c r="E350" s="9">
        <v>1</v>
      </c>
      <c r="F350" s="9">
        <v>1</v>
      </c>
    </row>
    <row r="351" spans="1:6" x14ac:dyDescent="0.2">
      <c r="A351" s="15">
        <v>41937.95344907407</v>
      </c>
      <c r="B351" s="9"/>
      <c r="C351" s="9"/>
      <c r="D351" s="9"/>
      <c r="E351" s="9">
        <v>1</v>
      </c>
      <c r="F351" s="9">
        <v>1</v>
      </c>
    </row>
    <row r="352" spans="1:6" x14ac:dyDescent="0.2">
      <c r="A352" s="15">
        <v>41938.709421296298</v>
      </c>
      <c r="B352" s="9"/>
      <c r="C352" s="9"/>
      <c r="D352" s="9"/>
      <c r="E352" s="9">
        <v>1</v>
      </c>
      <c r="F352" s="9">
        <v>1</v>
      </c>
    </row>
    <row r="353" spans="1:6" x14ac:dyDescent="0.2">
      <c r="A353" s="15">
        <v>41939.569907407407</v>
      </c>
      <c r="B353" s="9"/>
      <c r="C353" s="9"/>
      <c r="D353" s="9"/>
      <c r="E353" s="9">
        <v>1</v>
      </c>
      <c r="F353" s="9">
        <v>1</v>
      </c>
    </row>
    <row r="354" spans="1:6" x14ac:dyDescent="0.2">
      <c r="A354" s="15">
        <v>41939.8122337963</v>
      </c>
      <c r="B354" s="9"/>
      <c r="C354" s="9">
        <v>1</v>
      </c>
      <c r="D354" s="9"/>
      <c r="E354" s="9"/>
      <c r="F354" s="9">
        <v>1</v>
      </c>
    </row>
    <row r="355" spans="1:6" x14ac:dyDescent="0.2">
      <c r="A355" s="15">
        <v>41940.028287037036</v>
      </c>
      <c r="B355" s="9"/>
      <c r="C355" s="9">
        <v>1</v>
      </c>
      <c r="D355" s="9"/>
      <c r="E355" s="9"/>
      <c r="F355" s="9">
        <v>1</v>
      </c>
    </row>
    <row r="356" spans="1:6" x14ac:dyDescent="0.2">
      <c r="A356" s="15">
        <v>41940.587233796294</v>
      </c>
      <c r="B356" s="9"/>
      <c r="C356" s="9">
        <v>1</v>
      </c>
      <c r="D356" s="9"/>
      <c r="E356" s="9"/>
      <c r="F356" s="9">
        <v>1</v>
      </c>
    </row>
    <row r="357" spans="1:6" x14ac:dyDescent="0.2">
      <c r="A357" s="15">
        <v>41940.598182870373</v>
      </c>
      <c r="B357" s="9"/>
      <c r="C357" s="9"/>
      <c r="D357" s="9"/>
      <c r="E357" s="9">
        <v>1</v>
      </c>
      <c r="F357" s="9">
        <v>1</v>
      </c>
    </row>
    <row r="358" spans="1:6" x14ac:dyDescent="0.2">
      <c r="A358" s="15">
        <v>41940.69158564815</v>
      </c>
      <c r="B358" s="9"/>
      <c r="C358" s="9"/>
      <c r="D358" s="9"/>
      <c r="E358" s="9">
        <v>1</v>
      </c>
      <c r="F358" s="9">
        <v>1</v>
      </c>
    </row>
    <row r="359" spans="1:6" x14ac:dyDescent="0.2">
      <c r="A359" s="15">
        <v>41940.967951388891</v>
      </c>
      <c r="B359" s="9"/>
      <c r="C359" s="9">
        <v>1</v>
      </c>
      <c r="D359" s="9"/>
      <c r="E359" s="9"/>
      <c r="F359" s="9">
        <v>1</v>
      </c>
    </row>
    <row r="360" spans="1:6" x14ac:dyDescent="0.2">
      <c r="A360" s="15">
        <v>41941.585231481484</v>
      </c>
      <c r="B360" s="9"/>
      <c r="C360" s="9">
        <v>1</v>
      </c>
      <c r="D360" s="9"/>
      <c r="E360" s="9"/>
      <c r="F360" s="9">
        <v>1</v>
      </c>
    </row>
    <row r="361" spans="1:6" x14ac:dyDescent="0.2">
      <c r="A361" s="15">
        <v>41941.683865740742</v>
      </c>
      <c r="B361" s="9"/>
      <c r="C361" s="9"/>
      <c r="D361" s="9"/>
      <c r="E361" s="9">
        <v>1</v>
      </c>
      <c r="F361" s="9">
        <v>1</v>
      </c>
    </row>
    <row r="362" spans="1:6" x14ac:dyDescent="0.2">
      <c r="A362" s="15">
        <v>41941.75203703704</v>
      </c>
      <c r="B362" s="9"/>
      <c r="C362" s="9"/>
      <c r="D362" s="9"/>
      <c r="E362" s="9">
        <v>1</v>
      </c>
      <c r="F362" s="9">
        <v>1</v>
      </c>
    </row>
    <row r="363" spans="1:6" x14ac:dyDescent="0.2">
      <c r="A363" s="15">
        <v>41942.84710648148</v>
      </c>
      <c r="B363" s="9"/>
      <c r="C363" s="9">
        <v>1</v>
      </c>
      <c r="D363" s="9"/>
      <c r="E363" s="9"/>
      <c r="F363" s="9">
        <v>1</v>
      </c>
    </row>
    <row r="364" spans="1:6" x14ac:dyDescent="0.2">
      <c r="A364" s="15">
        <v>41943.753032407411</v>
      </c>
      <c r="B364" s="9"/>
      <c r="C364" s="9"/>
      <c r="D364" s="9"/>
      <c r="E364" s="9">
        <v>1</v>
      </c>
      <c r="F364" s="9">
        <v>1</v>
      </c>
    </row>
    <row r="365" spans="1:6" x14ac:dyDescent="0.2">
      <c r="A365" s="15">
        <v>41944.527627314819</v>
      </c>
      <c r="B365" s="9"/>
      <c r="C365" s="9"/>
      <c r="D365" s="9"/>
      <c r="E365" s="9">
        <v>1</v>
      </c>
      <c r="F365" s="9">
        <v>1</v>
      </c>
    </row>
    <row r="366" spans="1:6" x14ac:dyDescent="0.2">
      <c r="A366" s="15">
        <v>41946.644745370373</v>
      </c>
      <c r="B366" s="9"/>
      <c r="C366" s="9"/>
      <c r="D366" s="9"/>
      <c r="E366" s="9">
        <v>1</v>
      </c>
      <c r="F366" s="9">
        <v>1</v>
      </c>
    </row>
    <row r="367" spans="1:6" x14ac:dyDescent="0.2">
      <c r="A367" s="15">
        <v>41946.936909722222</v>
      </c>
      <c r="B367" s="9"/>
      <c r="C367" s="9">
        <v>1</v>
      </c>
      <c r="D367" s="9"/>
      <c r="E367" s="9"/>
      <c r="F367" s="9">
        <v>1</v>
      </c>
    </row>
    <row r="368" spans="1:6" x14ac:dyDescent="0.2">
      <c r="A368" s="15">
        <v>41947.762592592589</v>
      </c>
      <c r="B368" s="9"/>
      <c r="C368" s="9"/>
      <c r="D368" s="9"/>
      <c r="E368" s="9">
        <v>1</v>
      </c>
      <c r="F368" s="9">
        <v>1</v>
      </c>
    </row>
    <row r="369" spans="1:6" x14ac:dyDescent="0.2">
      <c r="A369" s="15">
        <v>41948.552847222221</v>
      </c>
      <c r="B369" s="9"/>
      <c r="C369" s="9"/>
      <c r="D369" s="9"/>
      <c r="E369" s="9">
        <v>1</v>
      </c>
      <c r="F369" s="9">
        <v>1</v>
      </c>
    </row>
    <row r="370" spans="1:6" x14ac:dyDescent="0.2">
      <c r="A370" s="15">
        <v>41948.727256944447</v>
      </c>
      <c r="B370" s="9"/>
      <c r="C370" s="9">
        <v>1</v>
      </c>
      <c r="D370" s="9"/>
      <c r="E370" s="9"/>
      <c r="F370" s="9">
        <v>1</v>
      </c>
    </row>
    <row r="371" spans="1:6" x14ac:dyDescent="0.2">
      <c r="A371" s="15">
        <v>41948.957465277781</v>
      </c>
      <c r="B371" s="9"/>
      <c r="C371" s="9">
        <v>1</v>
      </c>
      <c r="D371" s="9"/>
      <c r="E371" s="9"/>
      <c r="F371" s="9">
        <v>1</v>
      </c>
    </row>
    <row r="372" spans="1:6" x14ac:dyDescent="0.2">
      <c r="A372" s="15">
        <v>41950.114108796297</v>
      </c>
      <c r="B372" s="9"/>
      <c r="C372" s="9">
        <v>1</v>
      </c>
      <c r="D372" s="9"/>
      <c r="E372" s="9"/>
      <c r="F372" s="9">
        <v>1</v>
      </c>
    </row>
    <row r="373" spans="1:6" x14ac:dyDescent="0.2">
      <c r="A373" s="15">
        <v>41950.26694444444</v>
      </c>
      <c r="B373" s="9"/>
      <c r="C373" s="9">
        <v>1</v>
      </c>
      <c r="D373" s="9"/>
      <c r="E373" s="9"/>
      <c r="F373" s="9">
        <v>1</v>
      </c>
    </row>
    <row r="374" spans="1:6" x14ac:dyDescent="0.2">
      <c r="A374" s="15">
        <v>41950.859560185185</v>
      </c>
      <c r="B374" s="9"/>
      <c r="C374" s="9"/>
      <c r="D374" s="9"/>
      <c r="E374" s="9">
        <v>1</v>
      </c>
      <c r="F374" s="9">
        <v>1</v>
      </c>
    </row>
    <row r="375" spans="1:6" x14ac:dyDescent="0.2">
      <c r="A375" s="15">
        <v>41953.773090277777</v>
      </c>
      <c r="B375" s="9"/>
      <c r="C375" s="9">
        <v>1</v>
      </c>
      <c r="D375" s="9"/>
      <c r="E375" s="9"/>
      <c r="F375" s="9">
        <v>1</v>
      </c>
    </row>
    <row r="376" spans="1:6" x14ac:dyDescent="0.2">
      <c r="A376" s="15">
        <v>41953.8675</v>
      </c>
      <c r="B376" s="9"/>
      <c r="C376" s="9"/>
      <c r="D376" s="9"/>
      <c r="E376" s="9">
        <v>1</v>
      </c>
      <c r="F376" s="9">
        <v>1</v>
      </c>
    </row>
    <row r="377" spans="1:6" x14ac:dyDescent="0.2">
      <c r="A377" s="15">
        <v>41953.95821759259</v>
      </c>
      <c r="B377" s="9"/>
      <c r="C377" s="9">
        <v>1</v>
      </c>
      <c r="D377" s="9"/>
      <c r="E377" s="9"/>
      <c r="F377" s="9">
        <v>1</v>
      </c>
    </row>
    <row r="378" spans="1:6" x14ac:dyDescent="0.2">
      <c r="A378" s="15">
        <v>41954.228032407409</v>
      </c>
      <c r="B378" s="9">
        <v>1</v>
      </c>
      <c r="C378" s="9"/>
      <c r="D378" s="9"/>
      <c r="E378" s="9"/>
      <c r="F378" s="9">
        <v>1</v>
      </c>
    </row>
    <row r="379" spans="1:6" x14ac:dyDescent="0.2">
      <c r="A379" s="15">
        <v>41954.545081018514</v>
      </c>
      <c r="B379" s="9"/>
      <c r="C379" s="9">
        <v>1</v>
      </c>
      <c r="D379" s="9"/>
      <c r="E379" s="9"/>
      <c r="F379" s="9">
        <v>1</v>
      </c>
    </row>
    <row r="380" spans="1:6" x14ac:dyDescent="0.2">
      <c r="A380" s="15">
        <v>41954.850868055553</v>
      </c>
      <c r="B380" s="9"/>
      <c r="C380" s="9"/>
      <c r="D380" s="9"/>
      <c r="E380" s="9">
        <v>1</v>
      </c>
      <c r="F380" s="9">
        <v>1</v>
      </c>
    </row>
    <row r="381" spans="1:6" x14ac:dyDescent="0.2">
      <c r="A381" s="15">
        <v>41957.756840277783</v>
      </c>
      <c r="B381" s="9"/>
      <c r="C381" s="9"/>
      <c r="D381" s="9"/>
      <c r="E381" s="9">
        <v>1</v>
      </c>
      <c r="F381" s="9">
        <v>1</v>
      </c>
    </row>
    <row r="382" spans="1:6" x14ac:dyDescent="0.2">
      <c r="A382" s="15">
        <v>41957.833726851852</v>
      </c>
      <c r="B382" s="9"/>
      <c r="C382" s="9">
        <v>1</v>
      </c>
      <c r="D382" s="9"/>
      <c r="E382" s="9"/>
      <c r="F382" s="9">
        <v>1</v>
      </c>
    </row>
    <row r="383" spans="1:6" x14ac:dyDescent="0.2">
      <c r="A383" s="15">
        <v>41960.119085648148</v>
      </c>
      <c r="B383" s="9"/>
      <c r="C383" s="9"/>
      <c r="D383" s="9"/>
      <c r="E383" s="9">
        <v>1</v>
      </c>
      <c r="F383" s="9">
        <v>1</v>
      </c>
    </row>
    <row r="384" spans="1:6" x14ac:dyDescent="0.2">
      <c r="A384" s="15">
        <v>41961.492488425924</v>
      </c>
      <c r="B384" s="9"/>
      <c r="C384" s="9">
        <v>1</v>
      </c>
      <c r="D384" s="9"/>
      <c r="E384" s="9"/>
      <c r="F384" s="9">
        <v>1</v>
      </c>
    </row>
    <row r="385" spans="1:6" x14ac:dyDescent="0.2">
      <c r="A385" s="15">
        <v>41963.872361111105</v>
      </c>
      <c r="B385" s="9"/>
      <c r="C385" s="9"/>
      <c r="D385" s="9"/>
      <c r="E385" s="9">
        <v>1</v>
      </c>
      <c r="F385" s="9">
        <v>1</v>
      </c>
    </row>
    <row r="386" spans="1:6" x14ac:dyDescent="0.2">
      <c r="A386" s="15">
        <v>41964.315532407403</v>
      </c>
      <c r="B386" s="9"/>
      <c r="C386" s="9"/>
      <c r="D386" s="9"/>
      <c r="E386" s="9">
        <v>1</v>
      </c>
      <c r="F386" s="9">
        <v>1</v>
      </c>
    </row>
    <row r="387" spans="1:6" x14ac:dyDescent="0.2">
      <c r="A387" s="15">
        <v>41964.716319444444</v>
      </c>
      <c r="B387" s="9"/>
      <c r="C387" s="9"/>
      <c r="D387" s="9"/>
      <c r="E387" s="9">
        <v>1</v>
      </c>
      <c r="F387" s="9">
        <v>1</v>
      </c>
    </row>
    <row r="388" spans="1:6" x14ac:dyDescent="0.2">
      <c r="A388" s="15">
        <v>41968.677465277782</v>
      </c>
      <c r="B388" s="9"/>
      <c r="C388" s="9">
        <v>1</v>
      </c>
      <c r="D388" s="9"/>
      <c r="E388" s="9"/>
      <c r="F388" s="9">
        <v>1</v>
      </c>
    </row>
    <row r="389" spans="1:6" x14ac:dyDescent="0.2">
      <c r="A389" s="15">
        <v>41968.938993055555</v>
      </c>
      <c r="B389" s="9"/>
      <c r="C389" s="9">
        <v>1</v>
      </c>
      <c r="D389" s="9"/>
      <c r="E389" s="9"/>
      <c r="F389" s="9">
        <v>1</v>
      </c>
    </row>
    <row r="390" spans="1:6" x14ac:dyDescent="0.2">
      <c r="A390" s="15">
        <v>41969.199756944443</v>
      </c>
      <c r="B390" s="9"/>
      <c r="C390" s="9"/>
      <c r="D390" s="9"/>
      <c r="E390" s="9">
        <v>1</v>
      </c>
      <c r="F390" s="9">
        <v>1</v>
      </c>
    </row>
    <row r="391" spans="1:6" x14ac:dyDescent="0.2">
      <c r="A391" s="15">
        <v>41970.085046296299</v>
      </c>
      <c r="B391" s="9"/>
      <c r="C391" s="9">
        <v>1</v>
      </c>
      <c r="D391" s="9"/>
      <c r="E391" s="9"/>
      <c r="F391" s="9">
        <v>1</v>
      </c>
    </row>
    <row r="392" spans="1:6" x14ac:dyDescent="0.2">
      <c r="A392" s="15">
        <v>41971.002152777779</v>
      </c>
      <c r="B392" s="9"/>
      <c r="C392" s="9"/>
      <c r="D392" s="9"/>
      <c r="E392" s="9">
        <v>1</v>
      </c>
      <c r="F392" s="9">
        <v>1</v>
      </c>
    </row>
    <row r="393" spans="1:6" x14ac:dyDescent="0.2">
      <c r="A393" s="15">
        <v>41971.881076388891</v>
      </c>
      <c r="B393" s="9"/>
      <c r="C393" s="9"/>
      <c r="D393" s="9"/>
      <c r="E393" s="9">
        <v>1</v>
      </c>
      <c r="F393" s="9">
        <v>1</v>
      </c>
    </row>
    <row r="394" spans="1:6" x14ac:dyDescent="0.2">
      <c r="A394" s="15">
        <v>41974.738576388889</v>
      </c>
      <c r="B394" s="9"/>
      <c r="C394" s="9">
        <v>1</v>
      </c>
      <c r="D394" s="9"/>
      <c r="E394" s="9"/>
      <c r="F394" s="9">
        <v>1</v>
      </c>
    </row>
    <row r="395" spans="1:6" x14ac:dyDescent="0.2">
      <c r="A395" s="15">
        <v>41974.743148148147</v>
      </c>
      <c r="B395" s="9"/>
      <c r="C395" s="9"/>
      <c r="D395" s="9"/>
      <c r="E395" s="9">
        <v>1</v>
      </c>
      <c r="F395" s="9">
        <v>1</v>
      </c>
    </row>
    <row r="396" spans="1:6" x14ac:dyDescent="0.2">
      <c r="A396" s="15">
        <v>41974.898599537039</v>
      </c>
      <c r="B396" s="9"/>
      <c r="C396" s="9"/>
      <c r="D396" s="9"/>
      <c r="E396" s="9">
        <v>1</v>
      </c>
      <c r="F396" s="9">
        <v>1</v>
      </c>
    </row>
    <row r="397" spans="1:6" x14ac:dyDescent="0.2">
      <c r="A397" s="15">
        <v>41975.124340277776</v>
      </c>
      <c r="B397" s="9"/>
      <c r="C397" s="9">
        <v>1</v>
      </c>
      <c r="D397" s="9"/>
      <c r="E397" s="9"/>
      <c r="F397" s="9">
        <v>1</v>
      </c>
    </row>
    <row r="398" spans="1:6" x14ac:dyDescent="0.2">
      <c r="A398" s="15">
        <v>41975.642974537041</v>
      </c>
      <c r="B398" s="9"/>
      <c r="C398" s="9">
        <v>1</v>
      </c>
      <c r="D398" s="9"/>
      <c r="E398" s="9"/>
      <c r="F398" s="9">
        <v>1</v>
      </c>
    </row>
    <row r="399" spans="1:6" x14ac:dyDescent="0.2">
      <c r="A399" s="15">
        <v>41975.676111111112</v>
      </c>
      <c r="B399" s="9"/>
      <c r="C399" s="9">
        <v>1</v>
      </c>
      <c r="D399" s="9"/>
      <c r="E399" s="9"/>
      <c r="F399" s="9">
        <v>1</v>
      </c>
    </row>
    <row r="400" spans="1:6" x14ac:dyDescent="0.2">
      <c r="A400" s="15">
        <v>41975.700636574074</v>
      </c>
      <c r="B400" s="9"/>
      <c r="C400" s="9">
        <v>1</v>
      </c>
      <c r="D400" s="9"/>
      <c r="E400" s="9"/>
      <c r="F400" s="9">
        <v>1</v>
      </c>
    </row>
    <row r="401" spans="1:6" x14ac:dyDescent="0.2">
      <c r="A401" s="15">
        <v>41975.901180555549</v>
      </c>
      <c r="B401" s="9"/>
      <c r="C401" s="9"/>
      <c r="D401" s="9"/>
      <c r="E401" s="9">
        <v>1</v>
      </c>
      <c r="F401" s="9">
        <v>1</v>
      </c>
    </row>
    <row r="402" spans="1:6" x14ac:dyDescent="0.2">
      <c r="A402" s="15">
        <v>41976.331979166673</v>
      </c>
      <c r="B402" s="9"/>
      <c r="C402" s="9"/>
      <c r="D402" s="9"/>
      <c r="E402" s="9">
        <v>1</v>
      </c>
      <c r="F402" s="9">
        <v>1</v>
      </c>
    </row>
    <row r="403" spans="1:6" x14ac:dyDescent="0.2">
      <c r="A403" s="15">
        <v>41977.004976851851</v>
      </c>
      <c r="B403" s="9"/>
      <c r="C403" s="9">
        <v>1</v>
      </c>
      <c r="D403" s="9"/>
      <c r="E403" s="9"/>
      <c r="F403" s="9">
        <v>1</v>
      </c>
    </row>
    <row r="404" spans="1:6" x14ac:dyDescent="0.2">
      <c r="A404" s="15">
        <v>41977.780104166668</v>
      </c>
      <c r="B404" s="9">
        <v>1</v>
      </c>
      <c r="C404" s="9"/>
      <c r="D404" s="9"/>
      <c r="E404" s="9"/>
      <c r="F404" s="9">
        <v>1</v>
      </c>
    </row>
    <row r="405" spans="1:6" x14ac:dyDescent="0.2">
      <c r="A405" s="15">
        <v>41981.067523148144</v>
      </c>
      <c r="B405" s="9"/>
      <c r="C405" s="9">
        <v>1</v>
      </c>
      <c r="D405" s="9"/>
      <c r="E405" s="9"/>
      <c r="F405" s="9">
        <v>1</v>
      </c>
    </row>
    <row r="406" spans="1:6" x14ac:dyDescent="0.2">
      <c r="A406" s="15">
        <v>41981.57230324074</v>
      </c>
      <c r="B406" s="9"/>
      <c r="C406" s="9">
        <v>1</v>
      </c>
      <c r="D406" s="9"/>
      <c r="E406" s="9"/>
      <c r="F406" s="9">
        <v>1</v>
      </c>
    </row>
    <row r="407" spans="1:6" x14ac:dyDescent="0.2">
      <c r="A407" s="15">
        <v>41982.688611111109</v>
      </c>
      <c r="B407" s="9"/>
      <c r="C407" s="9"/>
      <c r="D407" s="9"/>
      <c r="E407" s="9">
        <v>1</v>
      </c>
      <c r="F407" s="9">
        <v>1</v>
      </c>
    </row>
    <row r="408" spans="1:6" x14ac:dyDescent="0.2">
      <c r="A408" s="15">
        <v>41982.737071759257</v>
      </c>
      <c r="B408" s="9"/>
      <c r="C408" s="9">
        <v>1</v>
      </c>
      <c r="D408" s="9"/>
      <c r="E408" s="9"/>
      <c r="F408" s="9">
        <v>1</v>
      </c>
    </row>
    <row r="409" spans="1:6" x14ac:dyDescent="0.2">
      <c r="A409" s="15">
        <v>41982.773356481484</v>
      </c>
      <c r="B409" s="9"/>
      <c r="C409" s="9"/>
      <c r="D409" s="9"/>
      <c r="E409" s="9">
        <v>1</v>
      </c>
      <c r="F409" s="9">
        <v>1</v>
      </c>
    </row>
    <row r="410" spans="1:6" x14ac:dyDescent="0.2">
      <c r="A410" s="15">
        <v>41982.87364583333</v>
      </c>
      <c r="B410" s="9"/>
      <c r="C410" s="9">
        <v>1</v>
      </c>
      <c r="D410" s="9"/>
      <c r="E410" s="9"/>
      <c r="F410" s="9">
        <v>1</v>
      </c>
    </row>
    <row r="411" spans="1:6" x14ac:dyDescent="0.2">
      <c r="A411" s="15">
        <v>41982.887280092589</v>
      </c>
      <c r="B411" s="9"/>
      <c r="C411" s="9"/>
      <c r="D411" s="9"/>
      <c r="E411" s="9">
        <v>1</v>
      </c>
      <c r="F411" s="9">
        <v>1</v>
      </c>
    </row>
    <row r="412" spans="1:6" x14ac:dyDescent="0.2">
      <c r="A412" s="15">
        <v>41982.904386574075</v>
      </c>
      <c r="B412" s="9"/>
      <c r="C412" s="9">
        <v>1</v>
      </c>
      <c r="D412" s="9"/>
      <c r="E412" s="9"/>
      <c r="F412" s="9">
        <v>1</v>
      </c>
    </row>
    <row r="413" spans="1:6" x14ac:dyDescent="0.2">
      <c r="A413" s="15">
        <v>41983.752847222218</v>
      </c>
      <c r="B413" s="9"/>
      <c r="C413" s="9">
        <v>1</v>
      </c>
      <c r="D413" s="9"/>
      <c r="E413" s="9"/>
      <c r="F413" s="9">
        <v>1</v>
      </c>
    </row>
    <row r="414" spans="1:6" x14ac:dyDescent="0.2">
      <c r="A414" s="15">
        <v>41985.427361111113</v>
      </c>
      <c r="B414" s="9"/>
      <c r="C414" s="9">
        <v>1</v>
      </c>
      <c r="D414" s="9"/>
      <c r="E414" s="9"/>
      <c r="F414" s="9">
        <v>1</v>
      </c>
    </row>
    <row r="415" spans="1:6" x14ac:dyDescent="0.2">
      <c r="A415" s="15">
        <v>41988.617083333331</v>
      </c>
      <c r="B415" s="9"/>
      <c r="C415" s="9"/>
      <c r="D415" s="9"/>
      <c r="E415" s="9">
        <v>1</v>
      </c>
      <c r="F415" s="9">
        <v>1</v>
      </c>
    </row>
    <row r="416" spans="1:6" x14ac:dyDescent="0.2">
      <c r="A416" s="15">
        <v>41988.829942129625</v>
      </c>
      <c r="B416" s="9"/>
      <c r="C416" s="9"/>
      <c r="D416" s="9"/>
      <c r="E416" s="9">
        <v>1</v>
      </c>
      <c r="F416" s="9">
        <v>1</v>
      </c>
    </row>
    <row r="417" spans="1:6" x14ac:dyDescent="0.2">
      <c r="A417" s="15">
        <v>41989.24754629629</v>
      </c>
      <c r="B417" s="9"/>
      <c r="C417" s="9"/>
      <c r="D417" s="9"/>
      <c r="E417" s="9">
        <v>1</v>
      </c>
      <c r="F417" s="9">
        <v>1</v>
      </c>
    </row>
    <row r="418" spans="1:6" x14ac:dyDescent="0.2">
      <c r="A418" s="15">
        <v>41989.819212962961</v>
      </c>
      <c r="B418" s="9"/>
      <c r="C418" s="9"/>
      <c r="D418" s="9"/>
      <c r="E418" s="9">
        <v>1</v>
      </c>
      <c r="F418" s="9">
        <v>1</v>
      </c>
    </row>
    <row r="419" spans="1:6" x14ac:dyDescent="0.2">
      <c r="A419" s="15">
        <v>41990.506377314814</v>
      </c>
      <c r="B419" s="9"/>
      <c r="C419" s="9">
        <v>1</v>
      </c>
      <c r="D419" s="9"/>
      <c r="E419" s="9"/>
      <c r="F419" s="9">
        <v>1</v>
      </c>
    </row>
    <row r="420" spans="1:6" x14ac:dyDescent="0.2">
      <c r="A420" s="15">
        <v>41990.584108796291</v>
      </c>
      <c r="B420" s="9"/>
      <c r="C420" s="9">
        <v>1</v>
      </c>
      <c r="D420" s="9"/>
      <c r="E420" s="9"/>
      <c r="F420" s="9">
        <v>1</v>
      </c>
    </row>
    <row r="421" spans="1:6" x14ac:dyDescent="0.2">
      <c r="A421" s="15">
        <v>41990.585486111115</v>
      </c>
      <c r="B421" s="9"/>
      <c r="C421" s="9"/>
      <c r="D421" s="9"/>
      <c r="E421" s="9">
        <v>1</v>
      </c>
      <c r="F421" s="9">
        <v>1</v>
      </c>
    </row>
    <row r="422" spans="1:6" x14ac:dyDescent="0.2">
      <c r="A422" s="15">
        <v>41990.612546296295</v>
      </c>
      <c r="B422" s="9"/>
      <c r="C422" s="9">
        <v>1</v>
      </c>
      <c r="D422" s="9"/>
      <c r="E422" s="9"/>
      <c r="F422" s="9">
        <v>1</v>
      </c>
    </row>
    <row r="423" spans="1:6" x14ac:dyDescent="0.2">
      <c r="A423" s="15">
        <v>41990.99863425926</v>
      </c>
      <c r="B423" s="9"/>
      <c r="C423" s="9"/>
      <c r="D423" s="9"/>
      <c r="E423" s="9">
        <v>1</v>
      </c>
      <c r="F423" s="9">
        <v>1</v>
      </c>
    </row>
    <row r="424" spans="1:6" x14ac:dyDescent="0.2">
      <c r="A424" s="15">
        <v>41991.022488425922</v>
      </c>
      <c r="B424" s="9"/>
      <c r="C424" s="9">
        <v>1</v>
      </c>
      <c r="D424" s="9"/>
      <c r="E424" s="9"/>
      <c r="F424" s="9">
        <v>1</v>
      </c>
    </row>
    <row r="425" spans="1:6" x14ac:dyDescent="0.2">
      <c r="A425" s="15">
        <v>41993.824340277773</v>
      </c>
      <c r="B425" s="9"/>
      <c r="C425" s="9"/>
      <c r="D425" s="9"/>
      <c r="E425" s="9">
        <v>1</v>
      </c>
      <c r="F425" s="9">
        <v>1</v>
      </c>
    </row>
    <row r="426" spans="1:6" x14ac:dyDescent="0.2">
      <c r="A426" s="15">
        <v>41995.084074074075</v>
      </c>
      <c r="B426" s="9"/>
      <c r="C426" s="9">
        <v>1</v>
      </c>
      <c r="D426" s="9"/>
      <c r="E426" s="9"/>
      <c r="F426" s="9">
        <v>1</v>
      </c>
    </row>
    <row r="427" spans="1:6" x14ac:dyDescent="0.2">
      <c r="A427" s="15">
        <v>41995.870486111111</v>
      </c>
      <c r="B427" s="9"/>
      <c r="C427" s="9"/>
      <c r="D427" s="9"/>
      <c r="E427" s="9">
        <v>1</v>
      </c>
      <c r="F427" s="9">
        <v>1</v>
      </c>
    </row>
    <row r="428" spans="1:6" x14ac:dyDescent="0.2">
      <c r="A428" s="15">
        <v>41996.832395833335</v>
      </c>
      <c r="B428" s="9"/>
      <c r="C428" s="9"/>
      <c r="D428" s="9"/>
      <c r="E428" s="9">
        <v>1</v>
      </c>
      <c r="F428" s="9">
        <v>1</v>
      </c>
    </row>
    <row r="429" spans="1:6" x14ac:dyDescent="0.2">
      <c r="A429" s="15">
        <v>41997.507905092592</v>
      </c>
      <c r="B429" s="9"/>
      <c r="C429" s="9"/>
      <c r="D429" s="9"/>
      <c r="E429" s="9">
        <v>1</v>
      </c>
      <c r="F429" s="9">
        <v>1</v>
      </c>
    </row>
    <row r="430" spans="1:6" x14ac:dyDescent="0.2">
      <c r="A430" s="15">
        <v>41999.861064814817</v>
      </c>
      <c r="B430" s="9">
        <v>1</v>
      </c>
      <c r="C430" s="9"/>
      <c r="D430" s="9"/>
      <c r="E430" s="9"/>
      <c r="F430" s="9">
        <v>1</v>
      </c>
    </row>
    <row r="431" spans="1:6" x14ac:dyDescent="0.2">
      <c r="A431" s="15">
        <v>42002.54488425926</v>
      </c>
      <c r="B431" s="9"/>
      <c r="C431" s="9">
        <v>1</v>
      </c>
      <c r="D431" s="9"/>
      <c r="E431" s="9"/>
      <c r="F431" s="9">
        <v>1</v>
      </c>
    </row>
    <row r="432" spans="1:6" x14ac:dyDescent="0.2">
      <c r="A432" s="15">
        <v>42002.817488425921</v>
      </c>
      <c r="B432" s="9"/>
      <c r="C432" s="9">
        <v>1</v>
      </c>
      <c r="D432" s="9"/>
      <c r="E432" s="9"/>
      <c r="F432" s="9">
        <v>1</v>
      </c>
    </row>
    <row r="433" spans="1:6" x14ac:dyDescent="0.2">
      <c r="A433" s="15">
        <v>42003.948425925926</v>
      </c>
      <c r="B433" s="9"/>
      <c r="C433" s="9"/>
      <c r="D433" s="9"/>
      <c r="E433" s="9">
        <v>1</v>
      </c>
      <c r="F433" s="9">
        <v>1</v>
      </c>
    </row>
    <row r="434" spans="1:6" x14ac:dyDescent="0.2">
      <c r="A434" s="15">
        <v>42004.703865740739</v>
      </c>
      <c r="B434" s="9"/>
      <c r="C434" s="9"/>
      <c r="D434" s="9"/>
      <c r="E434" s="9">
        <v>1</v>
      </c>
      <c r="F434" s="9">
        <v>1</v>
      </c>
    </row>
    <row r="435" spans="1:6" x14ac:dyDescent="0.2">
      <c r="A435" s="15">
        <v>42006.908692129626</v>
      </c>
      <c r="B435" s="9"/>
      <c r="C435" s="9">
        <v>1</v>
      </c>
      <c r="D435" s="9"/>
      <c r="E435" s="9"/>
      <c r="F435" s="9">
        <v>1</v>
      </c>
    </row>
    <row r="436" spans="1:6" x14ac:dyDescent="0.2">
      <c r="A436" s="15">
        <v>42007.016458333332</v>
      </c>
      <c r="B436" s="9">
        <v>1</v>
      </c>
      <c r="C436" s="9"/>
      <c r="D436" s="9"/>
      <c r="E436" s="9"/>
      <c r="F436" s="9">
        <v>1</v>
      </c>
    </row>
    <row r="437" spans="1:6" x14ac:dyDescent="0.2">
      <c r="A437" s="15">
        <v>42009.493263888886</v>
      </c>
      <c r="B437" s="9"/>
      <c r="C437" s="9">
        <v>1</v>
      </c>
      <c r="D437" s="9"/>
      <c r="E437" s="9"/>
      <c r="F437" s="9">
        <v>1</v>
      </c>
    </row>
    <row r="438" spans="1:6" x14ac:dyDescent="0.2">
      <c r="A438" s="15">
        <v>42010.968240740738</v>
      </c>
      <c r="B438" s="9"/>
      <c r="C438" s="9">
        <v>1</v>
      </c>
      <c r="D438" s="9"/>
      <c r="E438" s="9"/>
      <c r="F438" s="9">
        <v>1</v>
      </c>
    </row>
    <row r="439" spans="1:6" x14ac:dyDescent="0.2">
      <c r="A439" s="15">
        <v>42011.202581018515</v>
      </c>
      <c r="B439" s="9"/>
      <c r="C439" s="9"/>
      <c r="D439" s="9"/>
      <c r="E439" s="9">
        <v>1</v>
      </c>
      <c r="F439" s="9">
        <v>1</v>
      </c>
    </row>
    <row r="440" spans="1:6" x14ac:dyDescent="0.2">
      <c r="A440" s="15">
        <v>42013.15253472222</v>
      </c>
      <c r="B440" s="9"/>
      <c r="C440" s="9"/>
      <c r="D440" s="9"/>
      <c r="E440" s="9">
        <v>1</v>
      </c>
      <c r="F440" s="9">
        <v>1</v>
      </c>
    </row>
    <row r="441" spans="1:6" x14ac:dyDescent="0.2">
      <c r="A441" s="15">
        <v>42013.424502314811</v>
      </c>
      <c r="B441" s="9"/>
      <c r="C441" s="9">
        <v>1</v>
      </c>
      <c r="D441" s="9"/>
      <c r="E441" s="9"/>
      <c r="F441" s="9">
        <v>1</v>
      </c>
    </row>
    <row r="442" spans="1:6" x14ac:dyDescent="0.2">
      <c r="A442" s="15">
        <v>42016.050451388888</v>
      </c>
      <c r="B442" s="9"/>
      <c r="C442" s="9"/>
      <c r="D442" s="9"/>
      <c r="E442" s="9">
        <v>1</v>
      </c>
      <c r="F442" s="9">
        <v>1</v>
      </c>
    </row>
    <row r="443" spans="1:6" x14ac:dyDescent="0.2">
      <c r="A443" s="15">
        <v>42016.120613425926</v>
      </c>
      <c r="B443" s="9"/>
      <c r="C443" s="9">
        <v>1</v>
      </c>
      <c r="D443" s="9"/>
      <c r="E443" s="9"/>
      <c r="F443" s="9">
        <v>1</v>
      </c>
    </row>
    <row r="444" spans="1:6" x14ac:dyDescent="0.2">
      <c r="A444" s="15">
        <v>42016.706678240742</v>
      </c>
      <c r="B444" s="9"/>
      <c r="C444" s="9"/>
      <c r="D444" s="9"/>
      <c r="E444" s="9">
        <v>1</v>
      </c>
      <c r="F444" s="9">
        <v>1</v>
      </c>
    </row>
    <row r="445" spans="1:6" x14ac:dyDescent="0.2">
      <c r="A445" s="15">
        <v>42016.800208333334</v>
      </c>
      <c r="B445" s="9"/>
      <c r="C445" s="9"/>
      <c r="D445" s="9"/>
      <c r="E445" s="9">
        <v>1</v>
      </c>
      <c r="F445" s="9">
        <v>1</v>
      </c>
    </row>
    <row r="446" spans="1:6" x14ac:dyDescent="0.2">
      <c r="A446" s="15">
        <v>42016.832465277781</v>
      </c>
      <c r="B446" s="9"/>
      <c r="C446" s="9"/>
      <c r="D446" s="9"/>
      <c r="E446" s="9">
        <v>1</v>
      </c>
      <c r="F446" s="9">
        <v>1</v>
      </c>
    </row>
    <row r="447" spans="1:6" x14ac:dyDescent="0.2">
      <c r="A447" s="15">
        <v>42016.938692129625</v>
      </c>
      <c r="B447" s="9"/>
      <c r="C447" s="9"/>
      <c r="D447" s="9"/>
      <c r="E447" s="9">
        <v>1</v>
      </c>
      <c r="F447" s="9">
        <v>1</v>
      </c>
    </row>
    <row r="448" spans="1:6" x14ac:dyDescent="0.2">
      <c r="A448" s="15">
        <v>42016.981574074074</v>
      </c>
      <c r="B448" s="9"/>
      <c r="C448" s="9"/>
      <c r="D448" s="9"/>
      <c r="E448" s="9">
        <v>1</v>
      </c>
      <c r="F448" s="9">
        <v>1</v>
      </c>
    </row>
    <row r="449" spans="1:6" x14ac:dyDescent="0.2">
      <c r="A449" s="15">
        <v>42017.594236111108</v>
      </c>
      <c r="B449" s="9"/>
      <c r="C449" s="9">
        <v>1</v>
      </c>
      <c r="D449" s="9"/>
      <c r="E449" s="9"/>
      <c r="F449" s="9">
        <v>1</v>
      </c>
    </row>
    <row r="450" spans="1:6" x14ac:dyDescent="0.2">
      <c r="A450" s="15">
        <v>42017.88045138889</v>
      </c>
      <c r="B450" s="9"/>
      <c r="C450" s="9"/>
      <c r="D450" s="9"/>
      <c r="E450" s="9">
        <v>1</v>
      </c>
      <c r="F450" s="9">
        <v>1</v>
      </c>
    </row>
    <row r="451" spans="1:6" x14ac:dyDescent="0.2">
      <c r="A451" s="15">
        <v>42017.907337962963</v>
      </c>
      <c r="B451" s="9"/>
      <c r="C451" s="9">
        <v>1</v>
      </c>
      <c r="D451" s="9"/>
      <c r="E451" s="9"/>
      <c r="F451" s="9">
        <v>1</v>
      </c>
    </row>
    <row r="452" spans="1:6" x14ac:dyDescent="0.2">
      <c r="A452" s="15">
        <v>42018.676898148144</v>
      </c>
      <c r="B452" s="9"/>
      <c r="C452" s="9"/>
      <c r="D452" s="9"/>
      <c r="E452" s="9">
        <v>1</v>
      </c>
      <c r="F452" s="9">
        <v>1</v>
      </c>
    </row>
    <row r="453" spans="1:6" x14ac:dyDescent="0.2">
      <c r="A453" s="15">
        <v>42018.94049768518</v>
      </c>
      <c r="B453" s="9"/>
      <c r="C453" s="9">
        <v>1</v>
      </c>
      <c r="D453" s="9"/>
      <c r="E453" s="9"/>
      <c r="F453" s="9">
        <v>1</v>
      </c>
    </row>
    <row r="454" spans="1:6" x14ac:dyDescent="0.2">
      <c r="A454" s="15">
        <v>42018.94159722222</v>
      </c>
      <c r="B454" s="9"/>
      <c r="C454" s="9"/>
      <c r="D454" s="9"/>
      <c r="E454" s="9">
        <v>1</v>
      </c>
      <c r="F454" s="9">
        <v>1</v>
      </c>
    </row>
    <row r="455" spans="1:6" x14ac:dyDescent="0.2">
      <c r="A455" s="15">
        <v>42019.683761574073</v>
      </c>
      <c r="B455" s="9"/>
      <c r="C455" s="9">
        <v>1</v>
      </c>
      <c r="D455" s="9"/>
      <c r="E455" s="9"/>
      <c r="F455" s="9">
        <v>1</v>
      </c>
    </row>
    <row r="456" spans="1:6" x14ac:dyDescent="0.2">
      <c r="A456" s="15">
        <v>42019.959837962961</v>
      </c>
      <c r="B456" s="9"/>
      <c r="C456" s="9"/>
      <c r="D456" s="9"/>
      <c r="E456" s="9">
        <v>1</v>
      </c>
      <c r="F456" s="9">
        <v>1</v>
      </c>
    </row>
    <row r="457" spans="1:6" x14ac:dyDescent="0.2">
      <c r="A457" s="15">
        <v>42020.587349537032</v>
      </c>
      <c r="B457" s="9"/>
      <c r="C457" s="9">
        <v>1</v>
      </c>
      <c r="D457" s="9"/>
      <c r="E457" s="9"/>
      <c r="F457" s="9">
        <v>1</v>
      </c>
    </row>
    <row r="458" spans="1:6" x14ac:dyDescent="0.2">
      <c r="A458" s="15">
        <v>42020.700567129628</v>
      </c>
      <c r="B458" s="9"/>
      <c r="C458" s="9"/>
      <c r="D458" s="9"/>
      <c r="E458" s="9">
        <v>1</v>
      </c>
      <c r="F458" s="9">
        <v>1</v>
      </c>
    </row>
    <row r="459" spans="1:6" x14ac:dyDescent="0.2">
      <c r="A459" s="15">
        <v>42020.768634259264</v>
      </c>
      <c r="B459" s="9"/>
      <c r="C459" s="9">
        <v>1</v>
      </c>
      <c r="D459" s="9"/>
      <c r="E459" s="9"/>
      <c r="F459" s="9">
        <v>1</v>
      </c>
    </row>
    <row r="460" spans="1:6" x14ac:dyDescent="0.2">
      <c r="A460" s="15">
        <v>42020.846666666665</v>
      </c>
      <c r="B460" s="9"/>
      <c r="C460" s="9"/>
      <c r="D460" s="9"/>
      <c r="E460" s="9">
        <v>1</v>
      </c>
      <c r="F460" s="9">
        <v>1</v>
      </c>
    </row>
    <row r="461" spans="1:6" x14ac:dyDescent="0.2">
      <c r="A461" s="15">
        <v>42021.301192129627</v>
      </c>
      <c r="B461" s="9"/>
      <c r="C461" s="9">
        <v>1</v>
      </c>
      <c r="D461" s="9"/>
      <c r="E461" s="9"/>
      <c r="F461" s="9">
        <v>1</v>
      </c>
    </row>
    <row r="462" spans="1:6" x14ac:dyDescent="0.2">
      <c r="A462" s="15">
        <v>42022.661527777775</v>
      </c>
      <c r="B462" s="9"/>
      <c r="C462" s="9">
        <v>1</v>
      </c>
      <c r="D462" s="9"/>
      <c r="E462" s="9"/>
      <c r="F462" s="9">
        <v>1</v>
      </c>
    </row>
    <row r="463" spans="1:6" x14ac:dyDescent="0.2">
      <c r="A463" s="15">
        <v>42023.634976851856</v>
      </c>
      <c r="B463" s="9"/>
      <c r="C463" s="9"/>
      <c r="D463" s="9"/>
      <c r="E463" s="9">
        <v>1</v>
      </c>
      <c r="F463" s="9">
        <v>1</v>
      </c>
    </row>
    <row r="464" spans="1:6" x14ac:dyDescent="0.2">
      <c r="A464" s="15">
        <v>42024.702893518523</v>
      </c>
      <c r="B464" s="9"/>
      <c r="C464" s="9"/>
      <c r="D464" s="9"/>
      <c r="E464" s="9">
        <v>1</v>
      </c>
      <c r="F464" s="9">
        <v>1</v>
      </c>
    </row>
    <row r="465" spans="1:6" x14ac:dyDescent="0.2">
      <c r="A465" s="15">
        <v>42025.164780092593</v>
      </c>
      <c r="B465" s="9"/>
      <c r="C465" s="9"/>
      <c r="D465" s="9"/>
      <c r="E465" s="9">
        <v>1</v>
      </c>
      <c r="F465" s="9">
        <v>1</v>
      </c>
    </row>
    <row r="466" spans="1:6" x14ac:dyDescent="0.2">
      <c r="A466" s="15">
        <v>42026.176180555558</v>
      </c>
      <c r="B466" s="9"/>
      <c r="C466" s="9"/>
      <c r="D466" s="9"/>
      <c r="E466" s="9">
        <v>1</v>
      </c>
      <c r="F466" s="9">
        <v>1</v>
      </c>
    </row>
    <row r="467" spans="1:6" x14ac:dyDescent="0.2">
      <c r="A467" s="15">
        <v>42026.88118055556</v>
      </c>
      <c r="B467" s="9"/>
      <c r="C467" s="9"/>
      <c r="D467" s="9"/>
      <c r="E467" s="9">
        <v>1</v>
      </c>
      <c r="F467" s="9">
        <v>1</v>
      </c>
    </row>
    <row r="468" spans="1:6" x14ac:dyDescent="0.2">
      <c r="A468" s="15">
        <v>42026.920428240745</v>
      </c>
      <c r="B468" s="9"/>
      <c r="C468" s="9"/>
      <c r="D468" s="9"/>
      <c r="E468" s="9">
        <v>1</v>
      </c>
      <c r="F468" s="9">
        <v>1</v>
      </c>
    </row>
    <row r="469" spans="1:6" x14ac:dyDescent="0.2">
      <c r="A469" s="15">
        <v>42026.924976851849</v>
      </c>
      <c r="B469" s="9"/>
      <c r="C469" s="9"/>
      <c r="D469" s="9"/>
      <c r="E469" s="9">
        <v>1</v>
      </c>
      <c r="F469" s="9">
        <v>1</v>
      </c>
    </row>
    <row r="470" spans="1:6" x14ac:dyDescent="0.2">
      <c r="A470" s="15">
        <v>42027.832800925928</v>
      </c>
      <c r="B470" s="9"/>
      <c r="C470" s="9">
        <v>1</v>
      </c>
      <c r="D470" s="9"/>
      <c r="E470" s="9"/>
      <c r="F470" s="9">
        <v>1</v>
      </c>
    </row>
    <row r="471" spans="1:6" x14ac:dyDescent="0.2">
      <c r="A471" s="15">
        <v>42028.496562500004</v>
      </c>
      <c r="B471" s="9"/>
      <c r="C471" s="9"/>
      <c r="D471" s="9"/>
      <c r="E471" s="9">
        <v>1</v>
      </c>
      <c r="F471" s="9">
        <v>1</v>
      </c>
    </row>
    <row r="472" spans="1:6" x14ac:dyDescent="0.2">
      <c r="A472" s="15">
        <v>42029.135879629626</v>
      </c>
      <c r="B472" s="9"/>
      <c r="C472" s="9">
        <v>1</v>
      </c>
      <c r="D472" s="9"/>
      <c r="E472" s="9"/>
      <c r="F472" s="9">
        <v>1</v>
      </c>
    </row>
    <row r="473" spans="1:6" x14ac:dyDescent="0.2">
      <c r="A473" s="15">
        <v>42031.011249999996</v>
      </c>
      <c r="B473" s="9">
        <v>1</v>
      </c>
      <c r="C473" s="9"/>
      <c r="D473" s="9"/>
      <c r="E473" s="9"/>
      <c r="F473" s="9">
        <v>1</v>
      </c>
    </row>
    <row r="474" spans="1:6" x14ac:dyDescent="0.2">
      <c r="A474" s="15">
        <v>42031.138831018514</v>
      </c>
      <c r="B474" s="9"/>
      <c r="C474" s="9">
        <v>1</v>
      </c>
      <c r="D474" s="9"/>
      <c r="E474" s="9"/>
      <c r="F474" s="9">
        <v>1</v>
      </c>
    </row>
    <row r="475" spans="1:6" x14ac:dyDescent="0.2">
      <c r="A475" s="15">
        <v>42031.666898148149</v>
      </c>
      <c r="B475" s="9"/>
      <c r="C475" s="9">
        <v>1</v>
      </c>
      <c r="D475" s="9"/>
      <c r="E475" s="9"/>
      <c r="F475" s="9">
        <v>1</v>
      </c>
    </row>
    <row r="476" spans="1:6" x14ac:dyDescent="0.2">
      <c r="A476" s="15">
        <v>42031.833587962959</v>
      </c>
      <c r="B476" s="9"/>
      <c r="C476" s="9">
        <v>1</v>
      </c>
      <c r="D476" s="9"/>
      <c r="E476" s="9"/>
      <c r="F476" s="9">
        <v>1</v>
      </c>
    </row>
    <row r="477" spans="1:6" x14ac:dyDescent="0.2">
      <c r="A477" s="15">
        <v>42032.250208333338</v>
      </c>
      <c r="B477" s="9"/>
      <c r="C477" s="9">
        <v>1</v>
      </c>
      <c r="D477" s="9"/>
      <c r="E477" s="9"/>
      <c r="F477" s="9">
        <v>1</v>
      </c>
    </row>
    <row r="478" spans="1:6" x14ac:dyDescent="0.2">
      <c r="A478" s="15">
        <v>42032.716145833328</v>
      </c>
      <c r="B478" s="9"/>
      <c r="C478" s="9"/>
      <c r="D478" s="9"/>
      <c r="E478" s="9">
        <v>1</v>
      </c>
      <c r="F478" s="9">
        <v>1</v>
      </c>
    </row>
    <row r="479" spans="1:6" x14ac:dyDescent="0.2">
      <c r="A479" s="15">
        <v>42034.856817129628</v>
      </c>
      <c r="B479" s="9">
        <v>1</v>
      </c>
      <c r="C479" s="9"/>
      <c r="D479" s="9"/>
      <c r="E479" s="9"/>
      <c r="F479" s="9">
        <v>1</v>
      </c>
    </row>
    <row r="480" spans="1:6" x14ac:dyDescent="0.2">
      <c r="A480" s="15">
        <v>42034.928252314814</v>
      </c>
      <c r="B480" s="9"/>
      <c r="C480" s="9"/>
      <c r="D480" s="9"/>
      <c r="E480" s="9">
        <v>1</v>
      </c>
      <c r="F480" s="9">
        <v>1</v>
      </c>
    </row>
    <row r="481" spans="1:6" x14ac:dyDescent="0.2">
      <c r="A481" s="15">
        <v>42034.960127314815</v>
      </c>
      <c r="B481" s="9"/>
      <c r="C481" s="9">
        <v>1</v>
      </c>
      <c r="D481" s="9"/>
      <c r="E481" s="9"/>
      <c r="F481" s="9">
        <v>1</v>
      </c>
    </row>
    <row r="482" spans="1:6" x14ac:dyDescent="0.2">
      <c r="A482" s="15">
        <v>42036.24428240741</v>
      </c>
      <c r="B482" s="9"/>
      <c r="C482" s="9"/>
      <c r="D482" s="9"/>
      <c r="E482" s="9">
        <v>1</v>
      </c>
      <c r="F482" s="9">
        <v>1</v>
      </c>
    </row>
    <row r="483" spans="1:6" x14ac:dyDescent="0.2">
      <c r="A483" s="15">
        <v>42036.704525462963</v>
      </c>
      <c r="B483" s="9"/>
      <c r="C483" s="9"/>
      <c r="D483" s="9"/>
      <c r="E483" s="9">
        <v>1</v>
      </c>
      <c r="F483" s="9">
        <v>1</v>
      </c>
    </row>
    <row r="484" spans="1:6" x14ac:dyDescent="0.2">
      <c r="A484" s="15">
        <v>42036.995590277773</v>
      </c>
      <c r="B484" s="9"/>
      <c r="C484" s="9"/>
      <c r="D484" s="9"/>
      <c r="E484" s="9">
        <v>1</v>
      </c>
      <c r="F484" s="9">
        <v>1</v>
      </c>
    </row>
    <row r="485" spans="1:6" x14ac:dyDescent="0.2">
      <c r="A485" s="15">
        <v>42037.598958333328</v>
      </c>
      <c r="B485" s="9"/>
      <c r="C485" s="9"/>
      <c r="D485" s="9"/>
      <c r="E485" s="9">
        <v>1</v>
      </c>
      <c r="F485" s="9">
        <v>1</v>
      </c>
    </row>
    <row r="486" spans="1:6" x14ac:dyDescent="0.2">
      <c r="A486" s="15">
        <v>42037.791238425925</v>
      </c>
      <c r="B486" s="9"/>
      <c r="C486" s="9"/>
      <c r="D486" s="9"/>
      <c r="E486" s="9">
        <v>1</v>
      </c>
      <c r="F486" s="9">
        <v>1</v>
      </c>
    </row>
    <row r="487" spans="1:6" x14ac:dyDescent="0.2">
      <c r="A487" s="15">
        <v>42037.938206018516</v>
      </c>
      <c r="B487" s="9"/>
      <c r="C487" s="9"/>
      <c r="D487" s="9"/>
      <c r="E487" s="9">
        <v>1</v>
      </c>
      <c r="F487" s="9">
        <v>1</v>
      </c>
    </row>
    <row r="488" spans="1:6" x14ac:dyDescent="0.2">
      <c r="A488" s="15">
        <v>42037.986284722225</v>
      </c>
      <c r="B488" s="9"/>
      <c r="C488" s="9">
        <v>1</v>
      </c>
      <c r="D488" s="9"/>
      <c r="E488" s="9"/>
      <c r="F488" s="9">
        <v>1</v>
      </c>
    </row>
    <row r="489" spans="1:6" x14ac:dyDescent="0.2">
      <c r="A489" s="15">
        <v>42038.720451388886</v>
      </c>
      <c r="B489" s="9"/>
      <c r="C489" s="9"/>
      <c r="D489" s="9"/>
      <c r="E489" s="9">
        <v>1</v>
      </c>
      <c r="F489" s="9">
        <v>1</v>
      </c>
    </row>
    <row r="490" spans="1:6" x14ac:dyDescent="0.2">
      <c r="A490" s="15">
        <v>42039.194988425923</v>
      </c>
      <c r="B490" s="9"/>
      <c r="C490" s="9">
        <v>1</v>
      </c>
      <c r="D490" s="9"/>
      <c r="E490" s="9"/>
      <c r="F490" s="9">
        <v>1</v>
      </c>
    </row>
    <row r="491" spans="1:6" x14ac:dyDescent="0.2">
      <c r="A491" s="15">
        <v>42039.384571759263</v>
      </c>
      <c r="B491" s="9"/>
      <c r="C491" s="9"/>
      <c r="D491" s="9"/>
      <c r="E491" s="9">
        <v>1</v>
      </c>
      <c r="F491" s="9">
        <v>1</v>
      </c>
    </row>
    <row r="492" spans="1:6" x14ac:dyDescent="0.2">
      <c r="A492" s="15">
        <v>42040.831678240742</v>
      </c>
      <c r="B492" s="9"/>
      <c r="C492" s="9"/>
      <c r="D492" s="9"/>
      <c r="E492" s="9">
        <v>1</v>
      </c>
      <c r="F492" s="9">
        <v>1</v>
      </c>
    </row>
    <row r="493" spans="1:6" x14ac:dyDescent="0.2">
      <c r="A493" s="15">
        <v>42041.205000000002</v>
      </c>
      <c r="B493" s="9"/>
      <c r="C493" s="9">
        <v>1</v>
      </c>
      <c r="D493" s="9"/>
      <c r="E493" s="9"/>
      <c r="F493" s="9">
        <v>1</v>
      </c>
    </row>
    <row r="494" spans="1:6" x14ac:dyDescent="0.2">
      <c r="A494" s="15">
        <v>42041.581307870365</v>
      </c>
      <c r="B494" s="9"/>
      <c r="C494" s="9">
        <v>1</v>
      </c>
      <c r="D494" s="9"/>
      <c r="E494" s="9"/>
      <c r="F494" s="9">
        <v>1</v>
      </c>
    </row>
    <row r="495" spans="1:6" x14ac:dyDescent="0.2">
      <c r="A495" s="15">
        <v>42041.714178240742</v>
      </c>
      <c r="B495" s="9"/>
      <c r="C495" s="9"/>
      <c r="D495" s="9"/>
      <c r="E495" s="9">
        <v>1</v>
      </c>
      <c r="F495" s="9">
        <v>1</v>
      </c>
    </row>
    <row r="496" spans="1:6" x14ac:dyDescent="0.2">
      <c r="A496" s="15">
        <v>42041.743090277778</v>
      </c>
      <c r="B496" s="9"/>
      <c r="C496" s="9">
        <v>1</v>
      </c>
      <c r="D496" s="9"/>
      <c r="E496" s="9"/>
      <c r="F496" s="9">
        <v>1</v>
      </c>
    </row>
    <row r="497" spans="1:6" x14ac:dyDescent="0.2">
      <c r="A497" s="15">
        <v>42042.197824074072</v>
      </c>
      <c r="B497" s="9"/>
      <c r="C497" s="9"/>
      <c r="D497" s="9"/>
      <c r="E497" s="9">
        <v>1</v>
      </c>
      <c r="F497" s="9">
        <v>1</v>
      </c>
    </row>
    <row r="498" spans="1:6" x14ac:dyDescent="0.2">
      <c r="A498" s="15">
        <v>42044.184988425928</v>
      </c>
      <c r="B498" s="9"/>
      <c r="C498" s="9"/>
      <c r="D498" s="9"/>
      <c r="E498" s="9">
        <v>1</v>
      </c>
      <c r="F498" s="9">
        <v>1</v>
      </c>
    </row>
    <row r="499" spans="1:6" x14ac:dyDescent="0.2">
      <c r="A499" s="15">
        <v>42044.765960648147</v>
      </c>
      <c r="B499" s="9"/>
      <c r="C499" s="9"/>
      <c r="D499" s="9"/>
      <c r="E499" s="9">
        <v>1</v>
      </c>
      <c r="F499" s="9">
        <v>1</v>
      </c>
    </row>
    <row r="500" spans="1:6" x14ac:dyDescent="0.2">
      <c r="A500" s="15">
        <v>42045.84238425926</v>
      </c>
      <c r="B500" s="9"/>
      <c r="C500" s="9"/>
      <c r="D500" s="9"/>
      <c r="E500" s="9">
        <v>1</v>
      </c>
      <c r="F500" s="9">
        <v>1</v>
      </c>
    </row>
    <row r="501" spans="1:6" x14ac:dyDescent="0.2">
      <c r="A501" s="15">
        <v>42047.07640046296</v>
      </c>
      <c r="B501" s="9"/>
      <c r="C501" s="9">
        <v>1</v>
      </c>
      <c r="D501" s="9"/>
      <c r="E501" s="9"/>
      <c r="F501" s="9">
        <v>1</v>
      </c>
    </row>
    <row r="502" spans="1:6" x14ac:dyDescent="0.2">
      <c r="A502" s="15">
        <v>42047.724444444444</v>
      </c>
      <c r="B502" s="9">
        <v>1</v>
      </c>
      <c r="C502" s="9"/>
      <c r="D502" s="9"/>
      <c r="E502" s="9"/>
      <c r="F502" s="9">
        <v>1</v>
      </c>
    </row>
    <row r="503" spans="1:6" x14ac:dyDescent="0.2">
      <c r="A503" s="15">
        <v>42048.711724537032</v>
      </c>
      <c r="B503" s="9"/>
      <c r="C503" s="9">
        <v>1</v>
      </c>
      <c r="D503" s="9"/>
      <c r="E503" s="9"/>
      <c r="F503" s="9">
        <v>1</v>
      </c>
    </row>
    <row r="504" spans="1:6" x14ac:dyDescent="0.2">
      <c r="A504" s="15">
        <v>42050.008368055554</v>
      </c>
      <c r="B504" s="9"/>
      <c r="C504" s="9"/>
      <c r="D504" s="9"/>
      <c r="E504" s="9">
        <v>1</v>
      </c>
      <c r="F504" s="9">
        <v>1</v>
      </c>
    </row>
    <row r="505" spans="1:6" x14ac:dyDescent="0.2">
      <c r="A505" s="15">
        <v>42050.019641203704</v>
      </c>
      <c r="B505" s="9"/>
      <c r="C505" s="9"/>
      <c r="D505" s="9"/>
      <c r="E505" s="9">
        <v>1</v>
      </c>
      <c r="F505" s="9">
        <v>1</v>
      </c>
    </row>
    <row r="506" spans="1:6" x14ac:dyDescent="0.2">
      <c r="A506" s="15">
        <v>42050.983182870375</v>
      </c>
      <c r="B506" s="9"/>
      <c r="C506" s="9"/>
      <c r="D506" s="9"/>
      <c r="E506" s="9">
        <v>1</v>
      </c>
      <c r="F506" s="9">
        <v>1</v>
      </c>
    </row>
    <row r="507" spans="1:6" x14ac:dyDescent="0.2">
      <c r="A507" s="15">
        <v>42052.949814814812</v>
      </c>
      <c r="B507" s="9"/>
      <c r="C507" s="9"/>
      <c r="D507" s="9"/>
      <c r="E507" s="9">
        <v>1</v>
      </c>
      <c r="F507" s="9">
        <v>1</v>
      </c>
    </row>
    <row r="508" spans="1:6" x14ac:dyDescent="0.2">
      <c r="A508" s="15">
        <v>42053.049375000002</v>
      </c>
      <c r="B508" s="9"/>
      <c r="C508" s="9">
        <v>1</v>
      </c>
      <c r="D508" s="9"/>
      <c r="E508" s="9"/>
      <c r="F508" s="9">
        <v>1</v>
      </c>
    </row>
    <row r="509" spans="1:6" x14ac:dyDescent="0.2">
      <c r="A509" s="15">
        <v>42053.106111111112</v>
      </c>
      <c r="B509" s="9"/>
      <c r="C509" s="9"/>
      <c r="D509" s="9"/>
      <c r="E509" s="9">
        <v>1</v>
      </c>
      <c r="F509" s="9">
        <v>1</v>
      </c>
    </row>
    <row r="510" spans="1:6" x14ac:dyDescent="0.2">
      <c r="A510" s="15">
        <v>42053.671666666662</v>
      </c>
      <c r="B510" s="9"/>
      <c r="C510" s="9"/>
      <c r="D510" s="9"/>
      <c r="E510" s="9">
        <v>1</v>
      </c>
      <c r="F510" s="9">
        <v>1</v>
      </c>
    </row>
    <row r="511" spans="1:6" x14ac:dyDescent="0.2">
      <c r="A511" s="15">
        <v>42053.672824074078</v>
      </c>
      <c r="B511" s="9"/>
      <c r="C511" s="9">
        <v>1</v>
      </c>
      <c r="D511" s="9"/>
      <c r="E511" s="9"/>
      <c r="F511" s="9">
        <v>1</v>
      </c>
    </row>
    <row r="512" spans="1:6" x14ac:dyDescent="0.2">
      <c r="A512" s="15">
        <v>42053.704293981486</v>
      </c>
      <c r="B512" s="9"/>
      <c r="C512" s="9"/>
      <c r="D512" s="9"/>
      <c r="E512" s="9">
        <v>1</v>
      </c>
      <c r="F512" s="9">
        <v>1</v>
      </c>
    </row>
    <row r="513" spans="1:6" x14ac:dyDescent="0.2">
      <c r="A513" s="15">
        <v>42053.722060185188</v>
      </c>
      <c r="B513" s="9"/>
      <c r="C513" s="9">
        <v>1</v>
      </c>
      <c r="D513" s="9"/>
      <c r="E513" s="9"/>
      <c r="F513" s="9">
        <v>1</v>
      </c>
    </row>
    <row r="514" spans="1:6" x14ac:dyDescent="0.2">
      <c r="A514" s="15">
        <v>42053.732627314821</v>
      </c>
      <c r="B514" s="9"/>
      <c r="C514" s="9"/>
      <c r="D514" s="9"/>
      <c r="E514" s="9">
        <v>1</v>
      </c>
      <c r="F514" s="9">
        <v>1</v>
      </c>
    </row>
    <row r="515" spans="1:6" x14ac:dyDescent="0.2">
      <c r="A515" s="15">
        <v>42053.733078703706</v>
      </c>
      <c r="B515" s="9"/>
      <c r="C515" s="9"/>
      <c r="D515" s="9"/>
      <c r="E515" s="9">
        <v>1</v>
      </c>
      <c r="F515" s="9">
        <v>1</v>
      </c>
    </row>
    <row r="516" spans="1:6" x14ac:dyDescent="0.2">
      <c r="A516" s="15">
        <v>42053.916921296302</v>
      </c>
      <c r="B516" s="9"/>
      <c r="C516" s="9"/>
      <c r="D516" s="9"/>
      <c r="E516" s="9">
        <v>1</v>
      </c>
      <c r="F516" s="9">
        <v>1</v>
      </c>
    </row>
    <row r="517" spans="1:6" x14ac:dyDescent="0.2">
      <c r="A517" s="15">
        <v>42054.024421296301</v>
      </c>
      <c r="B517" s="9"/>
      <c r="C517" s="9"/>
      <c r="D517" s="9"/>
      <c r="E517" s="9">
        <v>1</v>
      </c>
      <c r="F517" s="9">
        <v>1</v>
      </c>
    </row>
    <row r="518" spans="1:6" x14ac:dyDescent="0.2">
      <c r="A518" s="15">
        <v>42054.74418981481</v>
      </c>
      <c r="B518" s="9"/>
      <c r="C518" s="9"/>
      <c r="D518" s="9"/>
      <c r="E518" s="9">
        <v>1</v>
      </c>
      <c r="F518" s="9">
        <v>1</v>
      </c>
    </row>
    <row r="519" spans="1:6" x14ac:dyDescent="0.2">
      <c r="A519" s="15">
        <v>42054.849050925928</v>
      </c>
      <c r="B519" s="9"/>
      <c r="C519" s="9"/>
      <c r="D519" s="9"/>
      <c r="E519" s="9">
        <v>1</v>
      </c>
      <c r="F519" s="9">
        <v>1</v>
      </c>
    </row>
    <row r="520" spans="1:6" x14ac:dyDescent="0.2">
      <c r="A520" s="15">
        <v>42055.277199074073</v>
      </c>
      <c r="B520" s="9"/>
      <c r="C520" s="9"/>
      <c r="D520" s="9"/>
      <c r="E520" s="9">
        <v>1</v>
      </c>
      <c r="F520" s="9">
        <v>1</v>
      </c>
    </row>
    <row r="521" spans="1:6" x14ac:dyDescent="0.2">
      <c r="A521" s="15">
        <v>42055.713368055556</v>
      </c>
      <c r="B521" s="9"/>
      <c r="C521" s="9">
        <v>1</v>
      </c>
      <c r="D521" s="9"/>
      <c r="E521" s="9"/>
      <c r="F521" s="9">
        <v>1</v>
      </c>
    </row>
    <row r="522" spans="1:6" x14ac:dyDescent="0.2">
      <c r="A522" s="15">
        <v>42056.013124999998</v>
      </c>
      <c r="B522" s="9"/>
      <c r="C522" s="9"/>
      <c r="D522" s="9"/>
      <c r="E522" s="9">
        <v>1</v>
      </c>
      <c r="F522" s="9">
        <v>1</v>
      </c>
    </row>
    <row r="523" spans="1:6" x14ac:dyDescent="0.2">
      <c r="A523" s="15">
        <v>42056.091631944444</v>
      </c>
      <c r="B523" s="9"/>
      <c r="C523" s="9"/>
      <c r="D523" s="9"/>
      <c r="E523" s="9">
        <v>1</v>
      </c>
      <c r="F523" s="9">
        <v>1</v>
      </c>
    </row>
    <row r="524" spans="1:6" x14ac:dyDescent="0.2">
      <c r="A524" s="15">
        <v>42056.1324537037</v>
      </c>
      <c r="B524" s="9"/>
      <c r="C524" s="9">
        <v>1</v>
      </c>
      <c r="D524" s="9"/>
      <c r="E524" s="9"/>
      <c r="F524" s="9">
        <v>1</v>
      </c>
    </row>
    <row r="525" spans="1:6" x14ac:dyDescent="0.2">
      <c r="A525" s="15">
        <v>42056.65143518518</v>
      </c>
      <c r="B525" s="9"/>
      <c r="C525" s="9"/>
      <c r="D525" s="9"/>
      <c r="E525" s="9">
        <v>1</v>
      </c>
      <c r="F525" s="9">
        <v>1</v>
      </c>
    </row>
    <row r="526" spans="1:6" x14ac:dyDescent="0.2">
      <c r="A526" s="15">
        <v>42057.190960648149</v>
      </c>
      <c r="B526" s="9"/>
      <c r="C526" s="9">
        <v>1</v>
      </c>
      <c r="D526" s="9"/>
      <c r="E526" s="9"/>
      <c r="F526" s="9">
        <v>1</v>
      </c>
    </row>
    <row r="527" spans="1:6" x14ac:dyDescent="0.2">
      <c r="A527" s="15">
        <v>42057.277858796297</v>
      </c>
      <c r="B527" s="9"/>
      <c r="C527" s="9">
        <v>1</v>
      </c>
      <c r="D527" s="9"/>
      <c r="E527" s="9"/>
      <c r="F527" s="9">
        <v>1</v>
      </c>
    </row>
    <row r="528" spans="1:6" x14ac:dyDescent="0.2">
      <c r="A528" s="15">
        <v>42057.536944444444</v>
      </c>
      <c r="B528" s="9"/>
      <c r="C528" s="9"/>
      <c r="D528" s="9"/>
      <c r="E528" s="9">
        <v>1</v>
      </c>
      <c r="F528" s="9">
        <v>1</v>
      </c>
    </row>
    <row r="529" spans="1:6" x14ac:dyDescent="0.2">
      <c r="A529" s="15">
        <v>42058.603877314818</v>
      </c>
      <c r="B529" s="9"/>
      <c r="C529" s="9">
        <v>1</v>
      </c>
      <c r="D529" s="9"/>
      <c r="E529" s="9"/>
      <c r="F529" s="9">
        <v>1</v>
      </c>
    </row>
    <row r="530" spans="1:6" x14ac:dyDescent="0.2">
      <c r="A530" s="15">
        <v>42058.792476851857</v>
      </c>
      <c r="B530" s="9"/>
      <c r="C530" s="9">
        <v>1</v>
      </c>
      <c r="D530" s="9"/>
      <c r="E530" s="9"/>
      <c r="F530" s="9">
        <v>1</v>
      </c>
    </row>
    <row r="531" spans="1:6" x14ac:dyDescent="0.2">
      <c r="A531" s="15">
        <v>42058.904074074075</v>
      </c>
      <c r="B531" s="9"/>
      <c r="C531" s="9"/>
      <c r="D531" s="9"/>
      <c r="E531" s="9">
        <v>1</v>
      </c>
      <c r="F531" s="9">
        <v>1</v>
      </c>
    </row>
    <row r="532" spans="1:6" x14ac:dyDescent="0.2">
      <c r="A532" s="15">
        <v>42059.085752314815</v>
      </c>
      <c r="B532" s="9"/>
      <c r="C532" s="9"/>
      <c r="D532" s="9"/>
      <c r="E532" s="9">
        <v>1</v>
      </c>
      <c r="F532" s="9">
        <v>1</v>
      </c>
    </row>
    <row r="533" spans="1:6" x14ac:dyDescent="0.2">
      <c r="A533" s="15">
        <v>42059.270023148143</v>
      </c>
      <c r="B533" s="9"/>
      <c r="C533" s="9">
        <v>1</v>
      </c>
      <c r="D533" s="9"/>
      <c r="E533" s="9"/>
      <c r="F533" s="9">
        <v>1</v>
      </c>
    </row>
    <row r="534" spans="1:6" x14ac:dyDescent="0.2">
      <c r="A534" s="15">
        <v>42059.453923611116</v>
      </c>
      <c r="B534" s="9"/>
      <c r="C534" s="9"/>
      <c r="D534" s="9"/>
      <c r="E534" s="9">
        <v>1</v>
      </c>
      <c r="F534" s="9">
        <v>1</v>
      </c>
    </row>
    <row r="535" spans="1:6" x14ac:dyDescent="0.2">
      <c r="A535" s="15">
        <v>42059.701319444444</v>
      </c>
      <c r="B535" s="9"/>
      <c r="C535" s="9"/>
      <c r="D535" s="9"/>
      <c r="E535" s="9">
        <v>1</v>
      </c>
      <c r="F535" s="9">
        <v>1</v>
      </c>
    </row>
    <row r="536" spans="1:6" x14ac:dyDescent="0.2">
      <c r="A536" s="15">
        <v>42059.970729166671</v>
      </c>
      <c r="B536" s="9"/>
      <c r="C536" s="9">
        <v>1</v>
      </c>
      <c r="D536" s="9"/>
      <c r="E536" s="9"/>
      <c r="F536" s="9">
        <v>1</v>
      </c>
    </row>
    <row r="537" spans="1:6" x14ac:dyDescent="0.2">
      <c r="A537" s="15">
        <v>42060.035636574074</v>
      </c>
      <c r="B537" s="9"/>
      <c r="C537" s="9"/>
      <c r="D537" s="9"/>
      <c r="E537" s="9">
        <v>1</v>
      </c>
      <c r="F537" s="9">
        <v>1</v>
      </c>
    </row>
    <row r="538" spans="1:6" x14ac:dyDescent="0.2">
      <c r="A538" s="15">
        <v>42060.04550925926</v>
      </c>
      <c r="B538" s="9"/>
      <c r="C538" s="9">
        <v>1</v>
      </c>
      <c r="D538" s="9"/>
      <c r="E538" s="9"/>
      <c r="F538" s="9">
        <v>1</v>
      </c>
    </row>
    <row r="539" spans="1:6" x14ac:dyDescent="0.2">
      <c r="A539" s="15">
        <v>42060.683935185181</v>
      </c>
      <c r="B539" s="9"/>
      <c r="C539" s="9"/>
      <c r="D539" s="9"/>
      <c r="E539" s="9">
        <v>1</v>
      </c>
      <c r="F539" s="9">
        <v>1</v>
      </c>
    </row>
    <row r="540" spans="1:6" x14ac:dyDescent="0.2">
      <c r="A540" s="15">
        <v>42061.212488425925</v>
      </c>
      <c r="B540" s="9"/>
      <c r="C540" s="9"/>
      <c r="D540" s="9"/>
      <c r="E540" s="9">
        <v>1</v>
      </c>
      <c r="F540" s="9">
        <v>1</v>
      </c>
    </row>
    <row r="541" spans="1:6" x14ac:dyDescent="0.2">
      <c r="A541" s="15">
        <v>42061.963263888887</v>
      </c>
      <c r="B541" s="9"/>
      <c r="C541" s="9">
        <v>1</v>
      </c>
      <c r="D541" s="9"/>
      <c r="E541" s="9"/>
      <c r="F541" s="9">
        <v>1</v>
      </c>
    </row>
    <row r="542" spans="1:6" x14ac:dyDescent="0.2">
      <c r="A542" s="15">
        <v>42062.296412037031</v>
      </c>
      <c r="B542" s="9"/>
      <c r="C542" s="9"/>
      <c r="D542" s="9"/>
      <c r="E542" s="9">
        <v>1</v>
      </c>
      <c r="F542" s="9">
        <v>1</v>
      </c>
    </row>
    <row r="543" spans="1:6" x14ac:dyDescent="0.2">
      <c r="A543" s="15">
        <v>42062.680486111116</v>
      </c>
      <c r="B543" s="9"/>
      <c r="C543" s="9">
        <v>1</v>
      </c>
      <c r="D543" s="9"/>
      <c r="E543" s="9"/>
      <c r="F543" s="9">
        <v>1</v>
      </c>
    </row>
    <row r="544" spans="1:6" x14ac:dyDescent="0.2">
      <c r="A544" s="15">
        <v>42062.834444444445</v>
      </c>
      <c r="B544" s="9"/>
      <c r="C544" s="9"/>
      <c r="D544" s="9"/>
      <c r="E544" s="9">
        <v>1</v>
      </c>
      <c r="F544" s="9">
        <v>1</v>
      </c>
    </row>
    <row r="545" spans="1:6" x14ac:dyDescent="0.2">
      <c r="A545" s="15">
        <v>42064.220069444447</v>
      </c>
      <c r="B545" s="9"/>
      <c r="C545" s="9"/>
      <c r="D545" s="9"/>
      <c r="E545" s="9">
        <v>1</v>
      </c>
      <c r="F545" s="9">
        <v>1</v>
      </c>
    </row>
    <row r="546" spans="1:6" x14ac:dyDescent="0.2">
      <c r="A546" s="15">
        <v>42064.652673611112</v>
      </c>
      <c r="B546" s="9"/>
      <c r="C546" s="9"/>
      <c r="D546" s="9"/>
      <c r="E546" s="9">
        <v>1</v>
      </c>
      <c r="F546" s="9">
        <v>1</v>
      </c>
    </row>
    <row r="547" spans="1:6" x14ac:dyDescent="0.2">
      <c r="A547" s="15">
        <v>42064.785613425927</v>
      </c>
      <c r="B547" s="9"/>
      <c r="C547" s="9"/>
      <c r="D547" s="9"/>
      <c r="E547" s="9">
        <v>1</v>
      </c>
      <c r="F547" s="9">
        <v>1</v>
      </c>
    </row>
    <row r="548" spans="1:6" x14ac:dyDescent="0.2">
      <c r="A548" s="15">
        <v>42065.190694444449</v>
      </c>
      <c r="B548" s="9"/>
      <c r="C548" s="9">
        <v>1</v>
      </c>
      <c r="D548" s="9"/>
      <c r="E548" s="9"/>
      <c r="F548" s="9">
        <v>1</v>
      </c>
    </row>
    <row r="549" spans="1:6" x14ac:dyDescent="0.2">
      <c r="A549" s="15">
        <v>42065.750300925924</v>
      </c>
      <c r="B549" s="9"/>
      <c r="C549" s="9"/>
      <c r="D549" s="9"/>
      <c r="E549" s="9">
        <v>1</v>
      </c>
      <c r="F549" s="9">
        <v>1</v>
      </c>
    </row>
    <row r="550" spans="1:6" x14ac:dyDescent="0.2">
      <c r="A550" s="15">
        <v>42065.791574074072</v>
      </c>
      <c r="B550" s="9">
        <v>1</v>
      </c>
      <c r="C550" s="9"/>
      <c r="D550" s="9"/>
      <c r="E550" s="9"/>
      <c r="F550" s="9">
        <v>1</v>
      </c>
    </row>
    <row r="551" spans="1:6" x14ac:dyDescent="0.2">
      <c r="A551" s="15">
        <v>42065.818807870368</v>
      </c>
      <c r="B551" s="9"/>
      <c r="C551" s="9">
        <v>1</v>
      </c>
      <c r="D551" s="9"/>
      <c r="E551" s="9"/>
      <c r="F551" s="9">
        <v>1</v>
      </c>
    </row>
    <row r="552" spans="1:6" x14ac:dyDescent="0.2">
      <c r="A552" s="15">
        <v>42065.887361111112</v>
      </c>
      <c r="B552" s="9"/>
      <c r="C552" s="9"/>
      <c r="D552" s="9"/>
      <c r="E552" s="9">
        <v>1</v>
      </c>
      <c r="F552" s="9">
        <v>1</v>
      </c>
    </row>
    <row r="553" spans="1:6" x14ac:dyDescent="0.2">
      <c r="A553" s="15">
        <v>42067.011643518519</v>
      </c>
      <c r="B553" s="9"/>
      <c r="C553" s="9"/>
      <c r="D553" s="9"/>
      <c r="E553" s="9">
        <v>1</v>
      </c>
      <c r="F553" s="9">
        <v>1</v>
      </c>
    </row>
    <row r="554" spans="1:6" x14ac:dyDescent="0.2">
      <c r="A554" s="15">
        <v>42067.947337962964</v>
      </c>
      <c r="B554" s="9"/>
      <c r="C554" s="9">
        <v>1</v>
      </c>
      <c r="D554" s="9"/>
      <c r="E554" s="9"/>
      <c r="F554" s="9">
        <v>1</v>
      </c>
    </row>
    <row r="555" spans="1:6" x14ac:dyDescent="0.2">
      <c r="A555" s="15">
        <v>42068.888391203705</v>
      </c>
      <c r="B555" s="9"/>
      <c r="C555" s="9"/>
      <c r="D555" s="9"/>
      <c r="E555" s="9">
        <v>1</v>
      </c>
      <c r="F555" s="9">
        <v>1</v>
      </c>
    </row>
    <row r="556" spans="1:6" x14ac:dyDescent="0.2">
      <c r="A556" s="15">
        <v>42069.391446759255</v>
      </c>
      <c r="B556" s="9"/>
      <c r="C556" s="9">
        <v>1</v>
      </c>
      <c r="D556" s="9"/>
      <c r="E556" s="9"/>
      <c r="F556" s="9">
        <v>1</v>
      </c>
    </row>
    <row r="557" spans="1:6" x14ac:dyDescent="0.2">
      <c r="A557" s="15">
        <v>42069.903437500005</v>
      </c>
      <c r="B557" s="9"/>
      <c r="C557" s="9">
        <v>1</v>
      </c>
      <c r="D557" s="9"/>
      <c r="E557" s="9"/>
      <c r="F557" s="9">
        <v>1</v>
      </c>
    </row>
    <row r="558" spans="1:6" x14ac:dyDescent="0.2">
      <c r="A558" s="15">
        <v>42072.370381944449</v>
      </c>
      <c r="B558" s="9"/>
      <c r="C558" s="9"/>
      <c r="D558" s="9"/>
      <c r="E558" s="9">
        <v>1</v>
      </c>
      <c r="F558" s="9">
        <v>1</v>
      </c>
    </row>
    <row r="559" spans="1:6" x14ac:dyDescent="0.2">
      <c r="A559" s="15">
        <v>42072.576249999998</v>
      </c>
      <c r="B559" s="9"/>
      <c r="C559" s="9"/>
      <c r="D559" s="9"/>
      <c r="E559" s="9">
        <v>1</v>
      </c>
      <c r="F559" s="9">
        <v>1</v>
      </c>
    </row>
    <row r="560" spans="1:6" x14ac:dyDescent="0.2">
      <c r="A560" s="15">
        <v>42073.660694444443</v>
      </c>
      <c r="B560" s="9"/>
      <c r="C560" s="9"/>
      <c r="D560" s="9"/>
      <c r="E560" s="9">
        <v>1</v>
      </c>
      <c r="F560" s="9">
        <v>1</v>
      </c>
    </row>
    <row r="561" spans="1:6" x14ac:dyDescent="0.2">
      <c r="A561" s="15">
        <v>42074.219699074078</v>
      </c>
      <c r="B561" s="9"/>
      <c r="C561" s="9">
        <v>1</v>
      </c>
      <c r="D561" s="9"/>
      <c r="E561" s="9"/>
      <c r="F561" s="9">
        <v>1</v>
      </c>
    </row>
    <row r="562" spans="1:6" x14ac:dyDescent="0.2">
      <c r="A562" s="15">
        <v>42075.807395833333</v>
      </c>
      <c r="B562" s="9"/>
      <c r="C562" s="9"/>
      <c r="D562" s="9"/>
      <c r="E562" s="9">
        <v>1</v>
      </c>
      <c r="F562" s="9">
        <v>1</v>
      </c>
    </row>
    <row r="563" spans="1:6" x14ac:dyDescent="0.2">
      <c r="A563" s="15">
        <v>42075.942627314813</v>
      </c>
      <c r="B563" s="9"/>
      <c r="C563" s="9"/>
      <c r="D563" s="9"/>
      <c r="E563" s="9">
        <v>1</v>
      </c>
      <c r="F563" s="9">
        <v>1</v>
      </c>
    </row>
    <row r="564" spans="1:6" x14ac:dyDescent="0.2">
      <c r="A564" s="15">
        <v>42075.979988425926</v>
      </c>
      <c r="B564" s="9"/>
      <c r="C564" s="9">
        <v>1</v>
      </c>
      <c r="D564" s="9"/>
      <c r="E564" s="9"/>
      <c r="F564" s="9">
        <v>1</v>
      </c>
    </row>
    <row r="565" spans="1:6" x14ac:dyDescent="0.2">
      <c r="A565" s="15">
        <v>42077.129398148143</v>
      </c>
      <c r="B565" s="9"/>
      <c r="C565" s="9">
        <v>1</v>
      </c>
      <c r="D565" s="9"/>
      <c r="E565" s="9"/>
      <c r="F565" s="9">
        <v>1</v>
      </c>
    </row>
    <row r="566" spans="1:6" x14ac:dyDescent="0.2">
      <c r="A566" s="15">
        <v>42078.34520833334</v>
      </c>
      <c r="B566" s="9"/>
      <c r="C566" s="9">
        <v>1</v>
      </c>
      <c r="D566" s="9"/>
      <c r="E566" s="9"/>
      <c r="F566" s="9">
        <v>1</v>
      </c>
    </row>
    <row r="567" spans="1:6" x14ac:dyDescent="0.2">
      <c r="A567" s="15">
        <v>42079.857974537037</v>
      </c>
      <c r="B567" s="9">
        <v>1</v>
      </c>
      <c r="C567" s="9"/>
      <c r="D567" s="9"/>
      <c r="E567" s="9"/>
      <c r="F567" s="9">
        <v>1</v>
      </c>
    </row>
    <row r="568" spans="1:6" x14ac:dyDescent="0.2">
      <c r="A568" s="15">
        <v>42081.515335648146</v>
      </c>
      <c r="B568" s="9"/>
      <c r="C568" s="9">
        <v>1</v>
      </c>
      <c r="D568" s="9"/>
      <c r="E568" s="9"/>
      <c r="F568" s="9">
        <v>1</v>
      </c>
    </row>
    <row r="569" spans="1:6" x14ac:dyDescent="0.2">
      <c r="A569" s="15">
        <v>42081.731273148151</v>
      </c>
      <c r="B569" s="9"/>
      <c r="C569" s="9">
        <v>1</v>
      </c>
      <c r="D569" s="9"/>
      <c r="E569" s="9"/>
      <c r="F569" s="9">
        <v>1</v>
      </c>
    </row>
    <row r="570" spans="1:6" x14ac:dyDescent="0.2">
      <c r="A570" s="15">
        <v>42083.070590277777</v>
      </c>
      <c r="B570" s="9"/>
      <c r="C570" s="9"/>
      <c r="D570" s="9"/>
      <c r="E570" s="9">
        <v>1</v>
      </c>
      <c r="F570" s="9">
        <v>1</v>
      </c>
    </row>
    <row r="571" spans="1:6" x14ac:dyDescent="0.2">
      <c r="A571" s="15">
        <v>42084.881539351853</v>
      </c>
      <c r="B571" s="9"/>
      <c r="C571" s="9">
        <v>1</v>
      </c>
      <c r="D571" s="9"/>
      <c r="E571" s="9"/>
      <c r="F571" s="9">
        <v>1</v>
      </c>
    </row>
    <row r="572" spans="1:6" x14ac:dyDescent="0.2">
      <c r="A572" s="15">
        <v>42086.614942129629</v>
      </c>
      <c r="B572" s="9"/>
      <c r="C572" s="9"/>
      <c r="D572" s="9"/>
      <c r="E572" s="9">
        <v>1</v>
      </c>
      <c r="F572" s="9">
        <v>1</v>
      </c>
    </row>
    <row r="573" spans="1:6" x14ac:dyDescent="0.2">
      <c r="A573" s="15">
        <v>42087.768055555556</v>
      </c>
      <c r="B573" s="9"/>
      <c r="C573" s="9"/>
      <c r="D573" s="9"/>
      <c r="E573" s="9">
        <v>1</v>
      </c>
      <c r="F573" s="9">
        <v>1</v>
      </c>
    </row>
    <row r="574" spans="1:6" x14ac:dyDescent="0.2">
      <c r="A574" s="15">
        <v>42087.792303240742</v>
      </c>
      <c r="B574" s="9"/>
      <c r="C574" s="9"/>
      <c r="D574" s="9"/>
      <c r="E574" s="9">
        <v>1</v>
      </c>
      <c r="F574" s="9">
        <v>1</v>
      </c>
    </row>
    <row r="575" spans="1:6" x14ac:dyDescent="0.2">
      <c r="A575" s="15">
        <v>42088.723692129628</v>
      </c>
      <c r="B575" s="9"/>
      <c r="C575" s="9"/>
      <c r="D575" s="9"/>
      <c r="E575" s="9">
        <v>1</v>
      </c>
      <c r="F575" s="9">
        <v>1</v>
      </c>
    </row>
    <row r="576" spans="1:6" x14ac:dyDescent="0.2">
      <c r="A576" s="15">
        <v>42088.911354166667</v>
      </c>
      <c r="B576" s="9"/>
      <c r="C576" s="9"/>
      <c r="D576" s="9"/>
      <c r="E576" s="9">
        <v>1</v>
      </c>
      <c r="F576" s="9">
        <v>1</v>
      </c>
    </row>
    <row r="577" spans="1:6" x14ac:dyDescent="0.2">
      <c r="A577" s="15">
        <v>42089.412557870368</v>
      </c>
      <c r="B577" s="9"/>
      <c r="C577" s="9"/>
      <c r="D577" s="9"/>
      <c r="E577" s="9">
        <v>1</v>
      </c>
      <c r="F577" s="9">
        <v>1</v>
      </c>
    </row>
    <row r="578" spans="1:6" x14ac:dyDescent="0.2">
      <c r="A578" s="15">
        <v>42089.901574074072</v>
      </c>
      <c r="B578" s="9"/>
      <c r="C578" s="9">
        <v>1</v>
      </c>
      <c r="D578" s="9"/>
      <c r="E578" s="9"/>
      <c r="F578" s="9">
        <v>1</v>
      </c>
    </row>
    <row r="579" spans="1:6" x14ac:dyDescent="0.2">
      <c r="A579" s="15">
        <v>42090.909016203703</v>
      </c>
      <c r="B579" s="9"/>
      <c r="C579" s="9">
        <v>1</v>
      </c>
      <c r="D579" s="9"/>
      <c r="E579" s="9"/>
      <c r="F579" s="9">
        <v>1</v>
      </c>
    </row>
    <row r="580" spans="1:6" x14ac:dyDescent="0.2">
      <c r="A580" s="15">
        <v>42090.912500000006</v>
      </c>
      <c r="B580" s="9"/>
      <c r="C580" s="9"/>
      <c r="D580" s="9"/>
      <c r="E580" s="9">
        <v>1</v>
      </c>
      <c r="F580" s="9">
        <v>1</v>
      </c>
    </row>
    <row r="581" spans="1:6" x14ac:dyDescent="0.2">
      <c r="A581" s="15">
        <v>42093.588263888887</v>
      </c>
      <c r="B581" s="9"/>
      <c r="C581" s="9">
        <v>1</v>
      </c>
      <c r="D581" s="9"/>
      <c r="E581" s="9"/>
      <c r="F581" s="9">
        <v>1</v>
      </c>
    </row>
    <row r="582" spans="1:6" x14ac:dyDescent="0.2">
      <c r="A582" s="15">
        <v>42093.786840277782</v>
      </c>
      <c r="B582" s="9"/>
      <c r="C582" s="9"/>
      <c r="D582" s="9"/>
      <c r="E582" s="9">
        <v>1</v>
      </c>
      <c r="F582" s="9">
        <v>1</v>
      </c>
    </row>
    <row r="583" spans="1:6" x14ac:dyDescent="0.2">
      <c r="A583" s="15">
        <v>42095.229166666672</v>
      </c>
      <c r="B583" s="9"/>
      <c r="C583" s="9">
        <v>1</v>
      </c>
      <c r="D583" s="9"/>
      <c r="E583" s="9"/>
      <c r="F583" s="9">
        <v>1</v>
      </c>
    </row>
    <row r="584" spans="1:6" x14ac:dyDescent="0.2">
      <c r="A584" s="15">
        <v>42095.374675925923</v>
      </c>
      <c r="B584" s="9"/>
      <c r="C584" s="9">
        <v>1</v>
      </c>
      <c r="D584" s="9"/>
      <c r="E584" s="9"/>
      <c r="F584" s="9">
        <v>1</v>
      </c>
    </row>
    <row r="585" spans="1:6" x14ac:dyDescent="0.2">
      <c r="A585" s="15">
        <v>42096.544548611113</v>
      </c>
      <c r="B585" s="9"/>
      <c r="C585" s="9">
        <v>1</v>
      </c>
      <c r="D585" s="9"/>
      <c r="E585" s="9"/>
      <c r="F585" s="9">
        <v>1</v>
      </c>
    </row>
    <row r="586" spans="1:6" x14ac:dyDescent="0.2">
      <c r="A586" s="15">
        <v>42097.649224537032</v>
      </c>
      <c r="B586" s="9"/>
      <c r="C586" s="9">
        <v>1</v>
      </c>
      <c r="D586" s="9"/>
      <c r="E586" s="9"/>
      <c r="F586" s="9">
        <v>1</v>
      </c>
    </row>
    <row r="587" spans="1:6" x14ac:dyDescent="0.2">
      <c r="A587" s="15">
        <v>42097.732418981483</v>
      </c>
      <c r="B587" s="9"/>
      <c r="C587" s="9">
        <v>1</v>
      </c>
      <c r="D587" s="9"/>
      <c r="E587" s="9"/>
      <c r="F587" s="9">
        <v>1</v>
      </c>
    </row>
    <row r="588" spans="1:6" x14ac:dyDescent="0.2">
      <c r="A588" s="15">
        <v>42097.786493055552</v>
      </c>
      <c r="B588" s="9"/>
      <c r="C588" s="9"/>
      <c r="D588" s="9"/>
      <c r="E588" s="9">
        <v>1</v>
      </c>
      <c r="F588" s="9">
        <v>1</v>
      </c>
    </row>
    <row r="589" spans="1:6" x14ac:dyDescent="0.2">
      <c r="A589" s="15">
        <v>42097.874155092592</v>
      </c>
      <c r="B589" s="9"/>
      <c r="C589" s="9"/>
      <c r="D589" s="9"/>
      <c r="E589" s="9">
        <v>1</v>
      </c>
      <c r="F589" s="9">
        <v>1</v>
      </c>
    </row>
    <row r="590" spans="1:6" x14ac:dyDescent="0.2">
      <c r="A590" s="15">
        <v>42098.216238425928</v>
      </c>
      <c r="B590" s="9"/>
      <c r="C590" s="9"/>
      <c r="D590" s="9"/>
      <c r="E590" s="9">
        <v>1</v>
      </c>
      <c r="F590" s="9">
        <v>1</v>
      </c>
    </row>
    <row r="591" spans="1:6" x14ac:dyDescent="0.2">
      <c r="A591" s="15">
        <v>42100.723738425921</v>
      </c>
      <c r="B591" s="9"/>
      <c r="C591" s="9">
        <v>1</v>
      </c>
      <c r="D591" s="9"/>
      <c r="E591" s="9"/>
      <c r="F591" s="9">
        <v>1</v>
      </c>
    </row>
    <row r="592" spans="1:6" x14ac:dyDescent="0.2">
      <c r="A592" s="15">
        <v>42100.927858796291</v>
      </c>
      <c r="B592" s="9"/>
      <c r="C592" s="9"/>
      <c r="D592" s="9"/>
      <c r="E592" s="9">
        <v>1</v>
      </c>
      <c r="F592" s="9">
        <v>1</v>
      </c>
    </row>
    <row r="593" spans="1:6" x14ac:dyDescent="0.2">
      <c r="A593" s="15">
        <v>42101.423541666663</v>
      </c>
      <c r="B593" s="9"/>
      <c r="C593" s="9"/>
      <c r="D593" s="9"/>
      <c r="E593" s="9">
        <v>1</v>
      </c>
      <c r="F593" s="9">
        <v>1</v>
      </c>
    </row>
    <row r="594" spans="1:6" x14ac:dyDescent="0.2">
      <c r="A594" s="15">
        <v>42101.584074074075</v>
      </c>
      <c r="B594" s="9"/>
      <c r="C594" s="9"/>
      <c r="D594" s="9"/>
      <c r="E594" s="9">
        <v>1</v>
      </c>
      <c r="F594" s="9">
        <v>1</v>
      </c>
    </row>
    <row r="595" spans="1:6" x14ac:dyDescent="0.2">
      <c r="A595" s="15">
        <v>42101.828819444447</v>
      </c>
      <c r="B595" s="9"/>
      <c r="C595" s="9"/>
      <c r="D595" s="9"/>
      <c r="E595" s="9">
        <v>1</v>
      </c>
      <c r="F595" s="9">
        <v>1</v>
      </c>
    </row>
    <row r="596" spans="1:6" x14ac:dyDescent="0.2">
      <c r="A596" s="15">
        <v>42102.743773148148</v>
      </c>
      <c r="B596" s="9"/>
      <c r="C596" s="9"/>
      <c r="D596" s="9"/>
      <c r="E596" s="9">
        <v>1</v>
      </c>
      <c r="F596" s="9">
        <v>1</v>
      </c>
    </row>
    <row r="597" spans="1:6" x14ac:dyDescent="0.2">
      <c r="A597" s="15">
        <v>42102.866307870368</v>
      </c>
      <c r="B597" s="9"/>
      <c r="C597" s="9"/>
      <c r="D597" s="9"/>
      <c r="E597" s="9">
        <v>1</v>
      </c>
      <c r="F597" s="9">
        <v>1</v>
      </c>
    </row>
    <row r="598" spans="1:6" x14ac:dyDescent="0.2">
      <c r="A598" s="15">
        <v>42103.016585648147</v>
      </c>
      <c r="B598" s="9"/>
      <c r="C598" s="9">
        <v>1</v>
      </c>
      <c r="D598" s="9"/>
      <c r="E598" s="9"/>
      <c r="F598" s="9">
        <v>1</v>
      </c>
    </row>
    <row r="599" spans="1:6" x14ac:dyDescent="0.2">
      <c r="A599" s="15">
        <v>42103.024398148147</v>
      </c>
      <c r="B599" s="9"/>
      <c r="C599" s="9">
        <v>1</v>
      </c>
      <c r="D599" s="9"/>
      <c r="E599" s="9"/>
      <c r="F599" s="9">
        <v>1</v>
      </c>
    </row>
    <row r="600" spans="1:6" x14ac:dyDescent="0.2">
      <c r="A600" s="15">
        <v>42103.399479166663</v>
      </c>
      <c r="B600" s="9"/>
      <c r="C600" s="9"/>
      <c r="D600" s="9"/>
      <c r="E600" s="9">
        <v>1</v>
      </c>
      <c r="F600" s="9">
        <v>1</v>
      </c>
    </row>
    <row r="601" spans="1:6" x14ac:dyDescent="0.2">
      <c r="A601" s="15">
        <v>42103.535254629634</v>
      </c>
      <c r="B601" s="9"/>
      <c r="C601" s="9"/>
      <c r="D601" s="9"/>
      <c r="E601" s="9">
        <v>1</v>
      </c>
      <c r="F601" s="9">
        <v>1</v>
      </c>
    </row>
    <row r="602" spans="1:6" x14ac:dyDescent="0.2">
      <c r="A602" s="15">
        <v>42103.556828703702</v>
      </c>
      <c r="B602" s="9"/>
      <c r="C602" s="9"/>
      <c r="D602" s="9"/>
      <c r="E602" s="9">
        <v>1</v>
      </c>
      <c r="F602" s="9">
        <v>1</v>
      </c>
    </row>
    <row r="603" spans="1:6" x14ac:dyDescent="0.2">
      <c r="A603" s="15">
        <v>42103.884930555556</v>
      </c>
      <c r="B603" s="9"/>
      <c r="C603" s="9">
        <v>1</v>
      </c>
      <c r="D603" s="9"/>
      <c r="E603" s="9"/>
      <c r="F603" s="9">
        <v>1</v>
      </c>
    </row>
    <row r="604" spans="1:6" x14ac:dyDescent="0.2">
      <c r="A604" s="15">
        <v>42104.781597222223</v>
      </c>
      <c r="B604" s="9"/>
      <c r="C604" s="9">
        <v>1</v>
      </c>
      <c r="D604" s="9"/>
      <c r="E604" s="9"/>
      <c r="F604" s="9">
        <v>1</v>
      </c>
    </row>
    <row r="605" spans="1:6" x14ac:dyDescent="0.2">
      <c r="A605" s="15">
        <v>42105.267488425925</v>
      </c>
      <c r="B605" s="9"/>
      <c r="C605" s="9"/>
      <c r="D605" s="9"/>
      <c r="E605" s="9">
        <v>1</v>
      </c>
      <c r="F605" s="9">
        <v>1</v>
      </c>
    </row>
    <row r="606" spans="1:6" x14ac:dyDescent="0.2">
      <c r="A606" s="15">
        <v>42107.067557870367</v>
      </c>
      <c r="B606" s="9"/>
      <c r="C606" s="9"/>
      <c r="D606" s="9"/>
      <c r="E606" s="9">
        <v>1</v>
      </c>
      <c r="F606" s="9">
        <v>1</v>
      </c>
    </row>
    <row r="607" spans="1:6" x14ac:dyDescent="0.2">
      <c r="A607" s="15">
        <v>42107.156319444446</v>
      </c>
      <c r="B607" s="9"/>
      <c r="C607" s="9">
        <v>1</v>
      </c>
      <c r="D607" s="9"/>
      <c r="E607" s="9"/>
      <c r="F607" s="9">
        <v>1</v>
      </c>
    </row>
    <row r="608" spans="1:6" x14ac:dyDescent="0.2">
      <c r="A608" s="15">
        <v>42107.621018518519</v>
      </c>
      <c r="B608" s="9"/>
      <c r="C608" s="9"/>
      <c r="D608" s="9"/>
      <c r="E608" s="9">
        <v>1</v>
      </c>
      <c r="F608" s="9">
        <v>1</v>
      </c>
    </row>
    <row r="609" spans="1:6" x14ac:dyDescent="0.2">
      <c r="A609" s="15">
        <v>42107.841284722221</v>
      </c>
      <c r="B609" s="9"/>
      <c r="C609" s="9">
        <v>1</v>
      </c>
      <c r="D609" s="9"/>
      <c r="E609" s="9"/>
      <c r="F609" s="9">
        <v>1</v>
      </c>
    </row>
    <row r="610" spans="1:6" x14ac:dyDescent="0.2">
      <c r="A610" s="15">
        <v>42107.864722222221</v>
      </c>
      <c r="B610" s="9"/>
      <c r="C610" s="9">
        <v>1</v>
      </c>
      <c r="D610" s="9"/>
      <c r="E610" s="9"/>
      <c r="F610" s="9">
        <v>1</v>
      </c>
    </row>
    <row r="611" spans="1:6" x14ac:dyDescent="0.2">
      <c r="A611" s="15">
        <v>42108.692060185189</v>
      </c>
      <c r="B611" s="9"/>
      <c r="C611" s="9">
        <v>1</v>
      </c>
      <c r="D611" s="9"/>
      <c r="E611" s="9"/>
      <c r="F611" s="9">
        <v>1</v>
      </c>
    </row>
    <row r="612" spans="1:6" x14ac:dyDescent="0.2">
      <c r="A612" s="15">
        <v>42109.751250000001</v>
      </c>
      <c r="B612" s="9"/>
      <c r="C612" s="9"/>
      <c r="D612" s="9"/>
      <c r="E612" s="9">
        <v>1</v>
      </c>
      <c r="F612" s="9">
        <v>1</v>
      </c>
    </row>
    <row r="613" spans="1:6" x14ac:dyDescent="0.2">
      <c r="A613" s="15">
        <v>42109.801712962959</v>
      </c>
      <c r="B613" s="9"/>
      <c r="C613" s="9">
        <v>1</v>
      </c>
      <c r="D613" s="9"/>
      <c r="E613" s="9"/>
      <c r="F613" s="9">
        <v>1</v>
      </c>
    </row>
    <row r="614" spans="1:6" x14ac:dyDescent="0.2">
      <c r="A614" s="15">
        <v>42111.684027777781</v>
      </c>
      <c r="B614" s="9"/>
      <c r="C614" s="9">
        <v>1</v>
      </c>
      <c r="D614" s="9"/>
      <c r="E614" s="9"/>
      <c r="F614" s="9">
        <v>1</v>
      </c>
    </row>
    <row r="615" spans="1:6" x14ac:dyDescent="0.2">
      <c r="A615" s="15">
        <v>42111.71665509259</v>
      </c>
      <c r="B615" s="9"/>
      <c r="C615" s="9">
        <v>1</v>
      </c>
      <c r="D615" s="9"/>
      <c r="E615" s="9"/>
      <c r="F615" s="9">
        <v>1</v>
      </c>
    </row>
    <row r="616" spans="1:6" x14ac:dyDescent="0.2">
      <c r="A616" s="15">
        <v>42111.904097222221</v>
      </c>
      <c r="B616" s="9"/>
      <c r="C616" s="9">
        <v>1</v>
      </c>
      <c r="D616" s="9"/>
      <c r="E616" s="9"/>
      <c r="F616" s="9">
        <v>1</v>
      </c>
    </row>
    <row r="617" spans="1:6" x14ac:dyDescent="0.2">
      <c r="A617" s="15">
        <v>42114.818935185183</v>
      </c>
      <c r="B617" s="9"/>
      <c r="C617" s="9">
        <v>1</v>
      </c>
      <c r="D617" s="9"/>
      <c r="E617" s="9"/>
      <c r="F617" s="9">
        <v>1</v>
      </c>
    </row>
    <row r="618" spans="1:6" x14ac:dyDescent="0.2">
      <c r="A618" s="15">
        <v>42114.825532407413</v>
      </c>
      <c r="B618" s="9"/>
      <c r="C618" s="9">
        <v>1</v>
      </c>
      <c r="D618" s="9"/>
      <c r="E618" s="9"/>
      <c r="F618" s="9">
        <v>1</v>
      </c>
    </row>
    <row r="619" spans="1:6" x14ac:dyDescent="0.2">
      <c r="A619" s="15">
        <v>42115.11618055556</v>
      </c>
      <c r="B619" s="9"/>
      <c r="C619" s="9">
        <v>1</v>
      </c>
      <c r="D619" s="9"/>
      <c r="E619" s="9"/>
      <c r="F619" s="9">
        <v>1</v>
      </c>
    </row>
    <row r="620" spans="1:6" x14ac:dyDescent="0.2">
      <c r="A620" s="15">
        <v>42115.889652777783</v>
      </c>
      <c r="B620" s="9"/>
      <c r="C620" s="9"/>
      <c r="D620" s="9"/>
      <c r="E620" s="9">
        <v>1</v>
      </c>
      <c r="F620" s="9">
        <v>1</v>
      </c>
    </row>
    <row r="621" spans="1:6" x14ac:dyDescent="0.2">
      <c r="A621" s="15">
        <v>42116.710752314815</v>
      </c>
      <c r="B621" s="9"/>
      <c r="C621" s="9"/>
      <c r="D621" s="9"/>
      <c r="E621" s="9">
        <v>1</v>
      </c>
      <c r="F621" s="9">
        <v>1</v>
      </c>
    </row>
    <row r="622" spans="1:6" x14ac:dyDescent="0.2">
      <c r="A622" s="15">
        <v>42118.139583333337</v>
      </c>
      <c r="B622" s="9"/>
      <c r="C622" s="9">
        <v>1</v>
      </c>
      <c r="D622" s="9"/>
      <c r="E622" s="9"/>
      <c r="F622" s="9">
        <v>1</v>
      </c>
    </row>
    <row r="623" spans="1:6" x14ac:dyDescent="0.2">
      <c r="A623" s="15">
        <v>42118.346435185187</v>
      </c>
      <c r="B623" s="9"/>
      <c r="C623" s="9">
        <v>1</v>
      </c>
      <c r="D623" s="9"/>
      <c r="E623" s="9"/>
      <c r="F623" s="9">
        <v>1</v>
      </c>
    </row>
    <row r="624" spans="1:6" x14ac:dyDescent="0.2">
      <c r="A624" s="15">
        <v>42118.556331018524</v>
      </c>
      <c r="B624" s="9"/>
      <c r="C624" s="9"/>
      <c r="D624" s="9"/>
      <c r="E624" s="9">
        <v>1</v>
      </c>
      <c r="F624" s="9">
        <v>1</v>
      </c>
    </row>
    <row r="625" spans="1:6" x14ac:dyDescent="0.2">
      <c r="A625" s="15">
        <v>42120.531226851846</v>
      </c>
      <c r="B625" s="9"/>
      <c r="C625" s="9"/>
      <c r="D625" s="9"/>
      <c r="E625" s="9">
        <v>1</v>
      </c>
      <c r="F625" s="9">
        <v>1</v>
      </c>
    </row>
    <row r="626" spans="1:6" x14ac:dyDescent="0.2">
      <c r="A626" s="15">
        <v>42121.249814814815</v>
      </c>
      <c r="B626" s="9"/>
      <c r="C626" s="9"/>
      <c r="D626" s="9"/>
      <c r="E626" s="9">
        <v>1</v>
      </c>
      <c r="F626" s="9">
        <v>1</v>
      </c>
    </row>
    <row r="627" spans="1:6" x14ac:dyDescent="0.2">
      <c r="A627" s="15">
        <v>42121.675763888896</v>
      </c>
      <c r="B627" s="9"/>
      <c r="C627" s="9"/>
      <c r="D627" s="9"/>
      <c r="E627" s="9">
        <v>1</v>
      </c>
      <c r="F627" s="9">
        <v>1</v>
      </c>
    </row>
    <row r="628" spans="1:6" x14ac:dyDescent="0.2">
      <c r="A628" s="15">
        <v>42121.756921296299</v>
      </c>
      <c r="B628" s="9"/>
      <c r="C628" s="9"/>
      <c r="D628" s="9"/>
      <c r="E628" s="9">
        <v>1</v>
      </c>
      <c r="F628" s="9">
        <v>1</v>
      </c>
    </row>
    <row r="629" spans="1:6" x14ac:dyDescent="0.2">
      <c r="A629" s="15">
        <v>42122.670069444444</v>
      </c>
      <c r="B629" s="9"/>
      <c r="C629" s="9">
        <v>1</v>
      </c>
      <c r="D629" s="9"/>
      <c r="E629" s="9"/>
      <c r="F629" s="9">
        <v>1</v>
      </c>
    </row>
    <row r="630" spans="1:6" x14ac:dyDescent="0.2">
      <c r="A630" s="15">
        <v>42122.693159722221</v>
      </c>
      <c r="B630" s="9"/>
      <c r="C630" s="9">
        <v>1</v>
      </c>
      <c r="D630" s="9"/>
      <c r="E630" s="9"/>
      <c r="F630" s="9">
        <v>1</v>
      </c>
    </row>
    <row r="631" spans="1:6" x14ac:dyDescent="0.2">
      <c r="A631" s="15">
        <v>42122.732499999998</v>
      </c>
      <c r="B631" s="9"/>
      <c r="C631" s="9">
        <v>1</v>
      </c>
      <c r="D631" s="9"/>
      <c r="E631" s="9"/>
      <c r="F631" s="9">
        <v>1</v>
      </c>
    </row>
    <row r="632" spans="1:6" x14ac:dyDescent="0.2">
      <c r="A632" s="15">
        <v>42123.648831018523</v>
      </c>
      <c r="B632" s="9"/>
      <c r="C632" s="9">
        <v>1</v>
      </c>
      <c r="D632" s="9"/>
      <c r="E632" s="9"/>
      <c r="F632" s="9">
        <v>1</v>
      </c>
    </row>
    <row r="633" spans="1:6" x14ac:dyDescent="0.2">
      <c r="A633" s="15">
        <v>42124.623877314814</v>
      </c>
      <c r="B633" s="9"/>
      <c r="C633" s="9">
        <v>1</v>
      </c>
      <c r="D633" s="9"/>
      <c r="E633" s="9"/>
      <c r="F633" s="9">
        <v>1</v>
      </c>
    </row>
    <row r="634" spans="1:6" x14ac:dyDescent="0.2">
      <c r="A634" s="15">
        <v>42124.841111111105</v>
      </c>
      <c r="B634" s="9"/>
      <c r="C634" s="9"/>
      <c r="D634" s="9"/>
      <c r="E634" s="9">
        <v>1</v>
      </c>
      <c r="F634" s="9">
        <v>1</v>
      </c>
    </row>
    <row r="635" spans="1:6" x14ac:dyDescent="0.2">
      <c r="A635" s="15">
        <v>42124.848414351851</v>
      </c>
      <c r="B635" s="9"/>
      <c r="C635" s="9"/>
      <c r="D635" s="9"/>
      <c r="E635" s="9">
        <v>1</v>
      </c>
      <c r="F635" s="9">
        <v>1</v>
      </c>
    </row>
    <row r="636" spans="1:6" x14ac:dyDescent="0.2">
      <c r="A636" s="15">
        <v>42125.644467592589</v>
      </c>
      <c r="B636" s="9"/>
      <c r="C636" s="9">
        <v>1</v>
      </c>
      <c r="D636" s="9"/>
      <c r="E636" s="9"/>
      <c r="F636" s="9">
        <v>1</v>
      </c>
    </row>
    <row r="637" spans="1:6" x14ac:dyDescent="0.2">
      <c r="A637" s="15">
        <v>42125.647534722222</v>
      </c>
      <c r="B637" s="9"/>
      <c r="C637" s="9"/>
      <c r="D637" s="9"/>
      <c r="E637" s="9">
        <v>1</v>
      </c>
      <c r="F637" s="9">
        <v>1</v>
      </c>
    </row>
    <row r="638" spans="1:6" x14ac:dyDescent="0.2">
      <c r="A638" s="15">
        <v>42125.772812499999</v>
      </c>
      <c r="B638" s="9"/>
      <c r="C638" s="9"/>
      <c r="D638" s="9"/>
      <c r="E638" s="9">
        <v>1</v>
      </c>
      <c r="F638" s="9">
        <v>1</v>
      </c>
    </row>
    <row r="639" spans="1:6" x14ac:dyDescent="0.2">
      <c r="A639" s="15">
        <v>42126.87501157407</v>
      </c>
      <c r="B639" s="9"/>
      <c r="C639" s="9"/>
      <c r="D639" s="9"/>
      <c r="E639" s="9">
        <v>1</v>
      </c>
      <c r="F639" s="9">
        <v>1</v>
      </c>
    </row>
    <row r="640" spans="1:6" x14ac:dyDescent="0.2">
      <c r="A640" s="15">
        <v>42128.431064814817</v>
      </c>
      <c r="B640" s="9"/>
      <c r="C640" s="9">
        <v>1</v>
      </c>
      <c r="D640" s="9"/>
      <c r="E640" s="9"/>
      <c r="F640" s="9">
        <v>1</v>
      </c>
    </row>
    <row r="641" spans="1:6" x14ac:dyDescent="0.2">
      <c r="A641" s="15">
        <v>42128.615682870368</v>
      </c>
      <c r="B641" s="9"/>
      <c r="C641" s="9">
        <v>1</v>
      </c>
      <c r="D641" s="9"/>
      <c r="E641" s="9"/>
      <c r="F641" s="9">
        <v>1</v>
      </c>
    </row>
    <row r="642" spans="1:6" x14ac:dyDescent="0.2">
      <c r="A642" s="15">
        <v>42128.627893518518</v>
      </c>
      <c r="B642" s="9"/>
      <c r="C642" s="9"/>
      <c r="D642" s="9"/>
      <c r="E642" s="9">
        <v>1</v>
      </c>
      <c r="F642" s="9">
        <v>1</v>
      </c>
    </row>
    <row r="643" spans="1:6" x14ac:dyDescent="0.2">
      <c r="A643" s="15">
        <v>42128.736608796295</v>
      </c>
      <c r="B643" s="9"/>
      <c r="C643" s="9"/>
      <c r="D643" s="9"/>
      <c r="E643" s="9">
        <v>1</v>
      </c>
      <c r="F643" s="9">
        <v>1</v>
      </c>
    </row>
    <row r="644" spans="1:6" x14ac:dyDescent="0.2">
      <c r="A644" s="15">
        <v>42128.814247685179</v>
      </c>
      <c r="B644" s="9"/>
      <c r="C644" s="9">
        <v>1</v>
      </c>
      <c r="D644" s="9"/>
      <c r="E644" s="9"/>
      <c r="F644" s="9">
        <v>1</v>
      </c>
    </row>
    <row r="645" spans="1:6" x14ac:dyDescent="0.2">
      <c r="A645" s="15">
        <v>42128.824074074073</v>
      </c>
      <c r="B645" s="9"/>
      <c r="C645" s="9"/>
      <c r="D645" s="9"/>
      <c r="E645" s="9">
        <v>1</v>
      </c>
      <c r="F645" s="9">
        <v>1</v>
      </c>
    </row>
    <row r="646" spans="1:6" x14ac:dyDescent="0.2">
      <c r="A646" s="15">
        <v>42129.541585648149</v>
      </c>
      <c r="B646" s="9"/>
      <c r="C646" s="9"/>
      <c r="D646" s="9"/>
      <c r="E646" s="9">
        <v>1</v>
      </c>
      <c r="F646" s="9">
        <v>1</v>
      </c>
    </row>
    <row r="647" spans="1:6" x14ac:dyDescent="0.2">
      <c r="A647" s="15">
        <v>42132.036168981482</v>
      </c>
      <c r="B647" s="9"/>
      <c r="C647" s="9"/>
      <c r="D647" s="9"/>
      <c r="E647" s="9">
        <v>1</v>
      </c>
      <c r="F647" s="9">
        <v>1</v>
      </c>
    </row>
    <row r="648" spans="1:6" x14ac:dyDescent="0.2">
      <c r="A648" s="15">
        <v>42132.58048611111</v>
      </c>
      <c r="B648" s="9"/>
      <c r="C648" s="9">
        <v>1</v>
      </c>
      <c r="D648" s="9"/>
      <c r="E648" s="9"/>
      <c r="F648" s="9">
        <v>1</v>
      </c>
    </row>
    <row r="649" spans="1:6" x14ac:dyDescent="0.2">
      <c r="A649" s="15">
        <v>42132.809953703705</v>
      </c>
      <c r="B649" s="9"/>
      <c r="C649" s="9">
        <v>1</v>
      </c>
      <c r="D649" s="9"/>
      <c r="E649" s="9"/>
      <c r="F649" s="9">
        <v>1</v>
      </c>
    </row>
    <row r="650" spans="1:6" x14ac:dyDescent="0.2">
      <c r="A650" s="15">
        <v>42132.9143287037</v>
      </c>
      <c r="B650" s="9"/>
      <c r="C650" s="9">
        <v>1</v>
      </c>
      <c r="D650" s="9"/>
      <c r="E650" s="9"/>
      <c r="F650" s="9">
        <v>1</v>
      </c>
    </row>
    <row r="651" spans="1:6" x14ac:dyDescent="0.2">
      <c r="A651" s="15">
        <v>42134.172071759262</v>
      </c>
      <c r="B651" s="9"/>
      <c r="C651" s="9"/>
      <c r="D651" s="9"/>
      <c r="E651" s="9">
        <v>1</v>
      </c>
      <c r="F651" s="9">
        <v>1</v>
      </c>
    </row>
    <row r="652" spans="1:6" x14ac:dyDescent="0.2">
      <c r="A652" s="15">
        <v>42135.60020833333</v>
      </c>
      <c r="B652" s="9"/>
      <c r="C652" s="9"/>
      <c r="D652" s="9"/>
      <c r="E652" s="9">
        <v>1</v>
      </c>
      <c r="F652" s="9">
        <v>1</v>
      </c>
    </row>
    <row r="653" spans="1:6" x14ac:dyDescent="0.2">
      <c r="A653" s="15">
        <v>42135.810694444444</v>
      </c>
      <c r="B653" s="9"/>
      <c r="C653" s="9"/>
      <c r="D653" s="9"/>
      <c r="E653" s="9">
        <v>1</v>
      </c>
      <c r="F653" s="9">
        <v>1</v>
      </c>
    </row>
    <row r="654" spans="1:6" x14ac:dyDescent="0.2">
      <c r="A654" s="15">
        <v>42136.092488425929</v>
      </c>
      <c r="B654" s="9"/>
      <c r="C654" s="9">
        <v>1</v>
      </c>
      <c r="D654" s="9"/>
      <c r="E654" s="9"/>
      <c r="F654" s="9">
        <v>1</v>
      </c>
    </row>
    <row r="655" spans="1:6" x14ac:dyDescent="0.2">
      <c r="A655" s="15">
        <v>42136.270787037036</v>
      </c>
      <c r="B655" s="9"/>
      <c r="C655" s="9"/>
      <c r="D655" s="9"/>
      <c r="E655" s="9">
        <v>1</v>
      </c>
      <c r="F655" s="9">
        <v>1</v>
      </c>
    </row>
    <row r="656" spans="1:6" x14ac:dyDescent="0.2">
      <c r="A656" s="15">
        <v>42136.536134259266</v>
      </c>
      <c r="B656" s="9"/>
      <c r="C656" s="9"/>
      <c r="D656" s="9"/>
      <c r="E656" s="9">
        <v>1</v>
      </c>
      <c r="F656" s="9">
        <v>1</v>
      </c>
    </row>
    <row r="657" spans="1:6" x14ac:dyDescent="0.2">
      <c r="A657" s="15">
        <v>42136.675196759257</v>
      </c>
      <c r="B657" s="9"/>
      <c r="C657" s="9"/>
      <c r="D657" s="9"/>
      <c r="E657" s="9">
        <v>1</v>
      </c>
      <c r="F657" s="9">
        <v>1</v>
      </c>
    </row>
    <row r="658" spans="1:6" x14ac:dyDescent="0.2">
      <c r="A658" s="15">
        <v>42136.767175925925</v>
      </c>
      <c r="B658" s="9"/>
      <c r="C658" s="9">
        <v>1</v>
      </c>
      <c r="D658" s="9"/>
      <c r="E658" s="9"/>
      <c r="F658" s="9">
        <v>1</v>
      </c>
    </row>
    <row r="659" spans="1:6" x14ac:dyDescent="0.2">
      <c r="A659" s="15">
        <v>42137.395798611105</v>
      </c>
      <c r="B659" s="9"/>
      <c r="C659" s="9"/>
      <c r="D659" s="9"/>
      <c r="E659" s="9">
        <v>1</v>
      </c>
      <c r="F659" s="9">
        <v>1</v>
      </c>
    </row>
    <row r="660" spans="1:6" x14ac:dyDescent="0.2">
      <c r="A660" s="15">
        <v>42138.798819444448</v>
      </c>
      <c r="B660" s="9"/>
      <c r="C660" s="9">
        <v>1</v>
      </c>
      <c r="D660" s="9"/>
      <c r="E660" s="9"/>
      <c r="F660" s="9">
        <v>1</v>
      </c>
    </row>
    <row r="661" spans="1:6" x14ac:dyDescent="0.2">
      <c r="A661" s="15">
        <v>42138.930671296301</v>
      </c>
      <c r="B661" s="9"/>
      <c r="C661" s="9"/>
      <c r="D661" s="9"/>
      <c r="E661" s="9">
        <v>1</v>
      </c>
      <c r="F661" s="9">
        <v>1</v>
      </c>
    </row>
    <row r="662" spans="1:6" x14ac:dyDescent="0.2">
      <c r="A662" s="15">
        <v>42139.014525462961</v>
      </c>
      <c r="B662" s="9"/>
      <c r="C662" s="9"/>
      <c r="D662" s="9"/>
      <c r="E662" s="9">
        <v>1</v>
      </c>
      <c r="F662" s="9">
        <v>1</v>
      </c>
    </row>
    <row r="663" spans="1:6" x14ac:dyDescent="0.2">
      <c r="A663" s="15">
        <v>42139.525567129633</v>
      </c>
      <c r="B663" s="9"/>
      <c r="C663" s="9"/>
      <c r="D663" s="9"/>
      <c r="E663" s="9">
        <v>1</v>
      </c>
      <c r="F663" s="9">
        <v>1</v>
      </c>
    </row>
    <row r="664" spans="1:6" x14ac:dyDescent="0.2">
      <c r="A664" s="15">
        <v>42139.816840277781</v>
      </c>
      <c r="B664" s="9"/>
      <c r="C664" s="9"/>
      <c r="D664" s="9"/>
      <c r="E664" s="9">
        <v>1</v>
      </c>
      <c r="F664" s="9">
        <v>1</v>
      </c>
    </row>
    <row r="665" spans="1:6" x14ac:dyDescent="0.2">
      <c r="A665" s="15">
        <v>42140.421319444446</v>
      </c>
      <c r="B665" s="9"/>
      <c r="C665" s="9">
        <v>1</v>
      </c>
      <c r="D665" s="9"/>
      <c r="E665" s="9"/>
      <c r="F665" s="9">
        <v>1</v>
      </c>
    </row>
    <row r="666" spans="1:6" x14ac:dyDescent="0.2">
      <c r="A666" s="15">
        <v>42140.712314814817</v>
      </c>
      <c r="B666" s="9"/>
      <c r="C666" s="9"/>
      <c r="D666" s="9"/>
      <c r="E666" s="9">
        <v>1</v>
      </c>
      <c r="F666" s="9">
        <v>1</v>
      </c>
    </row>
    <row r="667" spans="1:6" x14ac:dyDescent="0.2">
      <c r="A667" s="15">
        <v>42141.541134259256</v>
      </c>
      <c r="B667" s="9"/>
      <c r="C667" s="9"/>
      <c r="D667" s="9"/>
      <c r="E667" s="9">
        <v>1</v>
      </c>
      <c r="F667" s="9">
        <v>1</v>
      </c>
    </row>
    <row r="668" spans="1:6" x14ac:dyDescent="0.2">
      <c r="A668" s="15">
        <v>42141.741307870368</v>
      </c>
      <c r="B668" s="9">
        <v>1</v>
      </c>
      <c r="C668" s="9"/>
      <c r="D668" s="9"/>
      <c r="E668" s="9"/>
      <c r="F668" s="9">
        <v>1</v>
      </c>
    </row>
    <row r="669" spans="1:6" x14ac:dyDescent="0.2">
      <c r="A669" s="15">
        <v>42142.514016203699</v>
      </c>
      <c r="B669" s="9"/>
      <c r="C669" s="9"/>
      <c r="D669" s="9"/>
      <c r="E669" s="9">
        <v>1</v>
      </c>
      <c r="F669" s="9">
        <v>1</v>
      </c>
    </row>
    <row r="670" spans="1:6" x14ac:dyDescent="0.2">
      <c r="A670" s="15">
        <v>42142.768819444449</v>
      </c>
      <c r="B670" s="9"/>
      <c r="C670" s="9">
        <v>1</v>
      </c>
      <c r="D670" s="9"/>
      <c r="E670" s="9"/>
      <c r="F670" s="9">
        <v>1</v>
      </c>
    </row>
    <row r="671" spans="1:6" x14ac:dyDescent="0.2">
      <c r="A671" s="15">
        <v>42143.445219907408</v>
      </c>
      <c r="B671" s="9"/>
      <c r="C671" s="9"/>
      <c r="D671" s="9"/>
      <c r="E671" s="9">
        <v>1</v>
      </c>
      <c r="F671" s="9">
        <v>1</v>
      </c>
    </row>
    <row r="672" spans="1:6" x14ac:dyDescent="0.2">
      <c r="A672" s="15">
        <v>42143.461122685185</v>
      </c>
      <c r="B672" s="9"/>
      <c r="C672" s="9"/>
      <c r="D672" s="9"/>
      <c r="E672" s="9">
        <v>1</v>
      </c>
      <c r="F672" s="9">
        <v>1</v>
      </c>
    </row>
    <row r="673" spans="1:6" x14ac:dyDescent="0.2">
      <c r="A673" s="15">
        <v>42143.917743055557</v>
      </c>
      <c r="B673" s="9"/>
      <c r="C673" s="9">
        <v>1</v>
      </c>
      <c r="D673" s="9"/>
      <c r="E673" s="9"/>
      <c r="F673" s="9">
        <v>1</v>
      </c>
    </row>
    <row r="674" spans="1:6" x14ac:dyDescent="0.2">
      <c r="A674" s="15">
        <v>42144.041851851856</v>
      </c>
      <c r="B674" s="9"/>
      <c r="C674" s="9"/>
      <c r="D674" s="9"/>
      <c r="E674" s="9">
        <v>1</v>
      </c>
      <c r="F674" s="9">
        <v>1</v>
      </c>
    </row>
    <row r="675" spans="1:6" x14ac:dyDescent="0.2">
      <c r="A675" s="15">
        <v>42144.231527777782</v>
      </c>
      <c r="B675" s="9"/>
      <c r="C675" s="9">
        <v>1</v>
      </c>
      <c r="D675" s="9"/>
      <c r="E675" s="9"/>
      <c r="F675" s="9">
        <v>1</v>
      </c>
    </row>
    <row r="676" spans="1:6" x14ac:dyDescent="0.2">
      <c r="A676" s="15">
        <v>42144.415532407409</v>
      </c>
      <c r="B676" s="9"/>
      <c r="C676" s="9">
        <v>1</v>
      </c>
      <c r="D676" s="9"/>
      <c r="E676" s="9"/>
      <c r="F676" s="9">
        <v>1</v>
      </c>
    </row>
    <row r="677" spans="1:6" x14ac:dyDescent="0.2">
      <c r="A677" s="15">
        <v>42144.573807870373</v>
      </c>
      <c r="B677" s="9"/>
      <c r="C677" s="9"/>
      <c r="D677" s="9"/>
      <c r="E677" s="9">
        <v>1</v>
      </c>
      <c r="F677" s="9">
        <v>1</v>
      </c>
    </row>
    <row r="678" spans="1:6" x14ac:dyDescent="0.2">
      <c r="A678" s="15">
        <v>42145.746689814812</v>
      </c>
      <c r="B678" s="9"/>
      <c r="C678" s="9"/>
      <c r="D678" s="9"/>
      <c r="E678" s="9">
        <v>1</v>
      </c>
      <c r="F678" s="9">
        <v>1</v>
      </c>
    </row>
    <row r="679" spans="1:6" x14ac:dyDescent="0.2">
      <c r="A679" s="15">
        <v>42146.570393518516</v>
      </c>
      <c r="B679" s="9"/>
      <c r="C679" s="9"/>
      <c r="D679" s="9"/>
      <c r="E679" s="9">
        <v>1</v>
      </c>
      <c r="F679" s="9">
        <v>1</v>
      </c>
    </row>
    <row r="680" spans="1:6" x14ac:dyDescent="0.2">
      <c r="A680" s="15">
        <v>42146.731087962966</v>
      </c>
      <c r="B680" s="9"/>
      <c r="C680" s="9"/>
      <c r="D680" s="9"/>
      <c r="E680" s="9">
        <v>1</v>
      </c>
      <c r="F680" s="9">
        <v>1</v>
      </c>
    </row>
    <row r="681" spans="1:6" x14ac:dyDescent="0.2">
      <c r="A681" s="15">
        <v>42146.836215277777</v>
      </c>
      <c r="B681" s="9"/>
      <c r="C681" s="9"/>
      <c r="D681" s="9"/>
      <c r="E681" s="9">
        <v>1</v>
      </c>
      <c r="F681" s="9">
        <v>1</v>
      </c>
    </row>
    <row r="682" spans="1:6" x14ac:dyDescent="0.2">
      <c r="A682" s="15">
        <v>42147.729930555557</v>
      </c>
      <c r="B682" s="9"/>
      <c r="C682" s="9"/>
      <c r="D682" s="9"/>
      <c r="E682" s="9">
        <v>1</v>
      </c>
      <c r="F682" s="9">
        <v>1</v>
      </c>
    </row>
    <row r="683" spans="1:6" x14ac:dyDescent="0.2">
      <c r="A683" s="15">
        <v>42147.826840277776</v>
      </c>
      <c r="B683" s="9"/>
      <c r="C683" s="9"/>
      <c r="D683" s="9"/>
      <c r="E683" s="9">
        <v>1</v>
      </c>
      <c r="F683" s="9">
        <v>1</v>
      </c>
    </row>
    <row r="684" spans="1:6" x14ac:dyDescent="0.2">
      <c r="A684" s="15">
        <v>42148.676851851851</v>
      </c>
      <c r="B684" s="9"/>
      <c r="C684" s="9"/>
      <c r="D684" s="9"/>
      <c r="E684" s="9">
        <v>1</v>
      </c>
      <c r="F684" s="9">
        <v>1</v>
      </c>
    </row>
    <row r="685" spans="1:6" x14ac:dyDescent="0.2">
      <c r="A685" s="15">
        <v>42149.940416666665</v>
      </c>
      <c r="B685" s="9"/>
      <c r="C685" s="9"/>
      <c r="D685" s="9"/>
      <c r="E685" s="9">
        <v>1</v>
      </c>
      <c r="F685" s="9">
        <v>1</v>
      </c>
    </row>
    <row r="686" spans="1:6" x14ac:dyDescent="0.2">
      <c r="A686" s="15">
        <v>42150.462083333332</v>
      </c>
      <c r="B686" s="9"/>
      <c r="C686" s="9"/>
      <c r="D686" s="9"/>
      <c r="E686" s="9">
        <v>1</v>
      </c>
      <c r="F686" s="9">
        <v>1</v>
      </c>
    </row>
    <row r="687" spans="1:6" x14ac:dyDescent="0.2">
      <c r="A687" s="15">
        <v>42150.755312499998</v>
      </c>
      <c r="B687" s="9"/>
      <c r="C687" s="9"/>
      <c r="D687" s="9"/>
      <c r="E687" s="9">
        <v>1</v>
      </c>
      <c r="F687" s="9">
        <v>1</v>
      </c>
    </row>
    <row r="688" spans="1:6" x14ac:dyDescent="0.2">
      <c r="A688" s="15">
        <v>42151.069606481484</v>
      </c>
      <c r="B688" s="9"/>
      <c r="C688" s="9"/>
      <c r="D688" s="9"/>
      <c r="E688" s="9">
        <v>1</v>
      </c>
      <c r="F688" s="9">
        <v>1</v>
      </c>
    </row>
    <row r="689" spans="1:6" x14ac:dyDescent="0.2">
      <c r="A689" s="15">
        <v>42151.237685185188</v>
      </c>
      <c r="B689" s="9"/>
      <c r="C689" s="9">
        <v>1</v>
      </c>
      <c r="D689" s="9"/>
      <c r="E689" s="9"/>
      <c r="F689" s="9">
        <v>1</v>
      </c>
    </row>
    <row r="690" spans="1:6" x14ac:dyDescent="0.2">
      <c r="A690" s="15">
        <v>42151.905717592599</v>
      </c>
      <c r="B690" s="9"/>
      <c r="C690" s="9">
        <v>1</v>
      </c>
      <c r="D690" s="9"/>
      <c r="E690" s="9"/>
      <c r="F690" s="9">
        <v>1</v>
      </c>
    </row>
    <row r="691" spans="1:6" x14ac:dyDescent="0.2">
      <c r="A691" s="15">
        <v>42152.503495370373</v>
      </c>
      <c r="B691" s="9"/>
      <c r="C691" s="9"/>
      <c r="D691" s="9"/>
      <c r="E691" s="9">
        <v>1</v>
      </c>
      <c r="F691" s="9">
        <v>1</v>
      </c>
    </row>
    <row r="692" spans="1:6" x14ac:dyDescent="0.2">
      <c r="A692" s="15">
        <v>42152.765717592592</v>
      </c>
      <c r="B692" s="9"/>
      <c r="C692" s="9"/>
      <c r="D692" s="9"/>
      <c r="E692" s="9">
        <v>1</v>
      </c>
      <c r="F692" s="9">
        <v>1</v>
      </c>
    </row>
    <row r="693" spans="1:6" x14ac:dyDescent="0.2">
      <c r="A693" s="15">
        <v>42154.818819444445</v>
      </c>
      <c r="B693" s="9">
        <v>1</v>
      </c>
      <c r="C693" s="9"/>
      <c r="D693" s="9"/>
      <c r="E693" s="9"/>
      <c r="F693" s="9">
        <v>1</v>
      </c>
    </row>
    <row r="694" spans="1:6" x14ac:dyDescent="0.2">
      <c r="A694" s="15">
        <v>42154.873124999998</v>
      </c>
      <c r="B694" s="9"/>
      <c r="C694" s="9"/>
      <c r="D694" s="9"/>
      <c r="E694" s="9">
        <v>1</v>
      </c>
      <c r="F694" s="9">
        <v>1</v>
      </c>
    </row>
    <row r="695" spans="1:6" x14ac:dyDescent="0.2">
      <c r="A695" s="15">
        <v>42155.142638888887</v>
      </c>
      <c r="B695" s="9"/>
      <c r="C695" s="9"/>
      <c r="D695" s="9"/>
      <c r="E695" s="9">
        <v>1</v>
      </c>
      <c r="F695" s="9">
        <v>1</v>
      </c>
    </row>
    <row r="696" spans="1:6" x14ac:dyDescent="0.2">
      <c r="A696" s="15">
        <v>42155.696793981479</v>
      </c>
      <c r="B696" s="9"/>
      <c r="C696" s="9"/>
      <c r="D696" s="9"/>
      <c r="E696" s="9">
        <v>1</v>
      </c>
      <c r="F696" s="9">
        <v>1</v>
      </c>
    </row>
    <row r="697" spans="1:6" x14ac:dyDescent="0.2">
      <c r="A697" s="15">
        <v>42155.920219907406</v>
      </c>
      <c r="B697" s="9"/>
      <c r="C697" s="9"/>
      <c r="D697" s="9"/>
      <c r="E697" s="9">
        <v>1</v>
      </c>
      <c r="F697" s="9">
        <v>1</v>
      </c>
    </row>
    <row r="698" spans="1:6" x14ac:dyDescent="0.2">
      <c r="A698" s="15">
        <v>42156.510393518518</v>
      </c>
      <c r="B698" s="9"/>
      <c r="C698" s="9"/>
      <c r="D698" s="9"/>
      <c r="E698" s="9">
        <v>1</v>
      </c>
      <c r="F698" s="9">
        <v>1</v>
      </c>
    </row>
    <row r="699" spans="1:6" x14ac:dyDescent="0.2">
      <c r="A699" s="15">
        <v>42157.470185185186</v>
      </c>
      <c r="B699" s="9"/>
      <c r="C699" s="9"/>
      <c r="D699" s="9"/>
      <c r="E699" s="9">
        <v>1</v>
      </c>
      <c r="F699" s="9">
        <v>1</v>
      </c>
    </row>
    <row r="700" spans="1:6" x14ac:dyDescent="0.2">
      <c r="A700" s="15">
        <v>42157.591064814813</v>
      </c>
      <c r="B700" s="9"/>
      <c r="C700" s="9"/>
      <c r="D700" s="9"/>
      <c r="E700" s="9">
        <v>1</v>
      </c>
      <c r="F700" s="9">
        <v>1</v>
      </c>
    </row>
    <row r="701" spans="1:6" x14ac:dyDescent="0.2">
      <c r="A701" s="15">
        <v>42157.598090277781</v>
      </c>
      <c r="B701" s="9"/>
      <c r="C701" s="9">
        <v>1</v>
      </c>
      <c r="D701" s="9"/>
      <c r="E701" s="9"/>
      <c r="F701" s="9">
        <v>1</v>
      </c>
    </row>
    <row r="702" spans="1:6" x14ac:dyDescent="0.2">
      <c r="A702" s="15">
        <v>42157.652511574073</v>
      </c>
      <c r="B702" s="9"/>
      <c r="C702" s="9"/>
      <c r="D702" s="9"/>
      <c r="E702" s="9">
        <v>1</v>
      </c>
      <c r="F702" s="9">
        <v>1</v>
      </c>
    </row>
    <row r="703" spans="1:6" x14ac:dyDescent="0.2">
      <c r="A703" s="15">
        <v>42158.065694444449</v>
      </c>
      <c r="B703" s="9"/>
      <c r="C703" s="9"/>
      <c r="D703" s="9"/>
      <c r="E703" s="9">
        <v>1</v>
      </c>
      <c r="F703" s="9">
        <v>1</v>
      </c>
    </row>
    <row r="704" spans="1:6" x14ac:dyDescent="0.2">
      <c r="A704" s="15">
        <v>42159.224432870367</v>
      </c>
      <c r="B704" s="9"/>
      <c r="C704" s="9">
        <v>1</v>
      </c>
      <c r="D704" s="9"/>
      <c r="E704" s="9"/>
      <c r="F704" s="9">
        <v>1</v>
      </c>
    </row>
    <row r="705" spans="1:6" x14ac:dyDescent="0.2">
      <c r="A705" s="15">
        <v>42160.583043981482</v>
      </c>
      <c r="B705" s="9"/>
      <c r="C705" s="9"/>
      <c r="D705" s="9"/>
      <c r="E705" s="9">
        <v>1</v>
      </c>
      <c r="F705" s="9">
        <v>1</v>
      </c>
    </row>
    <row r="706" spans="1:6" x14ac:dyDescent="0.2">
      <c r="A706" s="15">
        <v>42160.651817129634</v>
      </c>
      <c r="B706" s="9"/>
      <c r="C706" s="9"/>
      <c r="D706" s="9"/>
      <c r="E706" s="9">
        <v>1</v>
      </c>
      <c r="F706" s="9">
        <v>1</v>
      </c>
    </row>
    <row r="707" spans="1:6" x14ac:dyDescent="0.2">
      <c r="A707" s="15">
        <v>42162.729548611111</v>
      </c>
      <c r="B707" s="9"/>
      <c r="C707" s="9"/>
      <c r="D707" s="9"/>
      <c r="E707" s="9">
        <v>1</v>
      </c>
      <c r="F707" s="9">
        <v>1</v>
      </c>
    </row>
    <row r="708" spans="1:6" x14ac:dyDescent="0.2">
      <c r="A708" s="15">
        <v>42163.29833333334</v>
      </c>
      <c r="B708" s="9"/>
      <c r="C708" s="9"/>
      <c r="D708" s="9"/>
      <c r="E708" s="9">
        <v>1</v>
      </c>
      <c r="F708" s="9">
        <v>1</v>
      </c>
    </row>
    <row r="709" spans="1:6" x14ac:dyDescent="0.2">
      <c r="A709" s="15">
        <v>42164.299722222218</v>
      </c>
      <c r="B709" s="9"/>
      <c r="C709" s="9">
        <v>1</v>
      </c>
      <c r="D709" s="9"/>
      <c r="E709" s="9"/>
      <c r="F709" s="9">
        <v>1</v>
      </c>
    </row>
    <row r="710" spans="1:6" x14ac:dyDescent="0.2">
      <c r="A710" s="15">
        <v>42165.037581018521</v>
      </c>
      <c r="B710" s="9"/>
      <c r="C710" s="9">
        <v>1</v>
      </c>
      <c r="D710" s="9"/>
      <c r="E710" s="9"/>
      <c r="F710" s="9">
        <v>1</v>
      </c>
    </row>
    <row r="711" spans="1:6" x14ac:dyDescent="0.2">
      <c r="A711" s="15">
        <v>42165.462627314817</v>
      </c>
      <c r="B711" s="9"/>
      <c r="C711" s="9"/>
      <c r="D711" s="9"/>
      <c r="E711" s="9">
        <v>1</v>
      </c>
      <c r="F711" s="9">
        <v>1</v>
      </c>
    </row>
    <row r="712" spans="1:6" x14ac:dyDescent="0.2">
      <c r="A712" s="15">
        <v>42165.993125000001</v>
      </c>
      <c r="B712" s="9"/>
      <c r="C712" s="9"/>
      <c r="D712" s="9"/>
      <c r="E712" s="9">
        <v>1</v>
      </c>
      <c r="F712" s="9">
        <v>1</v>
      </c>
    </row>
    <row r="713" spans="1:6" x14ac:dyDescent="0.2">
      <c r="A713" s="15">
        <v>42166.219733796301</v>
      </c>
      <c r="B713" s="9"/>
      <c r="C713" s="9"/>
      <c r="D713" s="9"/>
      <c r="E713" s="9">
        <v>1</v>
      </c>
      <c r="F713" s="9">
        <v>1</v>
      </c>
    </row>
    <row r="714" spans="1:6" x14ac:dyDescent="0.2">
      <c r="A714" s="15">
        <v>42167.023206018523</v>
      </c>
      <c r="B714" s="9"/>
      <c r="C714" s="9"/>
      <c r="D714" s="9"/>
      <c r="E714" s="9">
        <v>1</v>
      </c>
      <c r="F714" s="9">
        <v>1</v>
      </c>
    </row>
    <row r="715" spans="1:6" x14ac:dyDescent="0.2">
      <c r="A715" s="15">
        <v>42167.434166666666</v>
      </c>
      <c r="B715" s="9"/>
      <c r="C715" s="9"/>
      <c r="D715" s="9"/>
      <c r="E715" s="9">
        <v>1</v>
      </c>
      <c r="F715" s="9">
        <v>1</v>
      </c>
    </row>
    <row r="716" spans="1:6" x14ac:dyDescent="0.2">
      <c r="A716" s="15">
        <v>42167.533159722225</v>
      </c>
      <c r="B716" s="9"/>
      <c r="C716" s="9"/>
      <c r="D716" s="9"/>
      <c r="E716" s="9">
        <v>1</v>
      </c>
      <c r="F716" s="9">
        <v>1</v>
      </c>
    </row>
    <row r="717" spans="1:6" x14ac:dyDescent="0.2">
      <c r="A717" s="15">
        <v>42167.534791666665</v>
      </c>
      <c r="B717" s="9"/>
      <c r="C717" s="9"/>
      <c r="D717" s="9"/>
      <c r="E717" s="9">
        <v>1</v>
      </c>
      <c r="F717" s="9">
        <v>1</v>
      </c>
    </row>
    <row r="718" spans="1:6" x14ac:dyDescent="0.2">
      <c r="A718" s="15">
        <v>42168.316481481481</v>
      </c>
      <c r="B718" s="9"/>
      <c r="C718" s="9"/>
      <c r="D718" s="9"/>
      <c r="E718" s="9">
        <v>1</v>
      </c>
      <c r="F718" s="9">
        <v>1</v>
      </c>
    </row>
    <row r="719" spans="1:6" x14ac:dyDescent="0.2">
      <c r="A719" s="15">
        <v>42169.814340277779</v>
      </c>
      <c r="B719" s="9"/>
      <c r="C719" s="9"/>
      <c r="D719" s="9"/>
      <c r="E719" s="9">
        <v>1</v>
      </c>
      <c r="F719" s="9">
        <v>1</v>
      </c>
    </row>
    <row r="720" spans="1:6" x14ac:dyDescent="0.2">
      <c r="A720" s="15">
        <v>42169.958506944444</v>
      </c>
      <c r="B720" s="9"/>
      <c r="C720" s="9">
        <v>1</v>
      </c>
      <c r="D720" s="9"/>
      <c r="E720" s="9"/>
      <c r="F720" s="9">
        <v>1</v>
      </c>
    </row>
    <row r="721" spans="1:6" x14ac:dyDescent="0.2">
      <c r="A721" s="15">
        <v>42170.447013888886</v>
      </c>
      <c r="B721" s="9"/>
      <c r="C721" s="9">
        <v>1</v>
      </c>
      <c r="D721" s="9"/>
      <c r="E721" s="9"/>
      <c r="F721" s="9">
        <v>1</v>
      </c>
    </row>
    <row r="722" spans="1:6" x14ac:dyDescent="0.2">
      <c r="A722" s="15">
        <v>42170.846446759257</v>
      </c>
      <c r="B722" s="9"/>
      <c r="C722" s="9"/>
      <c r="D722" s="9"/>
      <c r="E722" s="9">
        <v>1</v>
      </c>
      <c r="F722" s="9">
        <v>1</v>
      </c>
    </row>
    <row r="723" spans="1:6" x14ac:dyDescent="0.2">
      <c r="A723" s="15">
        <v>42170.910231481481</v>
      </c>
      <c r="B723" s="9"/>
      <c r="C723" s="9"/>
      <c r="D723" s="9"/>
      <c r="E723" s="9">
        <v>1</v>
      </c>
      <c r="F723" s="9">
        <v>1</v>
      </c>
    </row>
    <row r="724" spans="1:6" x14ac:dyDescent="0.2">
      <c r="A724" s="15">
        <v>42171.034861111111</v>
      </c>
      <c r="B724" s="9"/>
      <c r="C724" s="9"/>
      <c r="D724" s="9"/>
      <c r="E724" s="9">
        <v>1</v>
      </c>
      <c r="F724" s="9">
        <v>1</v>
      </c>
    </row>
    <row r="725" spans="1:6" x14ac:dyDescent="0.2">
      <c r="A725" s="15">
        <v>42171.317442129628</v>
      </c>
      <c r="B725" s="9"/>
      <c r="C725" s="9"/>
      <c r="D725" s="9"/>
      <c r="E725" s="9">
        <v>1</v>
      </c>
      <c r="F725" s="9">
        <v>1</v>
      </c>
    </row>
    <row r="726" spans="1:6" x14ac:dyDescent="0.2">
      <c r="A726" s="15">
        <v>42171.383530092593</v>
      </c>
      <c r="B726" s="9"/>
      <c r="C726" s="9">
        <v>1</v>
      </c>
      <c r="D726" s="9"/>
      <c r="E726" s="9"/>
      <c r="F726" s="9">
        <v>1</v>
      </c>
    </row>
    <row r="727" spans="1:6" x14ac:dyDescent="0.2">
      <c r="A727" s="15">
        <v>42171.725416666668</v>
      </c>
      <c r="B727" s="9"/>
      <c r="C727" s="9"/>
      <c r="D727" s="9"/>
      <c r="E727" s="9">
        <v>1</v>
      </c>
      <c r="F727" s="9">
        <v>1</v>
      </c>
    </row>
    <row r="728" spans="1:6" x14ac:dyDescent="0.2">
      <c r="A728" s="15">
        <v>42171.743969907402</v>
      </c>
      <c r="B728" s="9"/>
      <c r="C728" s="9">
        <v>1</v>
      </c>
      <c r="D728" s="9"/>
      <c r="E728" s="9"/>
      <c r="F728" s="9">
        <v>1</v>
      </c>
    </row>
    <row r="729" spans="1:6" x14ac:dyDescent="0.2">
      <c r="A729" s="15">
        <v>42171.758611111116</v>
      </c>
      <c r="B729" s="9"/>
      <c r="C729" s="9">
        <v>1</v>
      </c>
      <c r="D729" s="9"/>
      <c r="E729" s="9"/>
      <c r="F729" s="9">
        <v>1</v>
      </c>
    </row>
    <row r="730" spans="1:6" x14ac:dyDescent="0.2">
      <c r="A730" s="15">
        <v>42171.763414351852</v>
      </c>
      <c r="B730" s="9"/>
      <c r="C730" s="9"/>
      <c r="D730" s="9"/>
      <c r="E730" s="9">
        <v>1</v>
      </c>
      <c r="F730" s="9">
        <v>1</v>
      </c>
    </row>
    <row r="731" spans="1:6" x14ac:dyDescent="0.2">
      <c r="A731" s="15">
        <v>42171.824884259258</v>
      </c>
      <c r="B731" s="9"/>
      <c r="C731" s="9"/>
      <c r="D731" s="9"/>
      <c r="E731" s="9">
        <v>1</v>
      </c>
      <c r="F731" s="9">
        <v>1</v>
      </c>
    </row>
    <row r="732" spans="1:6" x14ac:dyDescent="0.2">
      <c r="A732" s="15">
        <v>42172.439571759256</v>
      </c>
      <c r="B732" s="9"/>
      <c r="C732" s="9">
        <v>1</v>
      </c>
      <c r="D732" s="9"/>
      <c r="E732" s="9"/>
      <c r="F732" s="9">
        <v>1</v>
      </c>
    </row>
    <row r="733" spans="1:6" x14ac:dyDescent="0.2">
      <c r="A733" s="15">
        <v>42172.613506944443</v>
      </c>
      <c r="B733" s="9"/>
      <c r="C733" s="9">
        <v>1</v>
      </c>
      <c r="D733" s="9"/>
      <c r="E733" s="9"/>
      <c r="F733" s="9">
        <v>1</v>
      </c>
    </row>
    <row r="734" spans="1:6" x14ac:dyDescent="0.2">
      <c r="A734" s="15">
        <v>42172.686099537037</v>
      </c>
      <c r="B734" s="9"/>
      <c r="C734" s="9">
        <v>1</v>
      </c>
      <c r="D734" s="9"/>
      <c r="E734" s="9"/>
      <c r="F734" s="9">
        <v>1</v>
      </c>
    </row>
    <row r="735" spans="1:6" x14ac:dyDescent="0.2">
      <c r="A735" s="15">
        <v>42172.757638888885</v>
      </c>
      <c r="B735" s="9"/>
      <c r="C735" s="9"/>
      <c r="D735" s="9"/>
      <c r="E735" s="9">
        <v>1</v>
      </c>
      <c r="F735" s="9">
        <v>1</v>
      </c>
    </row>
    <row r="736" spans="1:6" x14ac:dyDescent="0.2">
      <c r="A736" s="15">
        <v>42173.466863425929</v>
      </c>
      <c r="B736" s="9"/>
      <c r="C736" s="9"/>
      <c r="D736" s="9"/>
      <c r="E736" s="9">
        <v>1</v>
      </c>
      <c r="F736" s="9">
        <v>1</v>
      </c>
    </row>
    <row r="737" spans="1:6" x14ac:dyDescent="0.2">
      <c r="A737" s="15">
        <v>42173.67082175926</v>
      </c>
      <c r="B737" s="9"/>
      <c r="C737" s="9">
        <v>1</v>
      </c>
      <c r="D737" s="9"/>
      <c r="E737" s="9"/>
      <c r="F737" s="9">
        <v>1</v>
      </c>
    </row>
    <row r="738" spans="1:6" x14ac:dyDescent="0.2">
      <c r="A738" s="15">
        <v>42173.803217592591</v>
      </c>
      <c r="B738" s="9"/>
      <c r="C738" s="9"/>
      <c r="D738" s="9"/>
      <c r="E738" s="9">
        <v>1</v>
      </c>
      <c r="F738" s="9">
        <v>1</v>
      </c>
    </row>
    <row r="739" spans="1:6" x14ac:dyDescent="0.2">
      <c r="A739" s="15">
        <v>42173.970127314817</v>
      </c>
      <c r="B739" s="9"/>
      <c r="C739" s="9"/>
      <c r="D739" s="9"/>
      <c r="E739" s="9">
        <v>1</v>
      </c>
      <c r="F739" s="9">
        <v>1</v>
      </c>
    </row>
    <row r="740" spans="1:6" x14ac:dyDescent="0.2">
      <c r="A740" s="15">
        <v>42174.780821759254</v>
      </c>
      <c r="B740" s="9"/>
      <c r="C740" s="9">
        <v>1</v>
      </c>
      <c r="D740" s="9"/>
      <c r="E740" s="9"/>
      <c r="F740" s="9">
        <v>1</v>
      </c>
    </row>
    <row r="741" spans="1:6" x14ac:dyDescent="0.2">
      <c r="A741" s="15">
        <v>42176.419039351851</v>
      </c>
      <c r="B741" s="9"/>
      <c r="C741" s="9"/>
      <c r="D741" s="9"/>
      <c r="E741" s="9">
        <v>1</v>
      </c>
      <c r="F741" s="9">
        <v>1</v>
      </c>
    </row>
    <row r="742" spans="1:6" x14ac:dyDescent="0.2">
      <c r="A742" s="15">
        <v>42177.761782407411</v>
      </c>
      <c r="B742" s="9"/>
      <c r="C742" s="9"/>
      <c r="D742" s="9"/>
      <c r="E742" s="9">
        <v>1</v>
      </c>
      <c r="F742" s="9">
        <v>1</v>
      </c>
    </row>
    <row r="743" spans="1:6" x14ac:dyDescent="0.2">
      <c r="A743" s="15">
        <v>42177.791909722218</v>
      </c>
      <c r="B743" s="9"/>
      <c r="C743" s="9"/>
      <c r="D743" s="9"/>
      <c r="E743" s="9">
        <v>1</v>
      </c>
      <c r="F743" s="9">
        <v>1</v>
      </c>
    </row>
    <row r="744" spans="1:6" x14ac:dyDescent="0.2">
      <c r="A744" s="15">
        <v>42177.964201388888</v>
      </c>
      <c r="B744" s="9"/>
      <c r="C744" s="9">
        <v>1</v>
      </c>
      <c r="D744" s="9"/>
      <c r="E744" s="9"/>
      <c r="F744" s="9">
        <v>1</v>
      </c>
    </row>
    <row r="745" spans="1:6" x14ac:dyDescent="0.2">
      <c r="A745" s="15">
        <v>42178.815891203703</v>
      </c>
      <c r="B745" s="9"/>
      <c r="C745" s="9">
        <v>1</v>
      </c>
      <c r="D745" s="9"/>
      <c r="E745" s="9"/>
      <c r="F745" s="9">
        <v>1</v>
      </c>
    </row>
    <row r="746" spans="1:6" x14ac:dyDescent="0.2">
      <c r="A746" s="15">
        <v>42179.344988425932</v>
      </c>
      <c r="B746" s="9"/>
      <c r="C746" s="9"/>
      <c r="D746" s="9"/>
      <c r="E746" s="9">
        <v>1</v>
      </c>
      <c r="F746" s="9">
        <v>1</v>
      </c>
    </row>
    <row r="747" spans="1:6" x14ac:dyDescent="0.2">
      <c r="A747" s="15">
        <v>42179.854629629626</v>
      </c>
      <c r="B747" s="9"/>
      <c r="C747" s="9"/>
      <c r="D747" s="9"/>
      <c r="E747" s="9">
        <v>1</v>
      </c>
      <c r="F747" s="9">
        <v>1</v>
      </c>
    </row>
    <row r="748" spans="1:6" x14ac:dyDescent="0.2">
      <c r="A748" s="15">
        <v>42179.898472222223</v>
      </c>
      <c r="B748" s="9"/>
      <c r="C748" s="9"/>
      <c r="D748" s="9"/>
      <c r="E748" s="9">
        <v>1</v>
      </c>
      <c r="F748" s="9">
        <v>1</v>
      </c>
    </row>
    <row r="749" spans="1:6" x14ac:dyDescent="0.2">
      <c r="A749" s="15">
        <v>42180.145787037036</v>
      </c>
      <c r="B749" s="9">
        <v>1</v>
      </c>
      <c r="C749" s="9"/>
      <c r="D749" s="9"/>
      <c r="E749" s="9"/>
      <c r="F749" s="9">
        <v>1</v>
      </c>
    </row>
    <row r="750" spans="1:6" x14ac:dyDescent="0.2">
      <c r="A750" s="15">
        <v>42182.062476851846</v>
      </c>
      <c r="B750" s="9"/>
      <c r="C750" s="9">
        <v>1</v>
      </c>
      <c r="D750" s="9"/>
      <c r="E750" s="9"/>
      <c r="F750" s="9">
        <v>1</v>
      </c>
    </row>
    <row r="751" spans="1:6" x14ac:dyDescent="0.2">
      <c r="A751" s="15">
        <v>42182.108252314814</v>
      </c>
      <c r="B751" s="9"/>
      <c r="C751" s="9"/>
      <c r="D751" s="9"/>
      <c r="E751" s="9">
        <v>1</v>
      </c>
      <c r="F751" s="9">
        <v>1</v>
      </c>
    </row>
    <row r="752" spans="1:6" x14ac:dyDescent="0.2">
      <c r="A752" s="15">
        <v>42183.231006944443</v>
      </c>
      <c r="B752" s="9"/>
      <c r="C752" s="9"/>
      <c r="D752" s="9"/>
      <c r="E752" s="9">
        <v>1</v>
      </c>
      <c r="F752" s="9">
        <v>1</v>
      </c>
    </row>
    <row r="753" spans="1:6" x14ac:dyDescent="0.2">
      <c r="A753" s="15">
        <v>42184.209537037037</v>
      </c>
      <c r="B753" s="9"/>
      <c r="C753" s="9"/>
      <c r="D753" s="9"/>
      <c r="E753" s="9">
        <v>1</v>
      </c>
      <c r="F753" s="9">
        <v>1</v>
      </c>
    </row>
    <row r="754" spans="1:6" x14ac:dyDescent="0.2">
      <c r="A754" s="15">
        <v>42184.572881944448</v>
      </c>
      <c r="B754" s="9"/>
      <c r="C754" s="9"/>
      <c r="D754" s="9"/>
      <c r="E754" s="9">
        <v>1</v>
      </c>
      <c r="F754" s="9">
        <v>1</v>
      </c>
    </row>
    <row r="755" spans="1:6" x14ac:dyDescent="0.2">
      <c r="A755" s="15">
        <v>42185.267245370371</v>
      </c>
      <c r="B755" s="9"/>
      <c r="C755" s="9"/>
      <c r="D755" s="9"/>
      <c r="E755" s="9">
        <v>1</v>
      </c>
      <c r="F755" s="9">
        <v>1</v>
      </c>
    </row>
    <row r="756" spans="1:6" x14ac:dyDescent="0.2">
      <c r="A756" s="15">
        <v>42185.521087962959</v>
      </c>
      <c r="B756" s="9"/>
      <c r="C756" s="9"/>
      <c r="D756" s="9"/>
      <c r="E756" s="9">
        <v>1</v>
      </c>
      <c r="F756" s="9">
        <v>1</v>
      </c>
    </row>
    <row r="757" spans="1:6" x14ac:dyDescent="0.2">
      <c r="A757" s="15">
        <v>42185.556157407409</v>
      </c>
      <c r="B757" s="9"/>
      <c r="C757" s="9"/>
      <c r="D757" s="9"/>
      <c r="E757" s="9">
        <v>1</v>
      </c>
      <c r="F757" s="9">
        <v>1</v>
      </c>
    </row>
    <row r="758" spans="1:6" x14ac:dyDescent="0.2">
      <c r="A758" s="15">
        <v>42186.01116898148</v>
      </c>
      <c r="B758" s="9"/>
      <c r="C758" s="9">
        <v>1</v>
      </c>
      <c r="D758" s="9"/>
      <c r="E758" s="9"/>
      <c r="F758" s="9">
        <v>1</v>
      </c>
    </row>
    <row r="759" spans="1:6" x14ac:dyDescent="0.2">
      <c r="A759" s="15">
        <v>42186.855879629627</v>
      </c>
      <c r="B759" s="9"/>
      <c r="C759" s="9"/>
      <c r="D759" s="9"/>
      <c r="E759" s="9">
        <v>1</v>
      </c>
      <c r="F759" s="9">
        <v>1</v>
      </c>
    </row>
    <row r="760" spans="1:6" x14ac:dyDescent="0.2">
      <c r="A760" s="15">
        <v>42188.467499999999</v>
      </c>
      <c r="B760" s="9"/>
      <c r="C760" s="9"/>
      <c r="D760" s="9"/>
      <c r="E760" s="9">
        <v>1</v>
      </c>
      <c r="F760" s="9">
        <v>1</v>
      </c>
    </row>
    <row r="761" spans="1:6" x14ac:dyDescent="0.2">
      <c r="A761" s="15">
        <v>42188.83293981482</v>
      </c>
      <c r="B761" s="9"/>
      <c r="C761" s="9">
        <v>1</v>
      </c>
      <c r="D761" s="9"/>
      <c r="E761" s="9"/>
      <c r="F761" s="9">
        <v>1</v>
      </c>
    </row>
    <row r="762" spans="1:6" x14ac:dyDescent="0.2">
      <c r="A762" s="15">
        <v>42191.363506944443</v>
      </c>
      <c r="B762" s="9"/>
      <c r="C762" s="9"/>
      <c r="D762" s="9"/>
      <c r="E762" s="9">
        <v>1</v>
      </c>
      <c r="F762" s="9">
        <v>1</v>
      </c>
    </row>
    <row r="763" spans="1:6" x14ac:dyDescent="0.2">
      <c r="A763" s="15">
        <v>42192.591944444444</v>
      </c>
      <c r="B763" s="9"/>
      <c r="C763" s="9"/>
      <c r="D763" s="9"/>
      <c r="E763" s="9">
        <v>1</v>
      </c>
      <c r="F763" s="9">
        <v>1</v>
      </c>
    </row>
    <row r="764" spans="1:6" x14ac:dyDescent="0.2">
      <c r="A764" s="15">
        <v>42192.64707175926</v>
      </c>
      <c r="B764" s="9"/>
      <c r="C764" s="9"/>
      <c r="D764" s="9"/>
      <c r="E764" s="9">
        <v>1</v>
      </c>
      <c r="F764" s="9">
        <v>1</v>
      </c>
    </row>
    <row r="765" spans="1:6" x14ac:dyDescent="0.2">
      <c r="A765" s="15">
        <v>42192.905694444446</v>
      </c>
      <c r="B765" s="9"/>
      <c r="C765" s="9">
        <v>1</v>
      </c>
      <c r="D765" s="9"/>
      <c r="E765" s="9"/>
      <c r="F765" s="9">
        <v>1</v>
      </c>
    </row>
    <row r="766" spans="1:6" x14ac:dyDescent="0.2">
      <c r="A766" s="15">
        <v>42192.933958333335</v>
      </c>
      <c r="B766" s="9"/>
      <c r="C766" s="9"/>
      <c r="D766" s="9"/>
      <c r="E766" s="9">
        <v>1</v>
      </c>
      <c r="F766" s="9">
        <v>1</v>
      </c>
    </row>
    <row r="767" spans="1:6" x14ac:dyDescent="0.2">
      <c r="A767" s="15">
        <v>42193.482291666667</v>
      </c>
      <c r="B767" s="9"/>
      <c r="C767" s="9">
        <v>1</v>
      </c>
      <c r="D767" s="9"/>
      <c r="E767" s="9"/>
      <c r="F767" s="9">
        <v>1</v>
      </c>
    </row>
    <row r="768" spans="1:6" x14ac:dyDescent="0.2">
      <c r="A768" s="15">
        <v>42193.723912037036</v>
      </c>
      <c r="B768" s="9"/>
      <c r="C768" s="9"/>
      <c r="D768" s="9"/>
      <c r="E768" s="9">
        <v>1</v>
      </c>
      <c r="F768" s="9">
        <v>1</v>
      </c>
    </row>
    <row r="769" spans="1:6" x14ac:dyDescent="0.2">
      <c r="A769" s="15">
        <v>42193.771481481483</v>
      </c>
      <c r="B769" s="9"/>
      <c r="C769" s="9"/>
      <c r="D769" s="9"/>
      <c r="E769" s="9">
        <v>1</v>
      </c>
      <c r="F769" s="9">
        <v>1</v>
      </c>
    </row>
    <row r="770" spans="1:6" x14ac:dyDescent="0.2">
      <c r="A770" s="15">
        <v>42193.813530092593</v>
      </c>
      <c r="B770" s="9"/>
      <c r="C770" s="9"/>
      <c r="D770" s="9"/>
      <c r="E770" s="9">
        <v>1</v>
      </c>
      <c r="F770" s="9">
        <v>1</v>
      </c>
    </row>
    <row r="771" spans="1:6" x14ac:dyDescent="0.2">
      <c r="A771" s="15">
        <v>42194.096157407403</v>
      </c>
      <c r="B771" s="9"/>
      <c r="C771" s="9"/>
      <c r="D771" s="9"/>
      <c r="E771" s="9">
        <v>1</v>
      </c>
      <c r="F771" s="9">
        <v>1</v>
      </c>
    </row>
    <row r="772" spans="1:6" x14ac:dyDescent="0.2">
      <c r="A772" s="15">
        <v>42195.749745370369</v>
      </c>
      <c r="B772" s="9"/>
      <c r="C772" s="9"/>
      <c r="D772" s="9"/>
      <c r="E772" s="9">
        <v>1</v>
      </c>
      <c r="F772" s="9">
        <v>1</v>
      </c>
    </row>
    <row r="773" spans="1:6" x14ac:dyDescent="0.2">
      <c r="A773" s="15">
        <v>42196.028703703705</v>
      </c>
      <c r="B773" s="9"/>
      <c r="C773" s="9"/>
      <c r="D773" s="9"/>
      <c r="E773" s="9">
        <v>1</v>
      </c>
      <c r="F773" s="9">
        <v>1</v>
      </c>
    </row>
    <row r="774" spans="1:6" x14ac:dyDescent="0.2">
      <c r="A774" s="15">
        <v>42196.166874999995</v>
      </c>
      <c r="B774" s="9"/>
      <c r="C774" s="9">
        <v>1</v>
      </c>
      <c r="D774" s="9"/>
      <c r="E774" s="9"/>
      <c r="F774" s="9">
        <v>1</v>
      </c>
    </row>
    <row r="775" spans="1:6" x14ac:dyDescent="0.2">
      <c r="A775" s="15">
        <v>42199.648912037039</v>
      </c>
      <c r="B775" s="9"/>
      <c r="C775" s="9">
        <v>1</v>
      </c>
      <c r="D775" s="9"/>
      <c r="E775" s="9"/>
      <c r="F775" s="9">
        <v>1</v>
      </c>
    </row>
    <row r="776" spans="1:6" x14ac:dyDescent="0.2">
      <c r="A776" s="15">
        <v>42200.625833333332</v>
      </c>
      <c r="B776" s="9"/>
      <c r="C776" s="9"/>
      <c r="D776" s="9"/>
      <c r="E776" s="9">
        <v>1</v>
      </c>
      <c r="F776" s="9">
        <v>1</v>
      </c>
    </row>
    <row r="777" spans="1:6" x14ac:dyDescent="0.2">
      <c r="A777" s="15">
        <v>42201.436226851853</v>
      </c>
      <c r="B777" s="9"/>
      <c r="C777" s="9">
        <v>1</v>
      </c>
      <c r="D777" s="9"/>
      <c r="E777" s="9"/>
      <c r="F777" s="9">
        <v>1</v>
      </c>
    </row>
    <row r="778" spans="1:6" x14ac:dyDescent="0.2">
      <c r="A778" s="15">
        <v>42201.675011574072</v>
      </c>
      <c r="B778" s="9"/>
      <c r="C778" s="9"/>
      <c r="D778" s="9"/>
      <c r="E778" s="9">
        <v>1</v>
      </c>
      <c r="F778" s="9">
        <v>1</v>
      </c>
    </row>
    <row r="779" spans="1:6" x14ac:dyDescent="0.2">
      <c r="A779" s="15">
        <v>42203.432129629626</v>
      </c>
      <c r="B779" s="9"/>
      <c r="C779" s="9"/>
      <c r="D779" s="9"/>
      <c r="E779" s="9">
        <v>1</v>
      </c>
      <c r="F779" s="9">
        <v>1</v>
      </c>
    </row>
    <row r="780" spans="1:6" x14ac:dyDescent="0.2">
      <c r="A780" s="15">
        <v>42203.677766203706</v>
      </c>
      <c r="B780" s="9"/>
      <c r="C780" s="9">
        <v>1</v>
      </c>
      <c r="D780" s="9"/>
      <c r="E780" s="9"/>
      <c r="F780" s="9">
        <v>1</v>
      </c>
    </row>
    <row r="781" spans="1:6" x14ac:dyDescent="0.2">
      <c r="A781" s="15">
        <v>42203.680300925931</v>
      </c>
      <c r="B781" s="9"/>
      <c r="C781" s="9"/>
      <c r="D781" s="9"/>
      <c r="E781" s="9">
        <v>1</v>
      </c>
      <c r="F781" s="9">
        <v>1</v>
      </c>
    </row>
    <row r="782" spans="1:6" x14ac:dyDescent="0.2">
      <c r="A782" s="15">
        <v>42205.171018518522</v>
      </c>
      <c r="B782" s="9"/>
      <c r="C782" s="9">
        <v>1</v>
      </c>
      <c r="D782" s="9"/>
      <c r="E782" s="9"/>
      <c r="F782" s="9">
        <v>1</v>
      </c>
    </row>
    <row r="783" spans="1:6" x14ac:dyDescent="0.2">
      <c r="A783" s="15">
        <v>42205.710879629631</v>
      </c>
      <c r="B783" s="9"/>
      <c r="C783" s="9"/>
      <c r="D783" s="9"/>
      <c r="E783" s="9">
        <v>1</v>
      </c>
      <c r="F783" s="9">
        <v>1</v>
      </c>
    </row>
    <row r="784" spans="1:6" x14ac:dyDescent="0.2">
      <c r="A784" s="15">
        <v>42206.835370370376</v>
      </c>
      <c r="B784" s="9"/>
      <c r="C784" s="9"/>
      <c r="D784" s="9"/>
      <c r="E784" s="9">
        <v>1</v>
      </c>
      <c r="F784" s="9">
        <v>1</v>
      </c>
    </row>
    <row r="785" spans="1:6" x14ac:dyDescent="0.2">
      <c r="A785" s="15">
        <v>42207.259918981479</v>
      </c>
      <c r="B785" s="9"/>
      <c r="C785" s="9"/>
      <c r="D785" s="9"/>
      <c r="E785" s="9">
        <v>1</v>
      </c>
      <c r="F785" s="9">
        <v>1</v>
      </c>
    </row>
    <row r="786" spans="1:6" x14ac:dyDescent="0.2">
      <c r="A786" s="15">
        <v>42207.795787037037</v>
      </c>
      <c r="B786" s="9"/>
      <c r="C786" s="9">
        <v>1</v>
      </c>
      <c r="D786" s="9"/>
      <c r="E786" s="9"/>
      <c r="F786" s="9">
        <v>1</v>
      </c>
    </row>
    <row r="787" spans="1:6" x14ac:dyDescent="0.2">
      <c r="A787" s="15">
        <v>42208.84646990741</v>
      </c>
      <c r="B787" s="9"/>
      <c r="C787" s="9"/>
      <c r="D787" s="9"/>
      <c r="E787" s="9">
        <v>1</v>
      </c>
      <c r="F787" s="9">
        <v>1</v>
      </c>
    </row>
    <row r="788" spans="1:6" x14ac:dyDescent="0.2">
      <c r="A788" s="15">
        <v>42209.67288194444</v>
      </c>
      <c r="B788" s="9"/>
      <c r="C788" s="9">
        <v>1</v>
      </c>
      <c r="D788" s="9"/>
      <c r="E788" s="9"/>
      <c r="F788" s="9">
        <v>1</v>
      </c>
    </row>
    <row r="789" spans="1:6" x14ac:dyDescent="0.2">
      <c r="A789" s="15">
        <v>42210.439768518518</v>
      </c>
      <c r="B789" s="9"/>
      <c r="C789" s="9">
        <v>1</v>
      </c>
      <c r="D789" s="9"/>
      <c r="E789" s="9"/>
      <c r="F789" s="9">
        <v>1</v>
      </c>
    </row>
    <row r="790" spans="1:6" x14ac:dyDescent="0.2">
      <c r="A790" s="15">
        <v>42213.505474537036</v>
      </c>
      <c r="B790" s="9"/>
      <c r="C790" s="9"/>
      <c r="D790" s="9"/>
      <c r="E790" s="9">
        <v>1</v>
      </c>
      <c r="F790" s="9">
        <v>1</v>
      </c>
    </row>
    <row r="791" spans="1:6" x14ac:dyDescent="0.2">
      <c r="A791" s="15">
        <v>42213.662905092591</v>
      </c>
      <c r="B791" s="9"/>
      <c r="C791" s="9">
        <v>1</v>
      </c>
      <c r="D791" s="9"/>
      <c r="E791" s="9"/>
      <c r="F791" s="9">
        <v>1</v>
      </c>
    </row>
    <row r="792" spans="1:6" x14ac:dyDescent="0.2">
      <c r="A792" s="15">
        <v>42214.6956712963</v>
      </c>
      <c r="B792" s="9"/>
      <c r="C792" s="9"/>
      <c r="D792" s="9"/>
      <c r="E792" s="9">
        <v>1</v>
      </c>
      <c r="F792" s="9">
        <v>1</v>
      </c>
    </row>
    <row r="793" spans="1:6" x14ac:dyDescent="0.2">
      <c r="A793" s="15">
        <v>42217.670104166667</v>
      </c>
      <c r="B793" s="9"/>
      <c r="C793" s="9">
        <v>1</v>
      </c>
      <c r="D793" s="9"/>
      <c r="E793" s="9"/>
      <c r="F793" s="9">
        <v>1</v>
      </c>
    </row>
    <row r="794" spans="1:6" x14ac:dyDescent="0.2">
      <c r="A794" s="15">
        <v>42219.019733796296</v>
      </c>
      <c r="B794" s="9"/>
      <c r="C794" s="9"/>
      <c r="D794" s="9"/>
      <c r="E794" s="9">
        <v>1</v>
      </c>
      <c r="F794" s="9">
        <v>1</v>
      </c>
    </row>
    <row r="795" spans="1:6" x14ac:dyDescent="0.2">
      <c r="A795" s="15">
        <v>42219.180393518516</v>
      </c>
      <c r="B795" s="9"/>
      <c r="C795" s="9"/>
      <c r="D795" s="9"/>
      <c r="E795" s="9">
        <v>1</v>
      </c>
      <c r="F795" s="9">
        <v>1</v>
      </c>
    </row>
    <row r="796" spans="1:6" x14ac:dyDescent="0.2">
      <c r="A796" s="15">
        <v>42219.665173611109</v>
      </c>
      <c r="B796" s="9"/>
      <c r="C796" s="9"/>
      <c r="D796" s="9"/>
      <c r="E796" s="9">
        <v>1</v>
      </c>
      <c r="F796" s="9">
        <v>1</v>
      </c>
    </row>
    <row r="797" spans="1:6" x14ac:dyDescent="0.2">
      <c r="A797" s="15">
        <v>42219.915856481486</v>
      </c>
      <c r="B797" s="9"/>
      <c r="C797" s="9"/>
      <c r="D797" s="9"/>
      <c r="E797" s="9">
        <v>1</v>
      </c>
      <c r="F797" s="9">
        <v>1</v>
      </c>
    </row>
    <row r="798" spans="1:6" x14ac:dyDescent="0.2">
      <c r="A798" s="15">
        <v>42220.79487268519</v>
      </c>
      <c r="B798" s="9"/>
      <c r="C798" s="9"/>
      <c r="D798" s="9"/>
      <c r="E798" s="9">
        <v>1</v>
      </c>
      <c r="F798" s="9">
        <v>1</v>
      </c>
    </row>
    <row r="799" spans="1:6" x14ac:dyDescent="0.2">
      <c r="A799" s="15">
        <v>42221.656782407401</v>
      </c>
      <c r="B799" s="9"/>
      <c r="C799" s="9">
        <v>1</v>
      </c>
      <c r="D799" s="9"/>
      <c r="E799" s="9"/>
      <c r="F799" s="9">
        <v>1</v>
      </c>
    </row>
    <row r="800" spans="1:6" x14ac:dyDescent="0.2">
      <c r="A800" s="15">
        <v>42222.730034722219</v>
      </c>
      <c r="B800" s="9"/>
      <c r="C800" s="9"/>
      <c r="D800" s="9"/>
      <c r="E800" s="9">
        <v>1</v>
      </c>
      <c r="F800" s="9">
        <v>1</v>
      </c>
    </row>
    <row r="801" spans="1:6" x14ac:dyDescent="0.2">
      <c r="A801" s="15">
        <v>42223.394363425927</v>
      </c>
      <c r="B801" s="9"/>
      <c r="C801" s="9"/>
      <c r="D801" s="9"/>
      <c r="E801" s="9">
        <v>1</v>
      </c>
      <c r="F801" s="9">
        <v>1</v>
      </c>
    </row>
    <row r="802" spans="1:6" x14ac:dyDescent="0.2">
      <c r="A802" s="15">
        <v>42224.756909722222</v>
      </c>
      <c r="B802" s="9"/>
      <c r="C802" s="9">
        <v>1</v>
      </c>
      <c r="D802" s="9"/>
      <c r="E802" s="9"/>
      <c r="F802" s="9">
        <v>1</v>
      </c>
    </row>
    <row r="803" spans="1:6" x14ac:dyDescent="0.2">
      <c r="A803" s="15">
        <v>42225.513888888891</v>
      </c>
      <c r="B803" s="9"/>
      <c r="C803" s="9"/>
      <c r="D803" s="9"/>
      <c r="E803" s="9">
        <v>1</v>
      </c>
      <c r="F803" s="9">
        <v>1</v>
      </c>
    </row>
    <row r="804" spans="1:6" x14ac:dyDescent="0.2">
      <c r="A804" s="15">
        <v>42225.559675925921</v>
      </c>
      <c r="B804" s="9"/>
      <c r="C804" s="9"/>
      <c r="D804" s="9"/>
      <c r="E804" s="9">
        <v>1</v>
      </c>
      <c r="F804" s="9">
        <v>1</v>
      </c>
    </row>
    <row r="805" spans="1:6" x14ac:dyDescent="0.2">
      <c r="A805" s="15">
        <v>42226.651886574073</v>
      </c>
      <c r="B805" s="9"/>
      <c r="C805" s="9">
        <v>1</v>
      </c>
      <c r="D805" s="9"/>
      <c r="E805" s="9"/>
      <c r="F805" s="9">
        <v>1</v>
      </c>
    </row>
    <row r="806" spans="1:6" x14ac:dyDescent="0.2">
      <c r="A806" s="15">
        <v>42226.694780092599</v>
      </c>
      <c r="B806" s="9"/>
      <c r="C806" s="9">
        <v>1</v>
      </c>
      <c r="D806" s="9"/>
      <c r="E806" s="9"/>
      <c r="F806" s="9">
        <v>1</v>
      </c>
    </row>
    <row r="807" spans="1:6" x14ac:dyDescent="0.2">
      <c r="A807" s="15">
        <v>42226.938414351855</v>
      </c>
      <c r="B807" s="9"/>
      <c r="C807" s="9">
        <v>1</v>
      </c>
      <c r="D807" s="9"/>
      <c r="E807" s="9"/>
      <c r="F807" s="9">
        <v>1</v>
      </c>
    </row>
    <row r="808" spans="1:6" x14ac:dyDescent="0.2">
      <c r="A808" s="15">
        <v>42227.824212962965</v>
      </c>
      <c r="B808" s="9"/>
      <c r="C808" s="9"/>
      <c r="D808" s="9"/>
      <c r="E808" s="9">
        <v>1</v>
      </c>
      <c r="F808" s="9">
        <v>1</v>
      </c>
    </row>
    <row r="809" spans="1:6" x14ac:dyDescent="0.2">
      <c r="A809" s="15">
        <v>42228.044664351852</v>
      </c>
      <c r="B809" s="9"/>
      <c r="C809" s="9"/>
      <c r="D809" s="9"/>
      <c r="E809" s="9">
        <v>1</v>
      </c>
      <c r="F809" s="9">
        <v>1</v>
      </c>
    </row>
    <row r="810" spans="1:6" x14ac:dyDescent="0.2">
      <c r="A810" s="15">
        <v>42228.151701388888</v>
      </c>
      <c r="B810" s="9"/>
      <c r="C810" s="9">
        <v>1</v>
      </c>
      <c r="D810" s="9"/>
      <c r="E810" s="9"/>
      <c r="F810" s="9">
        <v>1</v>
      </c>
    </row>
    <row r="811" spans="1:6" x14ac:dyDescent="0.2">
      <c r="A811" s="15">
        <v>42230.08116898148</v>
      </c>
      <c r="B811" s="9"/>
      <c r="C811" s="9">
        <v>1</v>
      </c>
      <c r="D811" s="9"/>
      <c r="E811" s="9"/>
      <c r="F811" s="9">
        <v>1</v>
      </c>
    </row>
    <row r="812" spans="1:6" x14ac:dyDescent="0.2">
      <c r="A812" s="15">
        <v>42230.472222222219</v>
      </c>
      <c r="B812" s="9"/>
      <c r="C812" s="9"/>
      <c r="D812" s="9"/>
      <c r="E812" s="9">
        <v>1</v>
      </c>
      <c r="F812" s="9">
        <v>1</v>
      </c>
    </row>
    <row r="813" spans="1:6" x14ac:dyDescent="0.2">
      <c r="A813" s="15">
        <v>42230.662731481483</v>
      </c>
      <c r="B813" s="9"/>
      <c r="C813" s="9"/>
      <c r="D813" s="9"/>
      <c r="E813" s="9">
        <v>1</v>
      </c>
      <c r="F813" s="9">
        <v>1</v>
      </c>
    </row>
    <row r="814" spans="1:6" x14ac:dyDescent="0.2">
      <c r="A814" s="15">
        <v>42232.702546296292</v>
      </c>
      <c r="B814" s="9"/>
      <c r="C814" s="9"/>
      <c r="D814" s="9"/>
      <c r="E814" s="9">
        <v>1</v>
      </c>
      <c r="F814" s="9">
        <v>1</v>
      </c>
    </row>
    <row r="815" spans="1:6" x14ac:dyDescent="0.2">
      <c r="A815" s="15">
        <v>42233.362314814818</v>
      </c>
      <c r="B815" s="9"/>
      <c r="C815" s="9">
        <v>1</v>
      </c>
      <c r="D815" s="9"/>
      <c r="E815" s="9"/>
      <c r="F815" s="9">
        <v>1</v>
      </c>
    </row>
    <row r="816" spans="1:6" x14ac:dyDescent="0.2">
      <c r="A816" s="15">
        <v>42233.671747685185</v>
      </c>
      <c r="B816" s="9"/>
      <c r="C816" s="9">
        <v>1</v>
      </c>
      <c r="D816" s="9"/>
      <c r="E816" s="9"/>
      <c r="F816" s="9">
        <v>1</v>
      </c>
    </row>
    <row r="817" spans="1:6" x14ac:dyDescent="0.2">
      <c r="A817" s="15">
        <v>42233.738564814819</v>
      </c>
      <c r="B817" s="9"/>
      <c r="C817" s="9"/>
      <c r="D817" s="9"/>
      <c r="E817" s="9">
        <v>1</v>
      </c>
      <c r="F817" s="9">
        <v>1</v>
      </c>
    </row>
    <row r="818" spans="1:6" x14ac:dyDescent="0.2">
      <c r="A818" s="15">
        <v>42233.747349537036</v>
      </c>
      <c r="B818" s="9"/>
      <c r="C818" s="9"/>
      <c r="D818" s="9"/>
      <c r="E818" s="9">
        <v>1</v>
      </c>
      <c r="F818" s="9">
        <v>1</v>
      </c>
    </row>
    <row r="819" spans="1:6" x14ac:dyDescent="0.2">
      <c r="A819" s="15">
        <v>42233.763831018514</v>
      </c>
      <c r="B819" s="9"/>
      <c r="C819" s="9"/>
      <c r="D819" s="9"/>
      <c r="E819" s="9">
        <v>1</v>
      </c>
      <c r="F819" s="9">
        <v>1</v>
      </c>
    </row>
    <row r="820" spans="1:6" x14ac:dyDescent="0.2">
      <c r="A820" s="15">
        <v>42234.789884259255</v>
      </c>
      <c r="B820" s="9"/>
      <c r="C820" s="9"/>
      <c r="D820" s="9"/>
      <c r="E820" s="9">
        <v>1</v>
      </c>
      <c r="F820" s="9">
        <v>1</v>
      </c>
    </row>
    <row r="821" spans="1:6" x14ac:dyDescent="0.2">
      <c r="A821" s="15">
        <v>42235.117476851854</v>
      </c>
      <c r="B821" s="9"/>
      <c r="C821" s="9">
        <v>1</v>
      </c>
      <c r="D821" s="9"/>
      <c r="E821" s="9"/>
      <c r="F821" s="9">
        <v>1</v>
      </c>
    </row>
    <row r="822" spans="1:6" x14ac:dyDescent="0.2">
      <c r="A822" s="15">
        <v>42236.276053240741</v>
      </c>
      <c r="B822" s="9"/>
      <c r="C822" s="9">
        <v>1</v>
      </c>
      <c r="D822" s="9"/>
      <c r="E822" s="9"/>
      <c r="F822" s="9">
        <v>1</v>
      </c>
    </row>
    <row r="823" spans="1:6" x14ac:dyDescent="0.2">
      <c r="A823" s="15">
        <v>42236.623252314821</v>
      </c>
      <c r="B823" s="9"/>
      <c r="C823" s="9"/>
      <c r="D823" s="9"/>
      <c r="E823" s="9">
        <v>1</v>
      </c>
      <c r="F823" s="9">
        <v>1</v>
      </c>
    </row>
    <row r="824" spans="1:6" x14ac:dyDescent="0.2">
      <c r="A824" s="15">
        <v>42237.181608796294</v>
      </c>
      <c r="B824" s="9"/>
      <c r="C824" s="9">
        <v>1</v>
      </c>
      <c r="D824" s="9"/>
      <c r="E824" s="9"/>
      <c r="F824" s="9">
        <v>1</v>
      </c>
    </row>
    <row r="825" spans="1:6" x14ac:dyDescent="0.2">
      <c r="A825" s="15">
        <v>42238.13282407407</v>
      </c>
      <c r="B825" s="9"/>
      <c r="C825" s="9"/>
      <c r="D825" s="9"/>
      <c r="E825" s="9">
        <v>1</v>
      </c>
      <c r="F825" s="9">
        <v>1</v>
      </c>
    </row>
    <row r="826" spans="1:6" x14ac:dyDescent="0.2">
      <c r="A826" s="15">
        <v>42239.957962962959</v>
      </c>
      <c r="B826" s="9"/>
      <c r="C826" s="9"/>
      <c r="D826" s="9"/>
      <c r="E826" s="9">
        <v>1</v>
      </c>
      <c r="F826" s="9">
        <v>1</v>
      </c>
    </row>
    <row r="827" spans="1:6" x14ac:dyDescent="0.2">
      <c r="A827" s="15">
        <v>42241.429120370376</v>
      </c>
      <c r="B827" s="9"/>
      <c r="C827" s="9">
        <v>1</v>
      </c>
      <c r="D827" s="9"/>
      <c r="E827" s="9"/>
      <c r="F827" s="9">
        <v>1</v>
      </c>
    </row>
    <row r="828" spans="1:6" x14ac:dyDescent="0.2">
      <c r="A828" s="15">
        <v>42242.988680555558</v>
      </c>
      <c r="B828" s="9"/>
      <c r="C828" s="9">
        <v>1</v>
      </c>
      <c r="D828" s="9"/>
      <c r="E828" s="9"/>
      <c r="F828" s="9">
        <v>1</v>
      </c>
    </row>
    <row r="829" spans="1:6" x14ac:dyDescent="0.2">
      <c r="A829" s="15">
        <v>42243.6252662037</v>
      </c>
      <c r="B829" s="9"/>
      <c r="C829" s="9"/>
      <c r="D829" s="9"/>
      <c r="E829" s="9">
        <v>1</v>
      </c>
      <c r="F829" s="9">
        <v>1</v>
      </c>
    </row>
    <row r="830" spans="1:6" x14ac:dyDescent="0.2">
      <c r="A830" s="15">
        <v>42243.790393518517</v>
      </c>
      <c r="B830" s="9"/>
      <c r="C830" s="9">
        <v>1</v>
      </c>
      <c r="D830" s="9"/>
      <c r="E830" s="9"/>
      <c r="F830" s="9">
        <v>1</v>
      </c>
    </row>
    <row r="831" spans="1:6" x14ac:dyDescent="0.2">
      <c r="A831" s="15">
        <v>42245.234340277777</v>
      </c>
      <c r="B831" s="9"/>
      <c r="C831" s="9">
        <v>1</v>
      </c>
      <c r="D831" s="9"/>
      <c r="E831" s="9"/>
      <c r="F831" s="9">
        <v>1</v>
      </c>
    </row>
    <row r="832" spans="1:6" x14ac:dyDescent="0.2">
      <c r="A832" s="15">
        <v>42245.274699074071</v>
      </c>
      <c r="B832" s="9"/>
      <c r="C832" s="9">
        <v>1</v>
      </c>
      <c r="D832" s="9"/>
      <c r="E832" s="9"/>
      <c r="F832" s="9">
        <v>1</v>
      </c>
    </row>
    <row r="833" spans="1:6" x14ac:dyDescent="0.2">
      <c r="A833" s="15">
        <v>42246.883784722217</v>
      </c>
      <c r="B833" s="9"/>
      <c r="C833" s="9">
        <v>1</v>
      </c>
      <c r="D833" s="9"/>
      <c r="E833" s="9"/>
      <c r="F833" s="9">
        <v>1</v>
      </c>
    </row>
    <row r="834" spans="1:6" x14ac:dyDescent="0.2">
      <c r="A834" s="15">
        <v>42248.535787037035</v>
      </c>
      <c r="B834" s="9"/>
      <c r="C834" s="9">
        <v>1</v>
      </c>
      <c r="D834" s="9"/>
      <c r="E834" s="9"/>
      <c r="F834" s="9">
        <v>1</v>
      </c>
    </row>
    <row r="835" spans="1:6" x14ac:dyDescent="0.2">
      <c r="A835" s="15">
        <v>42248.627013888887</v>
      </c>
      <c r="B835" s="9"/>
      <c r="C835" s="9">
        <v>1</v>
      </c>
      <c r="D835" s="9"/>
      <c r="E835" s="9"/>
      <c r="F835" s="9">
        <v>1</v>
      </c>
    </row>
    <row r="836" spans="1:6" x14ac:dyDescent="0.2">
      <c r="A836" s="15">
        <v>42248.640162037031</v>
      </c>
      <c r="B836" s="9"/>
      <c r="C836" s="9"/>
      <c r="D836" s="9"/>
      <c r="E836" s="9">
        <v>1</v>
      </c>
      <c r="F836" s="9">
        <v>1</v>
      </c>
    </row>
    <row r="837" spans="1:6" x14ac:dyDescent="0.2">
      <c r="A837" s="15">
        <v>42248.697754629626</v>
      </c>
      <c r="B837" s="9"/>
      <c r="C837" s="9"/>
      <c r="D837" s="9"/>
      <c r="E837" s="9">
        <v>1</v>
      </c>
      <c r="F837" s="9">
        <v>1</v>
      </c>
    </row>
    <row r="838" spans="1:6" x14ac:dyDescent="0.2">
      <c r="A838" s="15">
        <v>42250.598217592589</v>
      </c>
      <c r="B838" s="9"/>
      <c r="C838" s="9"/>
      <c r="D838" s="9"/>
      <c r="E838" s="9">
        <v>1</v>
      </c>
      <c r="F838" s="9">
        <v>1</v>
      </c>
    </row>
    <row r="839" spans="1:6" x14ac:dyDescent="0.2">
      <c r="A839" s="15">
        <v>42252.474351851852</v>
      </c>
      <c r="B839" s="9"/>
      <c r="C839" s="9"/>
      <c r="D839" s="9"/>
      <c r="E839" s="9">
        <v>1</v>
      </c>
      <c r="F839" s="9">
        <v>1</v>
      </c>
    </row>
    <row r="840" spans="1:6" x14ac:dyDescent="0.2">
      <c r="A840" s="15">
        <v>42253.633159722223</v>
      </c>
      <c r="B840" s="9"/>
      <c r="C840" s="9">
        <v>1</v>
      </c>
      <c r="D840" s="9"/>
      <c r="E840" s="9"/>
      <c r="F840" s="9">
        <v>1</v>
      </c>
    </row>
    <row r="841" spans="1:6" x14ac:dyDescent="0.2">
      <c r="A841" s="15">
        <v>42253.688043981485</v>
      </c>
      <c r="B841" s="9"/>
      <c r="C841" s="9"/>
      <c r="D841" s="9"/>
      <c r="E841" s="9">
        <v>1</v>
      </c>
      <c r="F841" s="9">
        <v>1</v>
      </c>
    </row>
    <row r="842" spans="1:6" x14ac:dyDescent="0.2">
      <c r="A842" s="15">
        <v>42253.928530092591</v>
      </c>
      <c r="B842" s="9"/>
      <c r="C842" s="9"/>
      <c r="D842" s="9"/>
      <c r="E842" s="9">
        <v>1</v>
      </c>
      <c r="F842" s="9">
        <v>1</v>
      </c>
    </row>
    <row r="843" spans="1:6" x14ac:dyDescent="0.2">
      <c r="A843" s="15">
        <v>42254.264687499999</v>
      </c>
      <c r="B843" s="9"/>
      <c r="C843" s="9"/>
      <c r="D843" s="9"/>
      <c r="E843" s="9">
        <v>1</v>
      </c>
      <c r="F843" s="9">
        <v>1</v>
      </c>
    </row>
    <row r="844" spans="1:6" x14ac:dyDescent="0.2">
      <c r="A844" s="15">
        <v>42255.333252314813</v>
      </c>
      <c r="B844" s="9"/>
      <c r="C844" s="9"/>
      <c r="D844" s="9"/>
      <c r="E844" s="9">
        <v>1</v>
      </c>
      <c r="F844" s="9">
        <v>1</v>
      </c>
    </row>
    <row r="845" spans="1:6" x14ac:dyDescent="0.2">
      <c r="A845" s="15">
        <v>42255.619351851856</v>
      </c>
      <c r="B845" s="9"/>
      <c r="C845" s="9">
        <v>1</v>
      </c>
      <c r="D845" s="9"/>
      <c r="E845" s="9"/>
      <c r="F845" s="9">
        <v>1</v>
      </c>
    </row>
    <row r="846" spans="1:6" x14ac:dyDescent="0.2">
      <c r="A846" s="15">
        <v>42255.696006944447</v>
      </c>
      <c r="B846" s="9">
        <v>1</v>
      </c>
      <c r="C846" s="9"/>
      <c r="D846" s="9"/>
      <c r="E846" s="9"/>
      <c r="F846" s="9">
        <v>1</v>
      </c>
    </row>
    <row r="847" spans="1:6" x14ac:dyDescent="0.2">
      <c r="A847" s="15">
        <v>42255.791909722218</v>
      </c>
      <c r="B847" s="9">
        <v>1</v>
      </c>
      <c r="C847" s="9"/>
      <c r="D847" s="9"/>
      <c r="E847" s="9"/>
      <c r="F847" s="9">
        <v>1</v>
      </c>
    </row>
    <row r="848" spans="1:6" x14ac:dyDescent="0.2">
      <c r="A848" s="15">
        <v>42256.764212962968</v>
      </c>
      <c r="B848" s="9"/>
      <c r="C848" s="9"/>
      <c r="D848" s="9"/>
      <c r="E848" s="9">
        <v>1</v>
      </c>
      <c r="F848" s="9">
        <v>1</v>
      </c>
    </row>
    <row r="849" spans="1:6" x14ac:dyDescent="0.2">
      <c r="A849" s="15">
        <v>42257.590833333335</v>
      </c>
      <c r="B849" s="9"/>
      <c r="C849" s="9">
        <v>1</v>
      </c>
      <c r="D849" s="9"/>
      <c r="E849" s="9"/>
      <c r="F849" s="9">
        <v>1</v>
      </c>
    </row>
    <row r="850" spans="1:6" x14ac:dyDescent="0.2">
      <c r="A850" s="15">
        <v>42258.646504629629</v>
      </c>
      <c r="B850" s="9"/>
      <c r="C850" s="9">
        <v>1</v>
      </c>
      <c r="D850" s="9"/>
      <c r="E850" s="9"/>
      <c r="F850" s="9">
        <v>1</v>
      </c>
    </row>
    <row r="851" spans="1:6" x14ac:dyDescent="0.2">
      <c r="A851" s="15">
        <v>42261.632916666669</v>
      </c>
      <c r="B851" s="9"/>
      <c r="C851" s="9">
        <v>1</v>
      </c>
      <c r="D851" s="9"/>
      <c r="E851" s="9"/>
      <c r="F851" s="9">
        <v>1</v>
      </c>
    </row>
    <row r="852" spans="1:6" x14ac:dyDescent="0.2">
      <c r="A852" s="15">
        <v>42261.917395833334</v>
      </c>
      <c r="B852" s="9"/>
      <c r="C852" s="9"/>
      <c r="D852" s="9"/>
      <c r="E852" s="9">
        <v>1</v>
      </c>
      <c r="F852" s="9">
        <v>1</v>
      </c>
    </row>
    <row r="853" spans="1:6" x14ac:dyDescent="0.2">
      <c r="A853" s="15">
        <v>42262.096782407403</v>
      </c>
      <c r="B853" s="9"/>
      <c r="C853" s="9"/>
      <c r="D853" s="9"/>
      <c r="E853" s="9">
        <v>1</v>
      </c>
      <c r="F853" s="9">
        <v>1</v>
      </c>
    </row>
    <row r="854" spans="1:6" x14ac:dyDescent="0.2">
      <c r="A854" s="15">
        <v>42263.691574074073</v>
      </c>
      <c r="B854" s="9"/>
      <c r="C854" s="9">
        <v>1</v>
      </c>
      <c r="D854" s="9"/>
      <c r="E854" s="9"/>
      <c r="F854" s="9">
        <v>1</v>
      </c>
    </row>
    <row r="855" spans="1:6" x14ac:dyDescent="0.2">
      <c r="A855" s="15">
        <v>42264.29178240741</v>
      </c>
      <c r="B855" s="9"/>
      <c r="C855" s="9"/>
      <c r="D855" s="9"/>
      <c r="E855" s="9">
        <v>1</v>
      </c>
      <c r="F855" s="9">
        <v>1</v>
      </c>
    </row>
    <row r="856" spans="1:6" x14ac:dyDescent="0.2">
      <c r="A856" s="15">
        <v>42265.022824074069</v>
      </c>
      <c r="B856" s="9"/>
      <c r="C856" s="9"/>
      <c r="D856" s="9"/>
      <c r="E856" s="9">
        <v>1</v>
      </c>
      <c r="F856" s="9">
        <v>1</v>
      </c>
    </row>
    <row r="857" spans="1:6" x14ac:dyDescent="0.2">
      <c r="A857" s="15">
        <v>42265.683182870373</v>
      </c>
      <c r="B857" s="9"/>
      <c r="C857" s="9">
        <v>1</v>
      </c>
      <c r="D857" s="9"/>
      <c r="E857" s="9"/>
      <c r="F857" s="9">
        <v>1</v>
      </c>
    </row>
    <row r="858" spans="1:6" x14ac:dyDescent="0.2">
      <c r="A858" s="15">
        <v>42265.817002314812</v>
      </c>
      <c r="B858" s="9"/>
      <c r="C858" s="9">
        <v>1</v>
      </c>
      <c r="D858" s="9"/>
      <c r="E858" s="9"/>
      <c r="F858" s="9">
        <v>1</v>
      </c>
    </row>
    <row r="859" spans="1:6" x14ac:dyDescent="0.2">
      <c r="A859" s="15">
        <v>42268.009224537032</v>
      </c>
      <c r="B859" s="9"/>
      <c r="C859" s="9"/>
      <c r="D859" s="9"/>
      <c r="E859" s="9">
        <v>1</v>
      </c>
      <c r="F859" s="9">
        <v>1</v>
      </c>
    </row>
    <row r="860" spans="1:6" x14ac:dyDescent="0.2">
      <c r="A860" s="15">
        <v>42268.127696759257</v>
      </c>
      <c r="B860" s="9"/>
      <c r="C860" s="9"/>
      <c r="D860" s="9"/>
      <c r="E860" s="9">
        <v>1</v>
      </c>
      <c r="F860" s="9">
        <v>1</v>
      </c>
    </row>
    <row r="861" spans="1:6" x14ac:dyDescent="0.2">
      <c r="A861" s="15">
        <v>42269.126226851848</v>
      </c>
      <c r="B861" s="9"/>
      <c r="C861" s="9">
        <v>1</v>
      </c>
      <c r="D861" s="9"/>
      <c r="E861" s="9"/>
      <c r="F861" s="9">
        <v>1</v>
      </c>
    </row>
    <row r="862" spans="1:6" x14ac:dyDescent="0.2">
      <c r="A862" s="15">
        <v>42270.582141203704</v>
      </c>
      <c r="B862" s="9"/>
      <c r="C862" s="9"/>
      <c r="D862" s="9"/>
      <c r="E862" s="9">
        <v>1</v>
      </c>
      <c r="F862" s="9">
        <v>1</v>
      </c>
    </row>
    <row r="863" spans="1:6" x14ac:dyDescent="0.2">
      <c r="A863" s="15">
        <v>42270.7269212963</v>
      </c>
      <c r="B863" s="9"/>
      <c r="C863" s="9"/>
      <c r="D863" s="9"/>
      <c r="E863" s="9">
        <v>1</v>
      </c>
      <c r="F863" s="9">
        <v>1</v>
      </c>
    </row>
    <row r="864" spans="1:6" x14ac:dyDescent="0.2">
      <c r="A864" s="15">
        <v>42270.810995370368</v>
      </c>
      <c r="B864" s="9"/>
      <c r="C864" s="9"/>
      <c r="D864" s="9"/>
      <c r="E864" s="9">
        <v>1</v>
      </c>
      <c r="F864" s="9">
        <v>1</v>
      </c>
    </row>
    <row r="865" spans="1:6" x14ac:dyDescent="0.2">
      <c r="A865" s="15">
        <v>42272.530509259261</v>
      </c>
      <c r="B865" s="9"/>
      <c r="C865" s="9"/>
      <c r="D865" s="9"/>
      <c r="E865" s="9">
        <v>1</v>
      </c>
      <c r="F865" s="9">
        <v>1</v>
      </c>
    </row>
    <row r="866" spans="1:6" x14ac:dyDescent="0.2">
      <c r="A866" s="15">
        <v>42275.731666666667</v>
      </c>
      <c r="B866" s="9"/>
      <c r="C866" s="9"/>
      <c r="D866" s="9"/>
      <c r="E866" s="9">
        <v>1</v>
      </c>
      <c r="F866" s="9">
        <v>1</v>
      </c>
    </row>
    <row r="867" spans="1:6" x14ac:dyDescent="0.2">
      <c r="A867" s="15">
        <v>42277.583472222221</v>
      </c>
      <c r="B867" s="9"/>
      <c r="C867" s="9"/>
      <c r="D867" s="9"/>
      <c r="E867" s="9">
        <v>1</v>
      </c>
      <c r="F867" s="9">
        <v>1</v>
      </c>
    </row>
    <row r="868" spans="1:6" x14ac:dyDescent="0.2">
      <c r="A868" s="15">
        <v>42278.089039351849</v>
      </c>
      <c r="B868" s="9"/>
      <c r="C868" s="9"/>
      <c r="D868" s="9"/>
      <c r="E868" s="9">
        <v>1</v>
      </c>
      <c r="F868" s="9">
        <v>1</v>
      </c>
    </row>
    <row r="869" spans="1:6" x14ac:dyDescent="0.2">
      <c r="A869" s="15">
        <v>42278.453668981485</v>
      </c>
      <c r="B869" s="9"/>
      <c r="C869" s="9"/>
      <c r="D869" s="9"/>
      <c r="E869" s="9">
        <v>1</v>
      </c>
      <c r="F869" s="9">
        <v>1</v>
      </c>
    </row>
    <row r="870" spans="1:6" x14ac:dyDescent="0.2">
      <c r="A870" s="15">
        <v>42278.629710648151</v>
      </c>
      <c r="B870" s="9"/>
      <c r="C870" s="9">
        <v>1</v>
      </c>
      <c r="D870" s="9"/>
      <c r="E870" s="9"/>
      <c r="F870" s="9">
        <v>1</v>
      </c>
    </row>
    <row r="871" spans="1:6" x14ac:dyDescent="0.2">
      <c r="A871" s="15">
        <v>42278.664965277778</v>
      </c>
      <c r="B871" s="9"/>
      <c r="C871" s="9">
        <v>1</v>
      </c>
      <c r="D871" s="9"/>
      <c r="E871" s="9"/>
      <c r="F871" s="9">
        <v>1</v>
      </c>
    </row>
    <row r="872" spans="1:6" x14ac:dyDescent="0.2">
      <c r="A872" s="15">
        <v>42279.778564814813</v>
      </c>
      <c r="B872" s="9"/>
      <c r="C872" s="9">
        <v>1</v>
      </c>
      <c r="D872" s="9"/>
      <c r="E872" s="9"/>
      <c r="F872" s="9">
        <v>1</v>
      </c>
    </row>
    <row r="873" spans="1:6" x14ac:dyDescent="0.2">
      <c r="A873" s="15">
        <v>42282.655543981484</v>
      </c>
      <c r="B873" s="9"/>
      <c r="C873" s="9">
        <v>1</v>
      </c>
      <c r="D873" s="9"/>
      <c r="E873" s="9"/>
      <c r="F873" s="9">
        <v>1</v>
      </c>
    </row>
    <row r="874" spans="1:6" x14ac:dyDescent="0.2">
      <c r="A874" s="15">
        <v>42282.768414351856</v>
      </c>
      <c r="B874" s="9"/>
      <c r="C874" s="9"/>
      <c r="D874" s="9"/>
      <c r="E874" s="9">
        <v>1</v>
      </c>
      <c r="F874" s="9">
        <v>1</v>
      </c>
    </row>
    <row r="875" spans="1:6" x14ac:dyDescent="0.2">
      <c r="A875" s="15">
        <v>42282.770231481481</v>
      </c>
      <c r="B875" s="9"/>
      <c r="C875" s="9"/>
      <c r="D875" s="9"/>
      <c r="E875" s="9">
        <v>1</v>
      </c>
      <c r="F875" s="9">
        <v>1</v>
      </c>
    </row>
    <row r="876" spans="1:6" x14ac:dyDescent="0.2">
      <c r="A876" s="15">
        <v>42283.552951388891</v>
      </c>
      <c r="B876" s="9"/>
      <c r="C876" s="9">
        <v>1</v>
      </c>
      <c r="D876" s="9"/>
      <c r="E876" s="9"/>
      <c r="F876" s="9">
        <v>1</v>
      </c>
    </row>
    <row r="877" spans="1:6" x14ac:dyDescent="0.2">
      <c r="A877" s="15">
        <v>42283.864351851851</v>
      </c>
      <c r="B877" s="9"/>
      <c r="C877" s="9"/>
      <c r="D877" s="9"/>
      <c r="E877" s="9">
        <v>1</v>
      </c>
      <c r="F877" s="9">
        <v>1</v>
      </c>
    </row>
    <row r="878" spans="1:6" x14ac:dyDescent="0.2">
      <c r="A878" s="15">
        <v>42284.500104166669</v>
      </c>
      <c r="B878" s="9"/>
      <c r="C878" s="9"/>
      <c r="D878" s="9"/>
      <c r="E878" s="9">
        <v>1</v>
      </c>
      <c r="F878" s="9">
        <v>1</v>
      </c>
    </row>
    <row r="879" spans="1:6" x14ac:dyDescent="0.2">
      <c r="A879" s="15">
        <v>42284.516064814816</v>
      </c>
      <c r="B879" s="9"/>
      <c r="C879" s="9"/>
      <c r="D879" s="9"/>
      <c r="E879" s="9">
        <v>1</v>
      </c>
      <c r="F879" s="9">
        <v>1</v>
      </c>
    </row>
    <row r="880" spans="1:6" x14ac:dyDescent="0.2">
      <c r="A880" s="15">
        <v>42284.69694444444</v>
      </c>
      <c r="B880" s="9"/>
      <c r="C880" s="9"/>
      <c r="D880" s="9"/>
      <c r="E880" s="9">
        <v>1</v>
      </c>
      <c r="F880" s="9">
        <v>1</v>
      </c>
    </row>
    <row r="881" spans="1:6" x14ac:dyDescent="0.2">
      <c r="A881" s="15">
        <v>42285.143969907411</v>
      </c>
      <c r="B881" s="9"/>
      <c r="C881" s="9">
        <v>1</v>
      </c>
      <c r="D881" s="9"/>
      <c r="E881" s="9"/>
      <c r="F881" s="9">
        <v>1</v>
      </c>
    </row>
    <row r="882" spans="1:6" x14ac:dyDescent="0.2">
      <c r="A882" s="15">
        <v>42286.749780092592</v>
      </c>
      <c r="B882" s="9"/>
      <c r="C882" s="9">
        <v>1</v>
      </c>
      <c r="D882" s="9"/>
      <c r="E882" s="9"/>
      <c r="F882" s="9">
        <v>1</v>
      </c>
    </row>
    <row r="883" spans="1:6" x14ac:dyDescent="0.2">
      <c r="A883" s="15">
        <v>42289.761192129634</v>
      </c>
      <c r="B883" s="9"/>
      <c r="C883" s="9"/>
      <c r="D883" s="9"/>
      <c r="E883" s="9">
        <v>1</v>
      </c>
      <c r="F883" s="9">
        <v>1</v>
      </c>
    </row>
    <row r="884" spans="1:6" x14ac:dyDescent="0.2">
      <c r="A884" s="15">
        <v>42289.94049768518</v>
      </c>
      <c r="B884" s="9"/>
      <c r="C884" s="9">
        <v>1</v>
      </c>
      <c r="D884" s="9"/>
      <c r="E884" s="9"/>
      <c r="F884" s="9">
        <v>1</v>
      </c>
    </row>
    <row r="885" spans="1:6" x14ac:dyDescent="0.2">
      <c r="A885" s="15">
        <v>42290.61855324074</v>
      </c>
      <c r="B885" s="9"/>
      <c r="C885" s="9"/>
      <c r="D885" s="9"/>
      <c r="E885" s="9">
        <v>1</v>
      </c>
      <c r="F885" s="9">
        <v>1</v>
      </c>
    </row>
    <row r="886" spans="1:6" x14ac:dyDescent="0.2">
      <c r="A886" s="15">
        <v>42291.739548611105</v>
      </c>
      <c r="B886" s="9"/>
      <c r="C886" s="9">
        <v>1</v>
      </c>
      <c r="D886" s="9"/>
      <c r="E886" s="9"/>
      <c r="F886" s="9">
        <v>1</v>
      </c>
    </row>
    <row r="887" spans="1:6" x14ac:dyDescent="0.2">
      <c r="A887" s="15">
        <v>42291.833287037036</v>
      </c>
      <c r="B887" s="9"/>
      <c r="C887" s="9">
        <v>1</v>
      </c>
      <c r="D887" s="9"/>
      <c r="E887" s="9"/>
      <c r="F887" s="9">
        <v>1</v>
      </c>
    </row>
    <row r="888" spans="1:6" x14ac:dyDescent="0.2">
      <c r="A888" s="15">
        <v>42292.087592592594</v>
      </c>
      <c r="B888" s="9"/>
      <c r="C888" s="9"/>
      <c r="D888" s="9"/>
      <c r="E888" s="9">
        <v>1</v>
      </c>
      <c r="F888" s="9">
        <v>1</v>
      </c>
    </row>
    <row r="889" spans="1:6" x14ac:dyDescent="0.2">
      <c r="A889" s="15">
        <v>42292.701053240744</v>
      </c>
      <c r="B889" s="9"/>
      <c r="C889" s="9"/>
      <c r="D889" s="9"/>
      <c r="E889" s="9">
        <v>1</v>
      </c>
      <c r="F889" s="9">
        <v>1</v>
      </c>
    </row>
    <row r="890" spans="1:6" x14ac:dyDescent="0.2">
      <c r="A890" s="15">
        <v>42293.809212962966</v>
      </c>
      <c r="B890" s="9"/>
      <c r="C890" s="9">
        <v>1</v>
      </c>
      <c r="D890" s="9"/>
      <c r="E890" s="9"/>
      <c r="F890" s="9">
        <v>1</v>
      </c>
    </row>
    <row r="891" spans="1:6" x14ac:dyDescent="0.2">
      <c r="A891" s="15">
        <v>42293.853541666671</v>
      </c>
      <c r="B891" s="9"/>
      <c r="C891" s="9">
        <v>1</v>
      </c>
      <c r="D891" s="9"/>
      <c r="E891" s="9"/>
      <c r="F891" s="9">
        <v>1</v>
      </c>
    </row>
    <row r="892" spans="1:6" x14ac:dyDescent="0.2">
      <c r="A892" s="15">
        <v>42293.922986111109</v>
      </c>
      <c r="B892" s="9"/>
      <c r="C892" s="9">
        <v>1</v>
      </c>
      <c r="D892" s="9"/>
      <c r="E892" s="9"/>
      <c r="F892" s="9">
        <v>1</v>
      </c>
    </row>
    <row r="893" spans="1:6" x14ac:dyDescent="0.2">
      <c r="A893" s="15">
        <v>42294.429641203707</v>
      </c>
      <c r="B893" s="9"/>
      <c r="C893" s="9"/>
      <c r="D893" s="9"/>
      <c r="E893" s="9">
        <v>1</v>
      </c>
      <c r="F893" s="9">
        <v>1</v>
      </c>
    </row>
    <row r="894" spans="1:6" x14ac:dyDescent="0.2">
      <c r="A894" s="15">
        <v>42294.808124999996</v>
      </c>
      <c r="B894" s="9"/>
      <c r="C894" s="9"/>
      <c r="D894" s="9"/>
      <c r="E894" s="9">
        <v>1</v>
      </c>
      <c r="F894" s="9">
        <v>1</v>
      </c>
    </row>
    <row r="895" spans="1:6" x14ac:dyDescent="0.2">
      <c r="A895" s="15">
        <v>42295.891828703709</v>
      </c>
      <c r="B895" s="9"/>
      <c r="C895" s="9">
        <v>1</v>
      </c>
      <c r="D895" s="9"/>
      <c r="E895" s="9"/>
      <c r="F895" s="9">
        <v>1</v>
      </c>
    </row>
    <row r="896" spans="1:6" x14ac:dyDescent="0.2">
      <c r="A896" s="15">
        <v>42296.154131944444</v>
      </c>
      <c r="B896" s="9"/>
      <c r="C896" s="9">
        <v>1</v>
      </c>
      <c r="D896" s="9"/>
      <c r="E896" s="9"/>
      <c r="F896" s="9">
        <v>1</v>
      </c>
    </row>
    <row r="897" spans="1:6" x14ac:dyDescent="0.2">
      <c r="A897" s="15">
        <v>42297.691006944442</v>
      </c>
      <c r="B897" s="9"/>
      <c r="C897" s="9">
        <v>1</v>
      </c>
      <c r="D897" s="9"/>
      <c r="E897" s="9"/>
      <c r="F897" s="9">
        <v>1</v>
      </c>
    </row>
    <row r="898" spans="1:6" x14ac:dyDescent="0.2">
      <c r="A898" s="15">
        <v>42297.748738425929</v>
      </c>
      <c r="B898" s="9"/>
      <c r="C898" s="9"/>
      <c r="D898" s="9"/>
      <c r="E898" s="9">
        <v>1</v>
      </c>
      <c r="F898" s="9">
        <v>1</v>
      </c>
    </row>
    <row r="899" spans="1:6" x14ac:dyDescent="0.2">
      <c r="A899" s="15">
        <v>42297.816284722227</v>
      </c>
      <c r="B899" s="9"/>
      <c r="C899" s="9">
        <v>1</v>
      </c>
      <c r="D899" s="9"/>
      <c r="E899" s="9"/>
      <c r="F899" s="9">
        <v>1</v>
      </c>
    </row>
    <row r="900" spans="1:6" x14ac:dyDescent="0.2">
      <c r="A900" s="15">
        <v>42297.823113425926</v>
      </c>
      <c r="B900" s="9"/>
      <c r="C900" s="9">
        <v>1</v>
      </c>
      <c r="D900" s="9"/>
      <c r="E900" s="9"/>
      <c r="F900" s="9">
        <v>1</v>
      </c>
    </row>
    <row r="901" spans="1:6" x14ac:dyDescent="0.2">
      <c r="A901" s="15">
        <v>42299.130162037036</v>
      </c>
      <c r="B901" s="9"/>
      <c r="C901" s="9">
        <v>1</v>
      </c>
      <c r="D901" s="9"/>
      <c r="E901" s="9"/>
      <c r="F901" s="9">
        <v>1</v>
      </c>
    </row>
    <row r="902" spans="1:6" x14ac:dyDescent="0.2">
      <c r="A902" s="15">
        <v>42302.701516203699</v>
      </c>
      <c r="B902" s="9"/>
      <c r="C902" s="9"/>
      <c r="D902" s="9"/>
      <c r="E902" s="9">
        <v>1</v>
      </c>
      <c r="F902" s="9">
        <v>1</v>
      </c>
    </row>
    <row r="903" spans="1:6" x14ac:dyDescent="0.2">
      <c r="A903" s="15">
        <v>42303.672662037032</v>
      </c>
      <c r="B903" s="9"/>
      <c r="C903" s="9"/>
      <c r="D903" s="9"/>
      <c r="E903" s="9">
        <v>1</v>
      </c>
      <c r="F903" s="9">
        <v>1</v>
      </c>
    </row>
    <row r="904" spans="1:6" x14ac:dyDescent="0.2">
      <c r="A904" s="15">
        <v>42304.940960648149</v>
      </c>
      <c r="B904" s="9"/>
      <c r="C904" s="9">
        <v>1</v>
      </c>
      <c r="D904" s="9"/>
      <c r="E904" s="9"/>
      <c r="F904" s="9">
        <v>1</v>
      </c>
    </row>
    <row r="905" spans="1:6" x14ac:dyDescent="0.2">
      <c r="A905" s="15">
        <v>42305.670914351853</v>
      </c>
      <c r="B905" s="9"/>
      <c r="C905" s="9">
        <v>1</v>
      </c>
      <c r="D905" s="9"/>
      <c r="E905" s="9"/>
      <c r="F905" s="9">
        <v>1</v>
      </c>
    </row>
    <row r="906" spans="1:6" x14ac:dyDescent="0.2">
      <c r="A906" s="15">
        <v>42306.848854166667</v>
      </c>
      <c r="B906" s="9"/>
      <c r="C906" s="9">
        <v>1</v>
      </c>
      <c r="D906" s="9"/>
      <c r="E906" s="9"/>
      <c r="F906" s="9">
        <v>1</v>
      </c>
    </row>
    <row r="907" spans="1:6" x14ac:dyDescent="0.2">
      <c r="A907" s="15">
        <v>42307.189270833333</v>
      </c>
      <c r="B907" s="9"/>
      <c r="C907" s="9">
        <v>1</v>
      </c>
      <c r="D907" s="9"/>
      <c r="E907" s="9"/>
      <c r="F907" s="9">
        <v>1</v>
      </c>
    </row>
    <row r="908" spans="1:6" x14ac:dyDescent="0.2">
      <c r="A908" s="15">
        <v>42307.539398148147</v>
      </c>
      <c r="B908" s="9"/>
      <c r="C908" s="9">
        <v>1</v>
      </c>
      <c r="D908" s="9"/>
      <c r="E908" s="9"/>
      <c r="F908" s="9">
        <v>1</v>
      </c>
    </row>
    <row r="909" spans="1:6" x14ac:dyDescent="0.2">
      <c r="A909" s="15">
        <v>42307.908379629633</v>
      </c>
      <c r="B909" s="9"/>
      <c r="C909" s="9"/>
      <c r="D909" s="9"/>
      <c r="E909" s="9">
        <v>1</v>
      </c>
      <c r="F909" s="9">
        <v>1</v>
      </c>
    </row>
    <row r="910" spans="1:6" x14ac:dyDescent="0.2">
      <c r="A910" s="15">
        <v>42308.211215277777</v>
      </c>
      <c r="B910" s="9"/>
      <c r="C910" s="9">
        <v>1</v>
      </c>
      <c r="D910" s="9"/>
      <c r="E910" s="9"/>
      <c r="F910" s="9">
        <v>1</v>
      </c>
    </row>
    <row r="911" spans="1:6" x14ac:dyDescent="0.2">
      <c r="A911" s="15">
        <v>42309.191307870366</v>
      </c>
      <c r="B911" s="9"/>
      <c r="C911" s="9"/>
      <c r="D911" s="9"/>
      <c r="E911" s="9">
        <v>1</v>
      </c>
      <c r="F911" s="9">
        <v>1</v>
      </c>
    </row>
    <row r="912" spans="1:6" x14ac:dyDescent="0.2">
      <c r="A912" s="15">
        <v>42309.756620370375</v>
      </c>
      <c r="B912" s="9"/>
      <c r="C912" s="9"/>
      <c r="D912" s="9"/>
      <c r="E912" s="9">
        <v>1</v>
      </c>
      <c r="F912" s="9">
        <v>1</v>
      </c>
    </row>
    <row r="913" spans="1:6" x14ac:dyDescent="0.2">
      <c r="A913" s="15">
        <v>42310.968518518523</v>
      </c>
      <c r="B913" s="9"/>
      <c r="C913" s="9">
        <v>1</v>
      </c>
      <c r="D913" s="9"/>
      <c r="E913" s="9"/>
      <c r="F913" s="9">
        <v>1</v>
      </c>
    </row>
    <row r="914" spans="1:6" x14ac:dyDescent="0.2">
      <c r="A914" s="15">
        <v>42311.621458333335</v>
      </c>
      <c r="B914" s="9"/>
      <c r="C914" s="9">
        <v>1</v>
      </c>
      <c r="D914" s="9"/>
      <c r="E914" s="9"/>
      <c r="F914" s="9">
        <v>1</v>
      </c>
    </row>
    <row r="915" spans="1:6" x14ac:dyDescent="0.2">
      <c r="A915" s="15">
        <v>42311.711979166663</v>
      </c>
      <c r="B915" s="9"/>
      <c r="C915" s="9"/>
      <c r="D915" s="9"/>
      <c r="E915" s="9">
        <v>1</v>
      </c>
      <c r="F915" s="9">
        <v>1</v>
      </c>
    </row>
    <row r="916" spans="1:6" x14ac:dyDescent="0.2">
      <c r="A916" s="15">
        <v>42311.750324074077</v>
      </c>
      <c r="B916" s="9"/>
      <c r="C916" s="9"/>
      <c r="D916" s="9"/>
      <c r="E916" s="9">
        <v>1</v>
      </c>
      <c r="F916" s="9">
        <v>1</v>
      </c>
    </row>
    <row r="917" spans="1:6" x14ac:dyDescent="0.2">
      <c r="A917" s="15">
        <v>42312.792662037042</v>
      </c>
      <c r="B917" s="9"/>
      <c r="C917" s="9"/>
      <c r="D917" s="9"/>
      <c r="E917" s="9">
        <v>1</v>
      </c>
      <c r="F917" s="9">
        <v>1</v>
      </c>
    </row>
    <row r="918" spans="1:6" x14ac:dyDescent="0.2">
      <c r="A918" s="15">
        <v>42312.874594907407</v>
      </c>
      <c r="B918" s="9"/>
      <c r="C918" s="9"/>
      <c r="D918" s="9"/>
      <c r="E918" s="9">
        <v>1</v>
      </c>
      <c r="F918" s="9">
        <v>1</v>
      </c>
    </row>
    <row r="919" spans="1:6" x14ac:dyDescent="0.2">
      <c r="A919" s="15">
        <v>42313.703900462962</v>
      </c>
      <c r="B919" s="9"/>
      <c r="C919" s="9"/>
      <c r="D919" s="9"/>
      <c r="E919" s="9">
        <v>1</v>
      </c>
      <c r="F919" s="9">
        <v>1</v>
      </c>
    </row>
    <row r="920" spans="1:6" x14ac:dyDescent="0.2">
      <c r="A920" s="15">
        <v>42317.826377314821</v>
      </c>
      <c r="B920" s="9"/>
      <c r="C920" s="9">
        <v>1</v>
      </c>
      <c r="D920" s="9"/>
      <c r="E920" s="9"/>
      <c r="F920" s="9">
        <v>1</v>
      </c>
    </row>
    <row r="921" spans="1:6" x14ac:dyDescent="0.2">
      <c r="A921" s="15">
        <v>42318.593703703707</v>
      </c>
      <c r="B921" s="9"/>
      <c r="C921" s="9"/>
      <c r="D921" s="9"/>
      <c r="E921" s="9">
        <v>1</v>
      </c>
      <c r="F921" s="9">
        <v>1</v>
      </c>
    </row>
    <row r="922" spans="1:6" x14ac:dyDescent="0.2">
      <c r="A922" s="15">
        <v>42318.702094907407</v>
      </c>
      <c r="B922" s="9"/>
      <c r="C922" s="9"/>
      <c r="D922" s="9"/>
      <c r="E922" s="9">
        <v>1</v>
      </c>
      <c r="F922" s="9">
        <v>1</v>
      </c>
    </row>
    <row r="923" spans="1:6" x14ac:dyDescent="0.2">
      <c r="A923" s="15">
        <v>42321.101759259262</v>
      </c>
      <c r="B923" s="9"/>
      <c r="C923" s="9"/>
      <c r="D923" s="9"/>
      <c r="E923" s="9">
        <v>1</v>
      </c>
      <c r="F923" s="9">
        <v>1</v>
      </c>
    </row>
    <row r="924" spans="1:6" x14ac:dyDescent="0.2">
      <c r="A924" s="15">
        <v>42322.025115740747</v>
      </c>
      <c r="B924" s="9"/>
      <c r="C924" s="9">
        <v>1</v>
      </c>
      <c r="D924" s="9"/>
      <c r="E924" s="9"/>
      <c r="F924" s="9">
        <v>1</v>
      </c>
    </row>
    <row r="925" spans="1:6" x14ac:dyDescent="0.2">
      <c r="A925" s="15">
        <v>42322.653749999998</v>
      </c>
      <c r="B925" s="9"/>
      <c r="C925" s="9"/>
      <c r="D925" s="9"/>
      <c r="E925" s="9">
        <v>1</v>
      </c>
      <c r="F925" s="9">
        <v>1</v>
      </c>
    </row>
    <row r="926" spans="1:6" x14ac:dyDescent="0.2">
      <c r="A926" s="15">
        <v>42323.562222222223</v>
      </c>
      <c r="B926" s="9"/>
      <c r="C926" s="9"/>
      <c r="D926" s="9"/>
      <c r="E926" s="9">
        <v>1</v>
      </c>
      <c r="F926" s="9">
        <v>1</v>
      </c>
    </row>
    <row r="927" spans="1:6" x14ac:dyDescent="0.2">
      <c r="A927" s="15">
        <v>42323.70930555556</v>
      </c>
      <c r="B927" s="9"/>
      <c r="C927" s="9"/>
      <c r="D927" s="9"/>
      <c r="E927" s="9">
        <v>1</v>
      </c>
      <c r="F927" s="9">
        <v>1</v>
      </c>
    </row>
    <row r="928" spans="1:6" x14ac:dyDescent="0.2">
      <c r="A928" s="15">
        <v>42325.920717592591</v>
      </c>
      <c r="B928" s="9"/>
      <c r="C928" s="9">
        <v>1</v>
      </c>
      <c r="D928" s="9"/>
      <c r="E928" s="9"/>
      <c r="F928" s="9">
        <v>1</v>
      </c>
    </row>
    <row r="929" spans="1:6" x14ac:dyDescent="0.2">
      <c r="A929" s="15">
        <v>42328.727141203708</v>
      </c>
      <c r="B929" s="9"/>
      <c r="C929" s="9"/>
      <c r="D929" s="9"/>
      <c r="E929" s="9">
        <v>1</v>
      </c>
      <c r="F929" s="9">
        <v>1</v>
      </c>
    </row>
    <row r="930" spans="1:6" x14ac:dyDescent="0.2">
      <c r="A930" s="15">
        <v>42329.838159722218</v>
      </c>
      <c r="B930" s="9"/>
      <c r="C930" s="9"/>
      <c r="D930" s="9"/>
      <c r="E930" s="9">
        <v>1</v>
      </c>
      <c r="F930" s="9">
        <v>1</v>
      </c>
    </row>
    <row r="931" spans="1:6" x14ac:dyDescent="0.2">
      <c r="A931" s="15">
        <v>42333.695821759262</v>
      </c>
      <c r="B931" s="9"/>
      <c r="C931" s="9">
        <v>1</v>
      </c>
      <c r="D931" s="9"/>
      <c r="E931" s="9"/>
      <c r="F931" s="9">
        <v>1</v>
      </c>
    </row>
    <row r="932" spans="1:6" x14ac:dyDescent="0.2">
      <c r="A932" s="15">
        <v>42334.468935185185</v>
      </c>
      <c r="B932" s="9"/>
      <c r="C932" s="9"/>
      <c r="D932" s="9"/>
      <c r="E932" s="9">
        <v>1</v>
      </c>
      <c r="F932" s="9">
        <v>1</v>
      </c>
    </row>
    <row r="933" spans="1:6" x14ac:dyDescent="0.2">
      <c r="A933" s="15">
        <v>42334.803923611107</v>
      </c>
      <c r="B933" s="9"/>
      <c r="C933" s="9">
        <v>1</v>
      </c>
      <c r="D933" s="9"/>
      <c r="E933" s="9"/>
      <c r="F933" s="9">
        <v>1</v>
      </c>
    </row>
    <row r="934" spans="1:6" x14ac:dyDescent="0.2">
      <c r="A934" s="15">
        <v>42337.02039351852</v>
      </c>
      <c r="B934" s="9"/>
      <c r="C934" s="9"/>
      <c r="D934" s="9"/>
      <c r="E934" s="9">
        <v>1</v>
      </c>
      <c r="F934" s="9">
        <v>1</v>
      </c>
    </row>
    <row r="935" spans="1:6" x14ac:dyDescent="0.2">
      <c r="A935" s="15">
        <v>42337.792511574073</v>
      </c>
      <c r="B935" s="9"/>
      <c r="C935" s="9"/>
      <c r="D935" s="9"/>
      <c r="E935" s="9">
        <v>1</v>
      </c>
      <c r="F935" s="9">
        <v>1</v>
      </c>
    </row>
    <row r="936" spans="1:6" x14ac:dyDescent="0.2">
      <c r="A936" s="15">
        <v>42338.963912037041</v>
      </c>
      <c r="B936" s="9"/>
      <c r="C936" s="9"/>
      <c r="D936" s="9"/>
      <c r="E936" s="9">
        <v>1</v>
      </c>
      <c r="F936" s="9">
        <v>1</v>
      </c>
    </row>
    <row r="937" spans="1:6" x14ac:dyDescent="0.2">
      <c r="A937" s="15">
        <v>42341.180636574078</v>
      </c>
      <c r="B937" s="9"/>
      <c r="C937" s="9"/>
      <c r="D937" s="9"/>
      <c r="E937" s="9">
        <v>1</v>
      </c>
      <c r="F937" s="9">
        <v>1</v>
      </c>
    </row>
    <row r="938" spans="1:6" x14ac:dyDescent="0.2">
      <c r="A938" s="15">
        <v>42341.57430555555</v>
      </c>
      <c r="B938" s="9"/>
      <c r="C938" s="9"/>
      <c r="D938" s="9"/>
      <c r="E938" s="9">
        <v>1</v>
      </c>
      <c r="F938" s="9">
        <v>1</v>
      </c>
    </row>
    <row r="939" spans="1:6" x14ac:dyDescent="0.2">
      <c r="A939" s="15">
        <v>42341.818379629629</v>
      </c>
      <c r="B939" s="9"/>
      <c r="C939" s="9"/>
      <c r="D939" s="9"/>
      <c r="E939" s="9">
        <v>1</v>
      </c>
      <c r="F939" s="9">
        <v>1</v>
      </c>
    </row>
    <row r="940" spans="1:6" x14ac:dyDescent="0.2">
      <c r="A940" s="15">
        <v>42342.845555555556</v>
      </c>
      <c r="B940" s="9"/>
      <c r="C940" s="9">
        <v>1</v>
      </c>
      <c r="D940" s="9"/>
      <c r="E940" s="9"/>
      <c r="F940" s="9">
        <v>1</v>
      </c>
    </row>
    <row r="941" spans="1:6" x14ac:dyDescent="0.2">
      <c r="A941" s="15">
        <v>42344.824502314819</v>
      </c>
      <c r="B941" s="9"/>
      <c r="C941" s="9">
        <v>1</v>
      </c>
      <c r="D941" s="9"/>
      <c r="E941" s="9"/>
      <c r="F941" s="9">
        <v>1</v>
      </c>
    </row>
    <row r="942" spans="1:6" x14ac:dyDescent="0.2">
      <c r="A942" s="15">
        <v>42346.20685185185</v>
      </c>
      <c r="B942" s="9">
        <v>1</v>
      </c>
      <c r="C942" s="9"/>
      <c r="D942" s="9"/>
      <c r="E942" s="9"/>
      <c r="F942" s="9">
        <v>1</v>
      </c>
    </row>
    <row r="943" spans="1:6" x14ac:dyDescent="0.2">
      <c r="A943" s="15">
        <v>42353.761759259258</v>
      </c>
      <c r="B943" s="9"/>
      <c r="C943" s="9">
        <v>1</v>
      </c>
      <c r="D943" s="9"/>
      <c r="E943" s="9"/>
      <c r="F943" s="9">
        <v>1</v>
      </c>
    </row>
    <row r="944" spans="1:6" x14ac:dyDescent="0.2">
      <c r="A944" s="15">
        <v>42354.131643518514</v>
      </c>
      <c r="B944" s="9"/>
      <c r="C944" s="9">
        <v>1</v>
      </c>
      <c r="D944" s="9"/>
      <c r="E944" s="9"/>
      <c r="F944" s="9">
        <v>1</v>
      </c>
    </row>
    <row r="945" spans="1:6" x14ac:dyDescent="0.2">
      <c r="A945" s="15">
        <v>42358.573182870372</v>
      </c>
      <c r="B945" s="9"/>
      <c r="C945" s="9">
        <v>1</v>
      </c>
      <c r="D945" s="9"/>
      <c r="E945" s="9"/>
      <c r="F945" s="9">
        <v>1</v>
      </c>
    </row>
    <row r="946" spans="1:6" x14ac:dyDescent="0.2">
      <c r="A946" s="15">
        <v>42358.684872685189</v>
      </c>
      <c r="B946" s="9"/>
      <c r="C946" s="9">
        <v>1</v>
      </c>
      <c r="D946" s="9"/>
      <c r="E946" s="9"/>
      <c r="F946" s="9">
        <v>1</v>
      </c>
    </row>
    <row r="947" spans="1:6" x14ac:dyDescent="0.2">
      <c r="A947" s="15">
        <v>42359.725243055553</v>
      </c>
      <c r="B947" s="9"/>
      <c r="C947" s="9">
        <v>1</v>
      </c>
      <c r="D947" s="9"/>
      <c r="E947" s="9"/>
      <c r="F947" s="9">
        <v>1</v>
      </c>
    </row>
    <row r="948" spans="1:6" x14ac:dyDescent="0.2">
      <c r="A948" s="15">
        <v>42359.792233796295</v>
      </c>
      <c r="B948" s="9"/>
      <c r="C948" s="9">
        <v>1</v>
      </c>
      <c r="D948" s="9"/>
      <c r="E948" s="9"/>
      <c r="F948" s="9">
        <v>1</v>
      </c>
    </row>
    <row r="949" spans="1:6" x14ac:dyDescent="0.2">
      <c r="A949" s="15">
        <v>42359.868611111116</v>
      </c>
      <c r="B949" s="9"/>
      <c r="C949" s="9"/>
      <c r="D949" s="9"/>
      <c r="E949" s="9">
        <v>1</v>
      </c>
      <c r="F949" s="9">
        <v>1</v>
      </c>
    </row>
    <row r="950" spans="1:6" x14ac:dyDescent="0.2">
      <c r="A950" s="15">
        <v>42360.212025462963</v>
      </c>
      <c r="B950" s="9"/>
      <c r="C950" s="9"/>
      <c r="D950" s="9"/>
      <c r="E950" s="9">
        <v>1</v>
      </c>
      <c r="F950" s="9">
        <v>1</v>
      </c>
    </row>
    <row r="951" spans="1:6" x14ac:dyDescent="0.2">
      <c r="A951" s="15">
        <v>42360.887835648144</v>
      </c>
      <c r="B951" s="9"/>
      <c r="C951" s="9"/>
      <c r="D951" s="9"/>
      <c r="E951" s="9">
        <v>1</v>
      </c>
      <c r="F951" s="9">
        <v>1</v>
      </c>
    </row>
    <row r="952" spans="1:6" x14ac:dyDescent="0.2">
      <c r="A952" s="15">
        <v>42362.36518518519</v>
      </c>
      <c r="B952" s="9"/>
      <c r="C952" s="9">
        <v>1</v>
      </c>
      <c r="D952" s="9"/>
      <c r="E952" s="9"/>
      <c r="F952" s="9">
        <v>1</v>
      </c>
    </row>
    <row r="953" spans="1:6" x14ac:dyDescent="0.2">
      <c r="A953" s="15">
        <v>42370.007766203707</v>
      </c>
      <c r="B953" s="9"/>
      <c r="C953" s="9">
        <v>1</v>
      </c>
      <c r="D953" s="9"/>
      <c r="E953" s="9"/>
      <c r="F953" s="9">
        <v>1</v>
      </c>
    </row>
    <row r="954" spans="1:6" x14ac:dyDescent="0.2">
      <c r="A954" s="15">
        <v>42370.90320601852</v>
      </c>
      <c r="B954" s="9"/>
      <c r="C954" s="9">
        <v>1</v>
      </c>
      <c r="D954" s="9"/>
      <c r="E954" s="9"/>
      <c r="F954" s="9">
        <v>1</v>
      </c>
    </row>
    <row r="955" spans="1:6" x14ac:dyDescent="0.2">
      <c r="A955" s="15">
        <v>42372.624166666668</v>
      </c>
      <c r="B955" s="9">
        <v>1</v>
      </c>
      <c r="C955" s="9"/>
      <c r="D955" s="9"/>
      <c r="E955" s="9"/>
      <c r="F955" s="9">
        <v>1</v>
      </c>
    </row>
    <row r="956" spans="1:6" x14ac:dyDescent="0.2">
      <c r="A956" s="15">
        <v>42372.693055555559</v>
      </c>
      <c r="B956" s="9"/>
      <c r="C956" s="9"/>
      <c r="D956" s="9"/>
      <c r="E956" s="9">
        <v>1</v>
      </c>
      <c r="F956" s="9">
        <v>1</v>
      </c>
    </row>
    <row r="957" spans="1:6" x14ac:dyDescent="0.2">
      <c r="A957" s="15">
        <v>42373.252280092594</v>
      </c>
      <c r="B957" s="9"/>
      <c r="C957" s="9"/>
      <c r="D957" s="9"/>
      <c r="E957" s="9">
        <v>1</v>
      </c>
      <c r="F957" s="9">
        <v>1</v>
      </c>
    </row>
    <row r="958" spans="1:6" x14ac:dyDescent="0.2">
      <c r="A958" s="15">
        <v>42373.983449074076</v>
      </c>
      <c r="B958" s="9">
        <v>1</v>
      </c>
      <c r="C958" s="9"/>
      <c r="D958" s="9"/>
      <c r="E958" s="9"/>
      <c r="F958" s="9">
        <v>1</v>
      </c>
    </row>
    <row r="959" spans="1:6" x14ac:dyDescent="0.2">
      <c r="A959" s="15">
        <v>42374.651504629626</v>
      </c>
      <c r="B959" s="9"/>
      <c r="C959" s="9"/>
      <c r="D959" s="9"/>
      <c r="E959" s="9">
        <v>1</v>
      </c>
      <c r="F959" s="9">
        <v>1</v>
      </c>
    </row>
    <row r="960" spans="1:6" x14ac:dyDescent="0.2">
      <c r="A960" s="15">
        <v>42374.655081018514</v>
      </c>
      <c r="B960" s="9"/>
      <c r="C960" s="9">
        <v>1</v>
      </c>
      <c r="D960" s="9"/>
      <c r="E960" s="9"/>
      <c r="F960" s="9">
        <v>1</v>
      </c>
    </row>
    <row r="961" spans="1:6" x14ac:dyDescent="0.2">
      <c r="A961" s="15">
        <v>42374.911226851851</v>
      </c>
      <c r="B961" s="9"/>
      <c r="C961" s="9"/>
      <c r="D961" s="9"/>
      <c r="E961" s="9">
        <v>1</v>
      </c>
      <c r="F961" s="9">
        <v>1</v>
      </c>
    </row>
    <row r="962" spans="1:6" x14ac:dyDescent="0.2">
      <c r="A962" s="15">
        <v>42375.114988425921</v>
      </c>
      <c r="B962" s="9"/>
      <c r="C962" s="9"/>
      <c r="D962" s="9"/>
      <c r="E962" s="9">
        <v>1</v>
      </c>
      <c r="F962" s="9">
        <v>1</v>
      </c>
    </row>
    <row r="963" spans="1:6" x14ac:dyDescent="0.2">
      <c r="A963" s="15">
        <v>42378.478344907402</v>
      </c>
      <c r="B963" s="9"/>
      <c r="C963" s="9"/>
      <c r="D963" s="9"/>
      <c r="E963" s="9">
        <v>1</v>
      </c>
      <c r="F963" s="9">
        <v>1</v>
      </c>
    </row>
    <row r="964" spans="1:6" x14ac:dyDescent="0.2">
      <c r="A964" s="15">
        <v>42379.74418981481</v>
      </c>
      <c r="B964" s="9"/>
      <c r="C964" s="9"/>
      <c r="D964" s="9"/>
      <c r="E964" s="9">
        <v>1</v>
      </c>
      <c r="F964" s="9">
        <v>1</v>
      </c>
    </row>
    <row r="965" spans="1:6" x14ac:dyDescent="0.2">
      <c r="A965" s="15">
        <v>42380.581180555557</v>
      </c>
      <c r="B965" s="9"/>
      <c r="C965" s="9"/>
      <c r="D965" s="9"/>
      <c r="E965" s="9">
        <v>1</v>
      </c>
      <c r="F965" s="9">
        <v>1</v>
      </c>
    </row>
    <row r="966" spans="1:6" x14ac:dyDescent="0.2">
      <c r="A966" s="15">
        <v>42380.884872685187</v>
      </c>
      <c r="B966" s="9"/>
      <c r="C966" s="9"/>
      <c r="D966" s="9"/>
      <c r="E966" s="9">
        <v>1</v>
      </c>
      <c r="F966" s="9">
        <v>1</v>
      </c>
    </row>
    <row r="967" spans="1:6" x14ac:dyDescent="0.2">
      <c r="A967" s="15">
        <v>42381.478981481487</v>
      </c>
      <c r="B967" s="9"/>
      <c r="C967" s="9"/>
      <c r="D967" s="9"/>
      <c r="E967" s="9">
        <v>1</v>
      </c>
      <c r="F967" s="9">
        <v>1</v>
      </c>
    </row>
    <row r="968" spans="1:6" x14ac:dyDescent="0.2">
      <c r="A968" s="15">
        <v>42381.671840277777</v>
      </c>
      <c r="B968" s="9"/>
      <c r="C968" s="9"/>
      <c r="D968" s="9"/>
      <c r="E968" s="9">
        <v>1</v>
      </c>
      <c r="F968" s="9">
        <v>1</v>
      </c>
    </row>
    <row r="969" spans="1:6" x14ac:dyDescent="0.2">
      <c r="A969" s="15">
        <v>42381.686840277776</v>
      </c>
      <c r="B969" s="9"/>
      <c r="C969" s="9"/>
      <c r="D969" s="9"/>
      <c r="E969" s="9">
        <v>1</v>
      </c>
      <c r="F969" s="9">
        <v>1</v>
      </c>
    </row>
    <row r="970" spans="1:6" x14ac:dyDescent="0.2">
      <c r="A970" s="15">
        <v>42382.189710648148</v>
      </c>
      <c r="B970" s="9"/>
      <c r="C970" s="9">
        <v>1</v>
      </c>
      <c r="D970" s="9"/>
      <c r="E970" s="9"/>
      <c r="F970" s="9">
        <v>1</v>
      </c>
    </row>
    <row r="971" spans="1:6" x14ac:dyDescent="0.2">
      <c r="A971" s="15">
        <v>42382.244409722218</v>
      </c>
      <c r="B971" s="9"/>
      <c r="C971" s="9"/>
      <c r="D971" s="9"/>
      <c r="E971" s="9">
        <v>1</v>
      </c>
      <c r="F971" s="9">
        <v>1</v>
      </c>
    </row>
    <row r="972" spans="1:6" x14ac:dyDescent="0.2">
      <c r="A972" s="15">
        <v>42383.793124999997</v>
      </c>
      <c r="B972" s="9"/>
      <c r="C972" s="9"/>
      <c r="D972" s="9"/>
      <c r="E972" s="9">
        <v>1</v>
      </c>
      <c r="F972" s="9">
        <v>1</v>
      </c>
    </row>
    <row r="973" spans="1:6" x14ac:dyDescent="0.2">
      <c r="A973" s="15">
        <v>42387.398472222223</v>
      </c>
      <c r="B973" s="9"/>
      <c r="C973" s="9"/>
      <c r="D973" s="9"/>
      <c r="E973" s="9">
        <v>1</v>
      </c>
      <c r="F973" s="9">
        <v>1</v>
      </c>
    </row>
    <row r="974" spans="1:6" x14ac:dyDescent="0.2">
      <c r="A974" s="15">
        <v>42387.7268287037</v>
      </c>
      <c r="B974" s="9"/>
      <c r="C974" s="9"/>
      <c r="D974" s="9"/>
      <c r="E974" s="9">
        <v>1</v>
      </c>
      <c r="F974" s="9">
        <v>1</v>
      </c>
    </row>
    <row r="975" spans="1:6" x14ac:dyDescent="0.2">
      <c r="A975" s="15">
        <v>42390.002650462964</v>
      </c>
      <c r="B975" s="9"/>
      <c r="C975" s="9">
        <v>1</v>
      </c>
      <c r="D975" s="9"/>
      <c r="E975" s="9"/>
      <c r="F975" s="9">
        <v>1</v>
      </c>
    </row>
    <row r="976" spans="1:6" x14ac:dyDescent="0.2">
      <c r="A976" s="15">
        <v>42390.838738425926</v>
      </c>
      <c r="B976" s="9"/>
      <c r="C976" s="9"/>
      <c r="D976" s="9"/>
      <c r="E976" s="9">
        <v>1</v>
      </c>
      <c r="F976" s="9">
        <v>1</v>
      </c>
    </row>
    <row r="977" spans="1:6" x14ac:dyDescent="0.2">
      <c r="A977" s="15">
        <v>42391.772997685184</v>
      </c>
      <c r="B977" s="9"/>
      <c r="C977" s="9">
        <v>1</v>
      </c>
      <c r="D977" s="9"/>
      <c r="E977" s="9"/>
      <c r="F977" s="9">
        <v>1</v>
      </c>
    </row>
    <row r="978" spans="1:6" x14ac:dyDescent="0.2">
      <c r="A978" s="15">
        <v>42395.706435185188</v>
      </c>
      <c r="B978" s="9"/>
      <c r="C978" s="9"/>
      <c r="D978" s="9"/>
      <c r="E978" s="9">
        <v>1</v>
      </c>
      <c r="F978" s="9">
        <v>1</v>
      </c>
    </row>
    <row r="979" spans="1:6" x14ac:dyDescent="0.2">
      <c r="A979" s="15">
        <v>42398.849259259259</v>
      </c>
      <c r="B979" s="9"/>
      <c r="C979" s="9"/>
      <c r="D979" s="9"/>
      <c r="E979" s="9">
        <v>1</v>
      </c>
      <c r="F979" s="9">
        <v>1</v>
      </c>
    </row>
    <row r="980" spans="1:6" x14ac:dyDescent="0.2">
      <c r="A980" s="15">
        <v>42399.707407407404</v>
      </c>
      <c r="B980" s="9"/>
      <c r="C980" s="9">
        <v>1</v>
      </c>
      <c r="D980" s="9"/>
      <c r="E980" s="9"/>
      <c r="F980" s="9">
        <v>1</v>
      </c>
    </row>
    <row r="981" spans="1:6" x14ac:dyDescent="0.2">
      <c r="A981" s="15">
        <v>42400.704537037032</v>
      </c>
      <c r="B981" s="9"/>
      <c r="C981" s="9"/>
      <c r="D981" s="9"/>
      <c r="E981" s="9">
        <v>1</v>
      </c>
      <c r="F981" s="9">
        <v>1</v>
      </c>
    </row>
    <row r="982" spans="1:6" x14ac:dyDescent="0.2">
      <c r="A982" s="15">
        <v>42400.946597222224</v>
      </c>
      <c r="B982" s="9"/>
      <c r="C982" s="9">
        <v>1</v>
      </c>
      <c r="D982" s="9"/>
      <c r="E982" s="9"/>
      <c r="F982" s="9">
        <v>1</v>
      </c>
    </row>
    <row r="983" spans="1:6" x14ac:dyDescent="0.2">
      <c r="A983" s="15">
        <v>42401.610983796301</v>
      </c>
      <c r="B983" s="9"/>
      <c r="C983" s="9"/>
      <c r="D983" s="9"/>
      <c r="E983" s="9">
        <v>1</v>
      </c>
      <c r="F983" s="9">
        <v>1</v>
      </c>
    </row>
    <row r="984" spans="1:6" x14ac:dyDescent="0.2">
      <c r="A984" s="15">
        <v>42401.672372685185</v>
      </c>
      <c r="B984" s="9"/>
      <c r="C984" s="9">
        <v>1</v>
      </c>
      <c r="D984" s="9"/>
      <c r="E984" s="9"/>
      <c r="F984" s="9">
        <v>1</v>
      </c>
    </row>
    <row r="985" spans="1:6" x14ac:dyDescent="0.2">
      <c r="A985" s="15">
        <v>42401.806562500002</v>
      </c>
      <c r="B985" s="9"/>
      <c r="C985" s="9"/>
      <c r="D985" s="9"/>
      <c r="E985" s="9">
        <v>1</v>
      </c>
      <c r="F985" s="9">
        <v>1</v>
      </c>
    </row>
    <row r="986" spans="1:6" x14ac:dyDescent="0.2">
      <c r="A986" s="15">
        <v>42401.945219907408</v>
      </c>
      <c r="B986" s="9"/>
      <c r="C986" s="9"/>
      <c r="D986" s="9"/>
      <c r="E986" s="9">
        <v>1</v>
      </c>
      <c r="F986" s="9">
        <v>1</v>
      </c>
    </row>
    <row r="987" spans="1:6" x14ac:dyDescent="0.2">
      <c r="A987" s="15">
        <v>42402.889027777783</v>
      </c>
      <c r="B987" s="9"/>
      <c r="C987" s="9"/>
      <c r="D987" s="9"/>
      <c r="E987" s="9">
        <v>1</v>
      </c>
      <c r="F987" s="9">
        <v>1</v>
      </c>
    </row>
    <row r="988" spans="1:6" x14ac:dyDescent="0.2">
      <c r="A988" s="15">
        <v>42402.947002314817</v>
      </c>
      <c r="B988" s="9"/>
      <c r="C988" s="9">
        <v>1</v>
      </c>
      <c r="D988" s="9"/>
      <c r="E988" s="9"/>
      <c r="F988" s="9">
        <v>1</v>
      </c>
    </row>
    <row r="989" spans="1:6" x14ac:dyDescent="0.2">
      <c r="A989" s="15">
        <v>42403.035567129627</v>
      </c>
      <c r="B989" s="9"/>
      <c r="C989" s="9"/>
      <c r="D989" s="9"/>
      <c r="E989" s="9">
        <v>1</v>
      </c>
      <c r="F989" s="9">
        <v>1</v>
      </c>
    </row>
    <row r="990" spans="1:6" x14ac:dyDescent="0.2">
      <c r="A990" s="15">
        <v>42403.971851851849</v>
      </c>
      <c r="B990" s="9"/>
      <c r="C990" s="9">
        <v>1</v>
      </c>
      <c r="D990" s="9"/>
      <c r="E990" s="9"/>
      <c r="F990" s="9">
        <v>1</v>
      </c>
    </row>
    <row r="991" spans="1:6" x14ac:dyDescent="0.2">
      <c r="A991" s="15">
        <v>42403.998217592598</v>
      </c>
      <c r="B991" s="9"/>
      <c r="C991" s="9"/>
      <c r="D991" s="9"/>
      <c r="E991" s="9">
        <v>1</v>
      </c>
      <c r="F991" s="9">
        <v>1</v>
      </c>
    </row>
    <row r="992" spans="1:6" x14ac:dyDescent="0.2">
      <c r="A992" s="15">
        <v>42405.090300925927</v>
      </c>
      <c r="B992" s="9"/>
      <c r="C992" s="9"/>
      <c r="D992" s="9"/>
      <c r="E992" s="9">
        <v>1</v>
      </c>
      <c r="F992" s="9">
        <v>1</v>
      </c>
    </row>
    <row r="993" spans="1:6" x14ac:dyDescent="0.2">
      <c r="A993" s="15">
        <v>42408.999571759254</v>
      </c>
      <c r="B993" s="9"/>
      <c r="C993" s="9">
        <v>1</v>
      </c>
      <c r="D993" s="9"/>
      <c r="E993" s="9"/>
      <c r="F993" s="9">
        <v>1</v>
      </c>
    </row>
    <row r="994" spans="1:6" x14ac:dyDescent="0.2">
      <c r="A994" s="15">
        <v>42409.241747685184</v>
      </c>
      <c r="B994" s="9"/>
      <c r="C994" s="9">
        <v>1</v>
      </c>
      <c r="D994" s="9"/>
      <c r="E994" s="9"/>
      <c r="F994" s="9">
        <v>1</v>
      </c>
    </row>
    <row r="995" spans="1:6" x14ac:dyDescent="0.2">
      <c r="A995" s="15">
        <v>42409.571284722217</v>
      </c>
      <c r="B995" s="9"/>
      <c r="C995" s="9">
        <v>1</v>
      </c>
      <c r="D995" s="9"/>
      <c r="E995" s="9"/>
      <c r="F995" s="9">
        <v>1</v>
      </c>
    </row>
    <row r="996" spans="1:6" x14ac:dyDescent="0.2">
      <c r="A996" s="15">
        <v>42410.017199074078</v>
      </c>
      <c r="B996" s="9"/>
      <c r="C996" s="9"/>
      <c r="D996" s="9"/>
      <c r="E996" s="9">
        <v>1</v>
      </c>
      <c r="F996" s="9">
        <v>1</v>
      </c>
    </row>
    <row r="997" spans="1:6" x14ac:dyDescent="0.2">
      <c r="A997" s="15">
        <v>42410.93105324074</v>
      </c>
      <c r="B997" s="9"/>
      <c r="C997" s="9">
        <v>1</v>
      </c>
      <c r="D997" s="9"/>
      <c r="E997" s="9"/>
      <c r="F997" s="9">
        <v>1</v>
      </c>
    </row>
    <row r="998" spans="1:6" x14ac:dyDescent="0.2">
      <c r="A998" s="15">
        <v>42411.942291666666</v>
      </c>
      <c r="B998" s="9"/>
      <c r="C998" s="9"/>
      <c r="D998" s="9"/>
      <c r="E998" s="9">
        <v>1</v>
      </c>
      <c r="F998" s="9">
        <v>1</v>
      </c>
    </row>
    <row r="999" spans="1:6" x14ac:dyDescent="0.2">
      <c r="A999" s="15">
        <v>42414.235879629632</v>
      </c>
      <c r="B999" s="9"/>
      <c r="C999" s="9">
        <v>1</v>
      </c>
      <c r="D999" s="9"/>
      <c r="E999" s="9"/>
      <c r="F999" s="9">
        <v>1</v>
      </c>
    </row>
    <row r="1000" spans="1:6" x14ac:dyDescent="0.2">
      <c r="A1000" s="15">
        <v>42415.168564814812</v>
      </c>
      <c r="B1000" s="9"/>
      <c r="C1000" s="9">
        <v>1</v>
      </c>
      <c r="D1000" s="9"/>
      <c r="E1000" s="9"/>
      <c r="F1000" s="9">
        <v>1</v>
      </c>
    </row>
    <row r="1001" spans="1:6" x14ac:dyDescent="0.2">
      <c r="A1001" s="15">
        <v>42415.398032407407</v>
      </c>
      <c r="B1001" s="9"/>
      <c r="C1001" s="9">
        <v>1</v>
      </c>
      <c r="D1001" s="9"/>
      <c r="E1001" s="9"/>
      <c r="F1001" s="9">
        <v>1</v>
      </c>
    </row>
    <row r="1002" spans="1:6" x14ac:dyDescent="0.2">
      <c r="A1002" s="15">
        <v>42415.883425925931</v>
      </c>
      <c r="B1002" s="9"/>
      <c r="C1002" s="9">
        <v>1</v>
      </c>
      <c r="D1002" s="9"/>
      <c r="E1002" s="9"/>
      <c r="F1002" s="9">
        <v>1</v>
      </c>
    </row>
    <row r="1003" spans="1:6" x14ac:dyDescent="0.2">
      <c r="A1003" s="15">
        <v>42416.691655092596</v>
      </c>
      <c r="B1003" s="9"/>
      <c r="C1003" s="9"/>
      <c r="D1003" s="9"/>
      <c r="E1003" s="9">
        <v>1</v>
      </c>
      <c r="F1003" s="9">
        <v>1</v>
      </c>
    </row>
    <row r="1004" spans="1:6" x14ac:dyDescent="0.2">
      <c r="A1004" s="15">
        <v>42417.585532407407</v>
      </c>
      <c r="B1004" s="9"/>
      <c r="C1004" s="9"/>
      <c r="D1004" s="9"/>
      <c r="E1004" s="9">
        <v>1</v>
      </c>
      <c r="F1004" s="9">
        <v>1</v>
      </c>
    </row>
    <row r="1005" spans="1:6" x14ac:dyDescent="0.2">
      <c r="A1005" s="15">
        <v>42417.675879629634</v>
      </c>
      <c r="B1005" s="9"/>
      <c r="C1005" s="9">
        <v>1</v>
      </c>
      <c r="D1005" s="9"/>
      <c r="E1005" s="9"/>
      <c r="F1005" s="9">
        <v>1</v>
      </c>
    </row>
    <row r="1006" spans="1:6" x14ac:dyDescent="0.2">
      <c r="A1006" s="15">
        <v>42418.031180555554</v>
      </c>
      <c r="B1006" s="9"/>
      <c r="C1006" s="9"/>
      <c r="D1006" s="9"/>
      <c r="E1006" s="9">
        <v>1</v>
      </c>
      <c r="F1006" s="9">
        <v>1</v>
      </c>
    </row>
    <row r="1007" spans="1:6" x14ac:dyDescent="0.2">
      <c r="A1007" s="15">
        <v>42418.425983796296</v>
      </c>
      <c r="B1007" s="9"/>
      <c r="C1007" s="9"/>
      <c r="D1007" s="9"/>
      <c r="E1007" s="9">
        <v>1</v>
      </c>
      <c r="F1007" s="9">
        <v>1</v>
      </c>
    </row>
    <row r="1008" spans="1:6" x14ac:dyDescent="0.2">
      <c r="A1008" s="15">
        <v>42419.246168981481</v>
      </c>
      <c r="B1008" s="9"/>
      <c r="C1008" s="9">
        <v>1</v>
      </c>
      <c r="D1008" s="9"/>
      <c r="E1008" s="9"/>
      <c r="F1008" s="9">
        <v>1</v>
      </c>
    </row>
    <row r="1009" spans="1:6" x14ac:dyDescent="0.2">
      <c r="A1009" s="15">
        <v>42419.91942129629</v>
      </c>
      <c r="B1009" s="9"/>
      <c r="C1009" s="9"/>
      <c r="D1009" s="9"/>
      <c r="E1009" s="9">
        <v>1</v>
      </c>
      <c r="F1009" s="9">
        <v>1</v>
      </c>
    </row>
    <row r="1010" spans="1:6" x14ac:dyDescent="0.2">
      <c r="A1010" s="15">
        <v>42420.019097222219</v>
      </c>
      <c r="B1010" s="9"/>
      <c r="C1010" s="9"/>
      <c r="D1010" s="9"/>
      <c r="E1010" s="9">
        <v>1</v>
      </c>
      <c r="F1010" s="9">
        <v>1</v>
      </c>
    </row>
    <row r="1011" spans="1:6" x14ac:dyDescent="0.2">
      <c r="A1011" s="15">
        <v>42420.140277777777</v>
      </c>
      <c r="B1011" s="9"/>
      <c r="C1011" s="9"/>
      <c r="D1011" s="9"/>
      <c r="E1011" s="9">
        <v>1</v>
      </c>
      <c r="F1011" s="9">
        <v>1</v>
      </c>
    </row>
    <row r="1012" spans="1:6" x14ac:dyDescent="0.2">
      <c r="A1012" s="15">
        <v>42421.141469907408</v>
      </c>
      <c r="B1012" s="9"/>
      <c r="C1012" s="9">
        <v>1</v>
      </c>
      <c r="D1012" s="9"/>
      <c r="E1012" s="9"/>
      <c r="F1012" s="9">
        <v>1</v>
      </c>
    </row>
    <row r="1013" spans="1:6" x14ac:dyDescent="0.2">
      <c r="A1013" s="15">
        <v>42422.977418981478</v>
      </c>
      <c r="B1013" s="9"/>
      <c r="C1013" s="9"/>
      <c r="D1013" s="9"/>
      <c r="E1013" s="9">
        <v>1</v>
      </c>
      <c r="F1013" s="9">
        <v>1</v>
      </c>
    </row>
    <row r="1014" spans="1:6" x14ac:dyDescent="0.2">
      <c r="A1014" s="15">
        <v>42423.050613425927</v>
      </c>
      <c r="B1014" s="9"/>
      <c r="C1014" s="9"/>
      <c r="D1014" s="9"/>
      <c r="E1014" s="9">
        <v>1</v>
      </c>
      <c r="F1014" s="9">
        <v>1</v>
      </c>
    </row>
    <row r="1015" spans="1:6" x14ac:dyDescent="0.2">
      <c r="A1015" s="15">
        <v>42425.730671296296</v>
      </c>
      <c r="B1015" s="9"/>
      <c r="C1015" s="9"/>
      <c r="D1015" s="9"/>
      <c r="E1015" s="9">
        <v>1</v>
      </c>
      <c r="F1015" s="9">
        <v>1</v>
      </c>
    </row>
    <row r="1016" spans="1:6" x14ac:dyDescent="0.2">
      <c r="A1016" s="15">
        <v>42425.735416666663</v>
      </c>
      <c r="B1016" s="9"/>
      <c r="C1016" s="9"/>
      <c r="D1016" s="9"/>
      <c r="E1016" s="9">
        <v>1</v>
      </c>
      <c r="F1016" s="9">
        <v>1</v>
      </c>
    </row>
    <row r="1017" spans="1:6" x14ac:dyDescent="0.2">
      <c r="A1017" s="15">
        <v>42426.949988425928</v>
      </c>
      <c r="B1017" s="9"/>
      <c r="C1017" s="9"/>
      <c r="D1017" s="9"/>
      <c r="E1017" s="9">
        <v>1</v>
      </c>
      <c r="F1017" s="9">
        <v>1</v>
      </c>
    </row>
    <row r="1018" spans="1:6" x14ac:dyDescent="0.2">
      <c r="A1018" s="15">
        <v>42427.01807870371</v>
      </c>
      <c r="B1018" s="9">
        <v>1</v>
      </c>
      <c r="C1018" s="9"/>
      <c r="D1018" s="9"/>
      <c r="E1018" s="9"/>
      <c r="F1018" s="9">
        <v>1</v>
      </c>
    </row>
    <row r="1019" spans="1:6" x14ac:dyDescent="0.2">
      <c r="A1019" s="15">
        <v>42429.991724537031</v>
      </c>
      <c r="B1019" s="9"/>
      <c r="C1019" s="9"/>
      <c r="D1019" s="9"/>
      <c r="E1019" s="9">
        <v>1</v>
      </c>
      <c r="F1019" s="9">
        <v>1</v>
      </c>
    </row>
    <row r="1020" spans="1:6" x14ac:dyDescent="0.2">
      <c r="A1020" s="15">
        <v>42430.040798611109</v>
      </c>
      <c r="B1020" s="9"/>
      <c r="C1020" s="9"/>
      <c r="D1020" s="9"/>
      <c r="E1020" s="9">
        <v>1</v>
      </c>
      <c r="F1020" s="9">
        <v>1</v>
      </c>
    </row>
    <row r="1021" spans="1:6" x14ac:dyDescent="0.2">
      <c r="A1021" s="15">
        <v>42430.762222222227</v>
      </c>
      <c r="B1021" s="9"/>
      <c r="C1021" s="9"/>
      <c r="D1021" s="9"/>
      <c r="E1021" s="9">
        <v>1</v>
      </c>
      <c r="F1021" s="9">
        <v>1</v>
      </c>
    </row>
    <row r="1022" spans="1:6" x14ac:dyDescent="0.2">
      <c r="A1022" s="15">
        <v>42430.839398148149</v>
      </c>
      <c r="B1022" s="9"/>
      <c r="C1022" s="9"/>
      <c r="D1022" s="9"/>
      <c r="E1022" s="9">
        <v>1</v>
      </c>
      <c r="F1022" s="9">
        <v>1</v>
      </c>
    </row>
    <row r="1023" spans="1:6" x14ac:dyDescent="0.2">
      <c r="A1023" s="15">
        <v>42431.102534722217</v>
      </c>
      <c r="B1023" s="9"/>
      <c r="C1023" s="9"/>
      <c r="D1023" s="9"/>
      <c r="E1023" s="9">
        <v>1</v>
      </c>
      <c r="F1023" s="9">
        <v>1</v>
      </c>
    </row>
    <row r="1024" spans="1:6" x14ac:dyDescent="0.2">
      <c r="A1024" s="15">
        <v>42431.302002314813</v>
      </c>
      <c r="B1024" s="9"/>
      <c r="C1024" s="9"/>
      <c r="D1024" s="9"/>
      <c r="E1024" s="9">
        <v>1</v>
      </c>
      <c r="F1024" s="9">
        <v>1</v>
      </c>
    </row>
    <row r="1025" spans="1:6" x14ac:dyDescent="0.2">
      <c r="A1025" s="15">
        <v>42431.500069444446</v>
      </c>
      <c r="B1025" s="9"/>
      <c r="C1025" s="9"/>
      <c r="D1025" s="9"/>
      <c r="E1025" s="9">
        <v>1</v>
      </c>
      <c r="F1025" s="9">
        <v>1</v>
      </c>
    </row>
    <row r="1026" spans="1:6" x14ac:dyDescent="0.2">
      <c r="A1026" s="15">
        <v>42432.701724537037</v>
      </c>
      <c r="B1026" s="9"/>
      <c r="C1026" s="9"/>
      <c r="D1026" s="9"/>
      <c r="E1026" s="9">
        <v>1</v>
      </c>
      <c r="F1026" s="9">
        <v>1</v>
      </c>
    </row>
    <row r="1027" spans="1:6" x14ac:dyDescent="0.2">
      <c r="A1027" s="15">
        <v>42433.338749999995</v>
      </c>
      <c r="B1027" s="9"/>
      <c r="C1027" s="9">
        <v>1</v>
      </c>
      <c r="D1027" s="9"/>
      <c r="E1027" s="9"/>
      <c r="F1027" s="9">
        <v>1</v>
      </c>
    </row>
    <row r="1028" spans="1:6" x14ac:dyDescent="0.2">
      <c r="A1028" s="15">
        <v>42433.650590277779</v>
      </c>
      <c r="B1028" s="9"/>
      <c r="C1028" s="9">
        <v>1</v>
      </c>
      <c r="D1028" s="9"/>
      <c r="E1028" s="9"/>
      <c r="F1028" s="9">
        <v>1</v>
      </c>
    </row>
    <row r="1029" spans="1:6" x14ac:dyDescent="0.2">
      <c r="A1029" s="15">
        <v>42433.761886574073</v>
      </c>
      <c r="B1029" s="9"/>
      <c r="C1029" s="9"/>
      <c r="D1029" s="9"/>
      <c r="E1029" s="9">
        <v>1</v>
      </c>
      <c r="F1029" s="9">
        <v>1</v>
      </c>
    </row>
    <row r="1030" spans="1:6" x14ac:dyDescent="0.2">
      <c r="A1030" s="15">
        <v>42433.825717592597</v>
      </c>
      <c r="B1030" s="9"/>
      <c r="C1030" s="9">
        <v>1</v>
      </c>
      <c r="D1030" s="9"/>
      <c r="E1030" s="9"/>
      <c r="F1030" s="9">
        <v>1</v>
      </c>
    </row>
    <row r="1031" spans="1:6" x14ac:dyDescent="0.2">
      <c r="A1031" s="15">
        <v>42435.942083333335</v>
      </c>
      <c r="B1031" s="9"/>
      <c r="C1031" s="9">
        <v>1</v>
      </c>
      <c r="D1031" s="9"/>
      <c r="E1031" s="9"/>
      <c r="F1031" s="9">
        <v>1</v>
      </c>
    </row>
    <row r="1032" spans="1:6" x14ac:dyDescent="0.2">
      <c r="A1032" s="15">
        <v>42436.509108796294</v>
      </c>
      <c r="B1032" s="9"/>
      <c r="C1032" s="9">
        <v>1</v>
      </c>
      <c r="D1032" s="9"/>
      <c r="E1032" s="9"/>
      <c r="F1032" s="9">
        <v>1</v>
      </c>
    </row>
    <row r="1033" spans="1:6" x14ac:dyDescent="0.2">
      <c r="A1033" s="15">
        <v>42437.094490740739</v>
      </c>
      <c r="B1033" s="9"/>
      <c r="C1033" s="9">
        <v>1</v>
      </c>
      <c r="D1033" s="9"/>
      <c r="E1033" s="9"/>
      <c r="F1033" s="9">
        <v>1</v>
      </c>
    </row>
    <row r="1034" spans="1:6" x14ac:dyDescent="0.2">
      <c r="A1034" s="15">
        <v>42437.398680555561</v>
      </c>
      <c r="B1034" s="9"/>
      <c r="C1034" s="9"/>
      <c r="D1034" s="9"/>
      <c r="E1034" s="9">
        <v>1</v>
      </c>
      <c r="F1034" s="9">
        <v>1</v>
      </c>
    </row>
    <row r="1035" spans="1:6" x14ac:dyDescent="0.2">
      <c r="A1035" s="15">
        <v>42437.64534722222</v>
      </c>
      <c r="B1035" s="9"/>
      <c r="C1035" s="9">
        <v>1</v>
      </c>
      <c r="D1035" s="9"/>
      <c r="E1035" s="9"/>
      <c r="F1035" s="9">
        <v>1</v>
      </c>
    </row>
    <row r="1036" spans="1:6" x14ac:dyDescent="0.2">
      <c r="A1036" s="15">
        <v>42438.779131944444</v>
      </c>
      <c r="B1036" s="9">
        <v>1</v>
      </c>
      <c r="C1036" s="9"/>
      <c r="D1036" s="9"/>
      <c r="E1036" s="9"/>
      <c r="F1036" s="9">
        <v>1</v>
      </c>
    </row>
    <row r="1037" spans="1:6" x14ac:dyDescent="0.2">
      <c r="A1037" s="15">
        <v>42439.702314814815</v>
      </c>
      <c r="B1037" s="9"/>
      <c r="C1037" s="9">
        <v>1</v>
      </c>
      <c r="D1037" s="9"/>
      <c r="E1037" s="9"/>
      <c r="F1037" s="9">
        <v>1</v>
      </c>
    </row>
    <row r="1038" spans="1:6" x14ac:dyDescent="0.2">
      <c r="A1038" s="15">
        <v>42440.416504629626</v>
      </c>
      <c r="B1038" s="9"/>
      <c r="C1038" s="9"/>
      <c r="D1038" s="9"/>
      <c r="E1038" s="9">
        <v>1</v>
      </c>
      <c r="F1038" s="9">
        <v>1</v>
      </c>
    </row>
    <row r="1039" spans="1:6" x14ac:dyDescent="0.2">
      <c r="A1039" s="15">
        <v>42442.623344907406</v>
      </c>
      <c r="B1039" s="9"/>
      <c r="C1039" s="9"/>
      <c r="D1039" s="9"/>
      <c r="E1039" s="9">
        <v>1</v>
      </c>
      <c r="F1039" s="9">
        <v>1</v>
      </c>
    </row>
    <row r="1040" spans="1:6" x14ac:dyDescent="0.2">
      <c r="A1040" s="15">
        <v>42443.802361111113</v>
      </c>
      <c r="B1040" s="9"/>
      <c r="C1040" s="9"/>
      <c r="D1040" s="9"/>
      <c r="E1040" s="9">
        <v>1</v>
      </c>
      <c r="F1040" s="9">
        <v>1</v>
      </c>
    </row>
    <row r="1041" spans="1:6" x14ac:dyDescent="0.2">
      <c r="A1041" s="15">
        <v>42443.989050925928</v>
      </c>
      <c r="B1041" s="9"/>
      <c r="C1041" s="9"/>
      <c r="D1041" s="9"/>
      <c r="E1041" s="9">
        <v>1</v>
      </c>
      <c r="F1041" s="9">
        <v>1</v>
      </c>
    </row>
    <row r="1042" spans="1:6" x14ac:dyDescent="0.2">
      <c r="A1042" s="15">
        <v>42444.877743055549</v>
      </c>
      <c r="B1042" s="9"/>
      <c r="C1042" s="9">
        <v>1</v>
      </c>
      <c r="D1042" s="9"/>
      <c r="E1042" s="9"/>
      <c r="F1042" s="9">
        <v>1</v>
      </c>
    </row>
    <row r="1043" spans="1:6" x14ac:dyDescent="0.2">
      <c r="A1043" s="15">
        <v>42445.19430555556</v>
      </c>
      <c r="B1043" s="9"/>
      <c r="C1043" s="9"/>
      <c r="D1043" s="9"/>
      <c r="E1043" s="9">
        <v>1</v>
      </c>
      <c r="F1043" s="9">
        <v>1</v>
      </c>
    </row>
    <row r="1044" spans="1:6" x14ac:dyDescent="0.2">
      <c r="A1044" s="15">
        <v>42445.598136574074</v>
      </c>
      <c r="B1044" s="9"/>
      <c r="C1044" s="9"/>
      <c r="D1044" s="9"/>
      <c r="E1044" s="9">
        <v>1</v>
      </c>
      <c r="F1044" s="9">
        <v>1</v>
      </c>
    </row>
    <row r="1045" spans="1:6" x14ac:dyDescent="0.2">
      <c r="A1045" s="15">
        <v>42445.866979166662</v>
      </c>
      <c r="B1045" s="9"/>
      <c r="C1045" s="9"/>
      <c r="D1045" s="9"/>
      <c r="E1045" s="9">
        <v>1</v>
      </c>
      <c r="F1045" s="9">
        <v>1</v>
      </c>
    </row>
    <row r="1046" spans="1:6" x14ac:dyDescent="0.2">
      <c r="A1046" s="15">
        <v>42446.060694444444</v>
      </c>
      <c r="B1046" s="9"/>
      <c r="C1046" s="9">
        <v>1</v>
      </c>
      <c r="D1046" s="9"/>
      <c r="E1046" s="9"/>
      <c r="F1046" s="9">
        <v>1</v>
      </c>
    </row>
    <row r="1047" spans="1:6" x14ac:dyDescent="0.2">
      <c r="A1047" s="15">
        <v>42446.845543981486</v>
      </c>
      <c r="B1047" s="9"/>
      <c r="C1047" s="9"/>
      <c r="D1047" s="9"/>
      <c r="E1047" s="9">
        <v>1</v>
      </c>
      <c r="F1047" s="9">
        <v>1</v>
      </c>
    </row>
    <row r="1048" spans="1:6" x14ac:dyDescent="0.2">
      <c r="A1048" s="15">
        <v>42446.943831018521</v>
      </c>
      <c r="B1048" s="9"/>
      <c r="C1048" s="9"/>
      <c r="D1048" s="9"/>
      <c r="E1048" s="9">
        <v>1</v>
      </c>
      <c r="F1048" s="9">
        <v>1</v>
      </c>
    </row>
    <row r="1049" spans="1:6" x14ac:dyDescent="0.2">
      <c r="A1049" s="15">
        <v>42447.863553240735</v>
      </c>
      <c r="B1049" s="9"/>
      <c r="C1049" s="9">
        <v>1</v>
      </c>
      <c r="D1049" s="9"/>
      <c r="E1049" s="9"/>
      <c r="F1049" s="9">
        <v>1</v>
      </c>
    </row>
    <row r="1050" spans="1:6" x14ac:dyDescent="0.2">
      <c r="A1050" s="15">
        <v>42447.894432870366</v>
      </c>
      <c r="B1050" s="9"/>
      <c r="C1050" s="9"/>
      <c r="D1050" s="9"/>
      <c r="E1050" s="9">
        <v>1</v>
      </c>
      <c r="F1050" s="9">
        <v>1</v>
      </c>
    </row>
    <row r="1051" spans="1:6" x14ac:dyDescent="0.2">
      <c r="A1051" s="15">
        <v>42447.896666666667</v>
      </c>
      <c r="B1051" s="9"/>
      <c r="C1051" s="9"/>
      <c r="D1051" s="9"/>
      <c r="E1051" s="9">
        <v>1</v>
      </c>
      <c r="F1051" s="9">
        <v>1</v>
      </c>
    </row>
    <row r="1052" spans="1:6" x14ac:dyDescent="0.2">
      <c r="A1052" s="15">
        <v>42448.821585648147</v>
      </c>
      <c r="B1052" s="9"/>
      <c r="C1052" s="9"/>
      <c r="D1052" s="9"/>
      <c r="E1052" s="9">
        <v>1</v>
      </c>
      <c r="F1052" s="9">
        <v>1</v>
      </c>
    </row>
    <row r="1053" spans="1:6" x14ac:dyDescent="0.2">
      <c r="A1053" s="15">
        <v>42450.88282407407</v>
      </c>
      <c r="B1053" s="9"/>
      <c r="C1053" s="9">
        <v>1</v>
      </c>
      <c r="D1053" s="9"/>
      <c r="E1053" s="9"/>
      <c r="F1053" s="9">
        <v>1</v>
      </c>
    </row>
    <row r="1054" spans="1:6" x14ac:dyDescent="0.2">
      <c r="A1054" s="15">
        <v>42451.095856481479</v>
      </c>
      <c r="B1054" s="9"/>
      <c r="C1054" s="9"/>
      <c r="D1054" s="9"/>
      <c r="E1054" s="9">
        <v>1</v>
      </c>
      <c r="F1054" s="9">
        <v>1</v>
      </c>
    </row>
    <row r="1055" spans="1:6" x14ac:dyDescent="0.2">
      <c r="A1055" s="15">
        <v>42451.496817129635</v>
      </c>
      <c r="B1055" s="9"/>
      <c r="C1055" s="9"/>
      <c r="D1055" s="9"/>
      <c r="E1055" s="9">
        <v>1</v>
      </c>
      <c r="F1055" s="9">
        <v>1</v>
      </c>
    </row>
    <row r="1056" spans="1:6" x14ac:dyDescent="0.2">
      <c r="A1056" s="15">
        <v>42452.815659722226</v>
      </c>
      <c r="B1056" s="9"/>
      <c r="C1056" s="9">
        <v>1</v>
      </c>
      <c r="D1056" s="9"/>
      <c r="E1056" s="9"/>
      <c r="F1056" s="9">
        <v>1</v>
      </c>
    </row>
    <row r="1057" spans="1:6" x14ac:dyDescent="0.2">
      <c r="A1057" s="15">
        <v>42452.876909722225</v>
      </c>
      <c r="B1057" s="9"/>
      <c r="C1057" s="9"/>
      <c r="D1057" s="9"/>
      <c r="E1057" s="9">
        <v>1</v>
      </c>
      <c r="F1057" s="9">
        <v>1</v>
      </c>
    </row>
    <row r="1058" spans="1:6" x14ac:dyDescent="0.2">
      <c r="A1058" s="15">
        <v>42452.916481481487</v>
      </c>
      <c r="B1058" s="9"/>
      <c r="C1058" s="9"/>
      <c r="D1058" s="9"/>
      <c r="E1058" s="9">
        <v>1</v>
      </c>
      <c r="F1058" s="9">
        <v>1</v>
      </c>
    </row>
    <row r="1059" spans="1:6" x14ac:dyDescent="0.2">
      <c r="A1059" s="15">
        <v>42453.428240740745</v>
      </c>
      <c r="B1059" s="9"/>
      <c r="C1059" s="9">
        <v>1</v>
      </c>
      <c r="D1059" s="9"/>
      <c r="E1059" s="9"/>
      <c r="F1059" s="9">
        <v>1</v>
      </c>
    </row>
    <row r="1060" spans="1:6" x14ac:dyDescent="0.2">
      <c r="A1060" s="15">
        <v>42453.806307870371</v>
      </c>
      <c r="B1060" s="9"/>
      <c r="C1060" s="9">
        <v>1</v>
      </c>
      <c r="D1060" s="9"/>
      <c r="E1060" s="9"/>
      <c r="F1060" s="9">
        <v>1</v>
      </c>
    </row>
    <row r="1061" spans="1:6" x14ac:dyDescent="0.2">
      <c r="A1061" s="15">
        <v>42457.932025462964</v>
      </c>
      <c r="B1061" s="9"/>
      <c r="C1061" s="9">
        <v>1</v>
      </c>
      <c r="D1061" s="9"/>
      <c r="E1061" s="9"/>
      <c r="F1061" s="9">
        <v>1</v>
      </c>
    </row>
    <row r="1062" spans="1:6" x14ac:dyDescent="0.2">
      <c r="A1062" s="15">
        <v>42458.127175925925</v>
      </c>
      <c r="B1062" s="9"/>
      <c r="C1062" s="9"/>
      <c r="D1062" s="9"/>
      <c r="E1062" s="9">
        <v>1</v>
      </c>
      <c r="F1062" s="9">
        <v>1</v>
      </c>
    </row>
    <row r="1063" spans="1:6" x14ac:dyDescent="0.2">
      <c r="A1063" s="15">
        <v>42458.641724537039</v>
      </c>
      <c r="B1063" s="9"/>
      <c r="C1063" s="9"/>
      <c r="D1063" s="9"/>
      <c r="E1063" s="9">
        <v>1</v>
      </c>
      <c r="F1063" s="9">
        <v>1</v>
      </c>
    </row>
    <row r="1064" spans="1:6" x14ac:dyDescent="0.2">
      <c r="A1064" s="15">
        <v>42458.680925925932</v>
      </c>
      <c r="B1064" s="9"/>
      <c r="C1064" s="9"/>
      <c r="D1064" s="9"/>
      <c r="E1064" s="9">
        <v>1</v>
      </c>
      <c r="F1064" s="9">
        <v>1</v>
      </c>
    </row>
    <row r="1065" spans="1:6" x14ac:dyDescent="0.2">
      <c r="A1065" s="15">
        <v>42459.15861111111</v>
      </c>
      <c r="B1065" s="9"/>
      <c r="C1065" s="9"/>
      <c r="D1065" s="9"/>
      <c r="E1065" s="9">
        <v>1</v>
      </c>
      <c r="F1065" s="9">
        <v>1</v>
      </c>
    </row>
    <row r="1066" spans="1:6" x14ac:dyDescent="0.2">
      <c r="A1066" s="15">
        <v>42460.320613425924</v>
      </c>
      <c r="B1066" s="9"/>
      <c r="C1066" s="9">
        <v>1</v>
      </c>
      <c r="D1066" s="9"/>
      <c r="E1066" s="9"/>
      <c r="F1066" s="9">
        <v>1</v>
      </c>
    </row>
    <row r="1067" spans="1:6" x14ac:dyDescent="0.2">
      <c r="A1067" s="15">
        <v>42460.335312499999</v>
      </c>
      <c r="B1067" s="9"/>
      <c r="C1067" s="9"/>
      <c r="D1067" s="9"/>
      <c r="E1067" s="9">
        <v>1</v>
      </c>
      <c r="F1067" s="9">
        <v>1</v>
      </c>
    </row>
    <row r="1068" spans="1:6" x14ac:dyDescent="0.2">
      <c r="A1068" s="15">
        <v>42460.374305555553</v>
      </c>
      <c r="B1068" s="9"/>
      <c r="C1068" s="9">
        <v>1</v>
      </c>
      <c r="D1068" s="9"/>
      <c r="E1068" s="9"/>
      <c r="F1068" s="9">
        <v>1</v>
      </c>
    </row>
    <row r="1069" spans="1:6" x14ac:dyDescent="0.2">
      <c r="A1069" s="15">
        <v>42460.733530092592</v>
      </c>
      <c r="B1069" s="9"/>
      <c r="C1069" s="9"/>
      <c r="D1069" s="9"/>
      <c r="E1069" s="9">
        <v>1</v>
      </c>
      <c r="F1069" s="9">
        <v>1</v>
      </c>
    </row>
    <row r="1070" spans="1:6" x14ac:dyDescent="0.2">
      <c r="A1070" s="15">
        <v>42460.741747685184</v>
      </c>
      <c r="B1070" s="9"/>
      <c r="C1070" s="9"/>
      <c r="D1070" s="9"/>
      <c r="E1070" s="9">
        <v>1</v>
      </c>
      <c r="F1070" s="9">
        <v>1</v>
      </c>
    </row>
    <row r="1071" spans="1:6" x14ac:dyDescent="0.2">
      <c r="A1071" s="15">
        <v>42460.94222222222</v>
      </c>
      <c r="B1071" s="9"/>
      <c r="C1071" s="9"/>
      <c r="D1071" s="9"/>
      <c r="E1071" s="9">
        <v>1</v>
      </c>
      <c r="F1071" s="9">
        <v>1</v>
      </c>
    </row>
    <row r="1072" spans="1:6" x14ac:dyDescent="0.2">
      <c r="A1072" s="15">
        <v>42461.596273148149</v>
      </c>
      <c r="B1072" s="9"/>
      <c r="C1072" s="9">
        <v>1</v>
      </c>
      <c r="D1072" s="9"/>
      <c r="E1072" s="9"/>
      <c r="F1072" s="9">
        <v>1</v>
      </c>
    </row>
    <row r="1073" spans="1:6" x14ac:dyDescent="0.2">
      <c r="A1073" s="15">
        <v>42461.689745370371</v>
      </c>
      <c r="B1073" s="9"/>
      <c r="C1073" s="9"/>
      <c r="D1073" s="9"/>
      <c r="E1073" s="9">
        <v>1</v>
      </c>
      <c r="F1073" s="9">
        <v>1</v>
      </c>
    </row>
    <row r="1074" spans="1:6" x14ac:dyDescent="0.2">
      <c r="A1074" s="15">
        <v>42461.747199074074</v>
      </c>
      <c r="B1074" s="9"/>
      <c r="C1074" s="9"/>
      <c r="D1074" s="9"/>
      <c r="E1074" s="9">
        <v>1</v>
      </c>
      <c r="F1074" s="9">
        <v>1</v>
      </c>
    </row>
    <row r="1075" spans="1:6" x14ac:dyDescent="0.2">
      <c r="A1075" s="15">
        <v>42462.140868055561</v>
      </c>
      <c r="B1075" s="9"/>
      <c r="C1075" s="9"/>
      <c r="D1075" s="9"/>
      <c r="E1075" s="9">
        <v>1</v>
      </c>
      <c r="F1075" s="9">
        <v>1</v>
      </c>
    </row>
    <row r="1076" spans="1:6" x14ac:dyDescent="0.2">
      <c r="A1076" s="15">
        <v>42462.893495370372</v>
      </c>
      <c r="B1076" s="9"/>
      <c r="C1076" s="9"/>
      <c r="D1076" s="9"/>
      <c r="E1076" s="9">
        <v>1</v>
      </c>
      <c r="F1076" s="9">
        <v>1</v>
      </c>
    </row>
    <row r="1077" spans="1:6" x14ac:dyDescent="0.2">
      <c r="A1077" s="15">
        <v>42463.81385416667</v>
      </c>
      <c r="B1077" s="9"/>
      <c r="C1077" s="9"/>
      <c r="D1077" s="9"/>
      <c r="E1077" s="9">
        <v>1</v>
      </c>
      <c r="F1077" s="9">
        <v>1</v>
      </c>
    </row>
    <row r="1078" spans="1:6" x14ac:dyDescent="0.2">
      <c r="A1078" s="15">
        <v>42464.958912037036</v>
      </c>
      <c r="B1078" s="9">
        <v>1</v>
      </c>
      <c r="C1078" s="9"/>
      <c r="D1078" s="9"/>
      <c r="E1078" s="9"/>
      <c r="F1078" s="9">
        <v>1</v>
      </c>
    </row>
    <row r="1079" spans="1:6" x14ac:dyDescent="0.2">
      <c r="A1079" s="15">
        <v>42465.128391203703</v>
      </c>
      <c r="B1079" s="9"/>
      <c r="C1079" s="9">
        <v>1</v>
      </c>
      <c r="D1079" s="9"/>
      <c r="E1079" s="9"/>
      <c r="F1079" s="9">
        <v>1</v>
      </c>
    </row>
    <row r="1080" spans="1:6" x14ac:dyDescent="0.2">
      <c r="A1080" s="15">
        <v>42465.16851851852</v>
      </c>
      <c r="B1080" s="9"/>
      <c r="C1080" s="9"/>
      <c r="D1080" s="9"/>
      <c r="E1080" s="9">
        <v>1</v>
      </c>
      <c r="F1080" s="9">
        <v>1</v>
      </c>
    </row>
    <row r="1081" spans="1:6" x14ac:dyDescent="0.2">
      <c r="A1081" s="15">
        <v>42465.491435185191</v>
      </c>
      <c r="B1081" s="9"/>
      <c r="C1081" s="9"/>
      <c r="D1081" s="9"/>
      <c r="E1081" s="9">
        <v>1</v>
      </c>
      <c r="F1081" s="9">
        <v>1</v>
      </c>
    </row>
    <row r="1082" spans="1:6" x14ac:dyDescent="0.2">
      <c r="A1082" s="15">
        <v>42465.596585648149</v>
      </c>
      <c r="B1082" s="9"/>
      <c r="C1082" s="9"/>
      <c r="D1082" s="9"/>
      <c r="E1082" s="9">
        <v>1</v>
      </c>
      <c r="F1082" s="9">
        <v>1</v>
      </c>
    </row>
    <row r="1083" spans="1:6" x14ac:dyDescent="0.2">
      <c r="A1083" s="15">
        <v>42466.303715277783</v>
      </c>
      <c r="B1083" s="9"/>
      <c r="C1083" s="9"/>
      <c r="D1083" s="9"/>
      <c r="E1083" s="9">
        <v>1</v>
      </c>
      <c r="F1083" s="9">
        <v>1</v>
      </c>
    </row>
    <row r="1084" spans="1:6" x14ac:dyDescent="0.2">
      <c r="A1084" s="15">
        <v>42466.558796296296</v>
      </c>
      <c r="B1084" s="9"/>
      <c r="C1084" s="9"/>
      <c r="D1084" s="9"/>
      <c r="E1084" s="9">
        <v>1</v>
      </c>
      <c r="F1084" s="9">
        <v>1</v>
      </c>
    </row>
    <row r="1085" spans="1:6" x14ac:dyDescent="0.2">
      <c r="A1085" s="15">
        <v>42466.608310185184</v>
      </c>
      <c r="B1085" s="9"/>
      <c r="C1085" s="9"/>
      <c r="D1085" s="9"/>
      <c r="E1085" s="9">
        <v>1</v>
      </c>
      <c r="F1085" s="9">
        <v>1</v>
      </c>
    </row>
    <row r="1086" spans="1:6" x14ac:dyDescent="0.2">
      <c r="A1086" s="15">
        <v>42467.144166666665</v>
      </c>
      <c r="B1086" s="9"/>
      <c r="C1086" s="9"/>
      <c r="D1086" s="9"/>
      <c r="E1086" s="9">
        <v>1</v>
      </c>
      <c r="F1086" s="9">
        <v>1</v>
      </c>
    </row>
    <row r="1087" spans="1:6" x14ac:dyDescent="0.2">
      <c r="A1087" s="15">
        <v>42467.548541666663</v>
      </c>
      <c r="B1087" s="9"/>
      <c r="C1087" s="9">
        <v>1</v>
      </c>
      <c r="D1087" s="9"/>
      <c r="E1087" s="9"/>
      <c r="F1087" s="9">
        <v>1</v>
      </c>
    </row>
    <row r="1088" spans="1:6" x14ac:dyDescent="0.2">
      <c r="A1088" s="15">
        <v>42468.374606481477</v>
      </c>
      <c r="B1088" s="9"/>
      <c r="C1088" s="9"/>
      <c r="D1088" s="9"/>
      <c r="E1088" s="9">
        <v>1</v>
      </c>
      <c r="F1088" s="9">
        <v>1</v>
      </c>
    </row>
    <row r="1089" spans="1:6" x14ac:dyDescent="0.2">
      <c r="A1089" s="15">
        <v>42469.68414351852</v>
      </c>
      <c r="B1089" s="9"/>
      <c r="C1089" s="9">
        <v>1</v>
      </c>
      <c r="D1089" s="9"/>
      <c r="E1089" s="9"/>
      <c r="F1089" s="9">
        <v>1</v>
      </c>
    </row>
    <row r="1090" spans="1:6" x14ac:dyDescent="0.2">
      <c r="A1090" s="15">
        <v>42469.951284722221</v>
      </c>
      <c r="B1090" s="9">
        <v>1</v>
      </c>
      <c r="C1090" s="9"/>
      <c r="D1090" s="9"/>
      <c r="E1090" s="9"/>
      <c r="F1090" s="9">
        <v>1</v>
      </c>
    </row>
    <row r="1091" spans="1:6" x14ac:dyDescent="0.2">
      <c r="A1091" s="15">
        <v>42473.007037037038</v>
      </c>
      <c r="B1091" s="9"/>
      <c r="C1091" s="9"/>
      <c r="D1091" s="9"/>
      <c r="E1091" s="9">
        <v>1</v>
      </c>
      <c r="F1091" s="9">
        <v>1</v>
      </c>
    </row>
    <row r="1092" spans="1:6" x14ac:dyDescent="0.2">
      <c r="A1092" s="15">
        <v>42473.794710648144</v>
      </c>
      <c r="B1092" s="9"/>
      <c r="C1092" s="9"/>
      <c r="D1092" s="9"/>
      <c r="E1092" s="9">
        <v>1</v>
      </c>
      <c r="F1092" s="9">
        <v>1</v>
      </c>
    </row>
    <row r="1093" spans="1:6" x14ac:dyDescent="0.2">
      <c r="A1093" s="15">
        <v>42475.057164351849</v>
      </c>
      <c r="B1093" s="9"/>
      <c r="C1093" s="9"/>
      <c r="D1093" s="9"/>
      <c r="E1093" s="9">
        <v>1</v>
      </c>
      <c r="F1093" s="9">
        <v>1</v>
      </c>
    </row>
    <row r="1094" spans="1:6" x14ac:dyDescent="0.2">
      <c r="A1094" s="15">
        <v>42475.848067129627</v>
      </c>
      <c r="B1094" s="9"/>
      <c r="C1094" s="9">
        <v>1</v>
      </c>
      <c r="D1094" s="9"/>
      <c r="E1094" s="9"/>
      <c r="F1094" s="9">
        <v>1</v>
      </c>
    </row>
    <row r="1095" spans="1:6" x14ac:dyDescent="0.2">
      <c r="A1095" s="15">
        <v>42477.729780092588</v>
      </c>
      <c r="B1095" s="9"/>
      <c r="C1095" s="9"/>
      <c r="D1095" s="9"/>
      <c r="E1095" s="9">
        <v>1</v>
      </c>
      <c r="F1095" s="9">
        <v>1</v>
      </c>
    </row>
    <row r="1096" spans="1:6" x14ac:dyDescent="0.2">
      <c r="A1096" s="15">
        <v>42479.039212962962</v>
      </c>
      <c r="B1096" s="9"/>
      <c r="C1096" s="9">
        <v>1</v>
      </c>
      <c r="D1096" s="9"/>
      <c r="E1096" s="9"/>
      <c r="F1096" s="9">
        <v>1</v>
      </c>
    </row>
    <row r="1097" spans="1:6" x14ac:dyDescent="0.2">
      <c r="A1097" s="15">
        <v>42479.432291666672</v>
      </c>
      <c r="B1097" s="9"/>
      <c r="C1097" s="9"/>
      <c r="D1097" s="9"/>
      <c r="E1097" s="9">
        <v>1</v>
      </c>
      <c r="F1097" s="9">
        <v>1</v>
      </c>
    </row>
    <row r="1098" spans="1:6" x14ac:dyDescent="0.2">
      <c r="A1098" s="15">
        <v>42479.465833333335</v>
      </c>
      <c r="B1098" s="9"/>
      <c r="C1098" s="9"/>
      <c r="D1098" s="9"/>
      <c r="E1098" s="9">
        <v>1</v>
      </c>
      <c r="F1098" s="9">
        <v>1</v>
      </c>
    </row>
    <row r="1099" spans="1:6" x14ac:dyDescent="0.2">
      <c r="A1099" s="15">
        <v>42480.078715277778</v>
      </c>
      <c r="B1099" s="9"/>
      <c r="C1099" s="9"/>
      <c r="D1099" s="9"/>
      <c r="E1099" s="9">
        <v>1</v>
      </c>
      <c r="F1099" s="9">
        <v>1</v>
      </c>
    </row>
    <row r="1100" spans="1:6" x14ac:dyDescent="0.2">
      <c r="A1100" s="15">
        <v>42480.479861111111</v>
      </c>
      <c r="B1100" s="9"/>
      <c r="C1100" s="9"/>
      <c r="D1100" s="9"/>
      <c r="E1100" s="9">
        <v>1</v>
      </c>
      <c r="F1100" s="9">
        <v>1</v>
      </c>
    </row>
    <row r="1101" spans="1:6" x14ac:dyDescent="0.2">
      <c r="A1101" s="15">
        <v>42480.800648148142</v>
      </c>
      <c r="B1101" s="9"/>
      <c r="C1101" s="9">
        <v>1</v>
      </c>
      <c r="D1101" s="9"/>
      <c r="E1101" s="9"/>
      <c r="F1101" s="9">
        <v>1</v>
      </c>
    </row>
    <row r="1102" spans="1:6" x14ac:dyDescent="0.2">
      <c r="A1102" s="15">
        <v>42482.43478009259</v>
      </c>
      <c r="B1102" s="9"/>
      <c r="C1102" s="9"/>
      <c r="D1102" s="9"/>
      <c r="E1102" s="9">
        <v>1</v>
      </c>
      <c r="F1102" s="9">
        <v>1</v>
      </c>
    </row>
    <row r="1103" spans="1:6" x14ac:dyDescent="0.2">
      <c r="A1103" s="15">
        <v>42483.015694444446</v>
      </c>
      <c r="B1103" s="9"/>
      <c r="C1103" s="9"/>
      <c r="D1103" s="9"/>
      <c r="E1103" s="9">
        <v>1</v>
      </c>
      <c r="F1103" s="9">
        <v>1</v>
      </c>
    </row>
    <row r="1104" spans="1:6" x14ac:dyDescent="0.2">
      <c r="A1104" s="15">
        <v>42483.675208333334</v>
      </c>
      <c r="B1104" s="9"/>
      <c r="C1104" s="9"/>
      <c r="D1104" s="9"/>
      <c r="E1104" s="9">
        <v>1</v>
      </c>
      <c r="F1104" s="9">
        <v>1</v>
      </c>
    </row>
    <row r="1105" spans="1:6" x14ac:dyDescent="0.2">
      <c r="A1105" s="15">
        <v>42484.551550925928</v>
      </c>
      <c r="B1105" s="9"/>
      <c r="C1105" s="9"/>
      <c r="D1105" s="9"/>
      <c r="E1105" s="9">
        <v>1</v>
      </c>
      <c r="F1105" s="9">
        <v>1</v>
      </c>
    </row>
    <row r="1106" spans="1:6" x14ac:dyDescent="0.2">
      <c r="A1106" s="15">
        <v>42487.037905092591</v>
      </c>
      <c r="B1106" s="9"/>
      <c r="C1106" s="9"/>
      <c r="D1106" s="9"/>
      <c r="E1106" s="9">
        <v>1</v>
      </c>
      <c r="F1106" s="9">
        <v>1</v>
      </c>
    </row>
    <row r="1107" spans="1:6" x14ac:dyDescent="0.2">
      <c r="A1107" s="15">
        <v>42487.62700231481</v>
      </c>
      <c r="B1107" s="9"/>
      <c r="C1107" s="9"/>
      <c r="D1107" s="9"/>
      <c r="E1107" s="9">
        <v>1</v>
      </c>
      <c r="F1107" s="9">
        <v>1</v>
      </c>
    </row>
    <row r="1108" spans="1:6" x14ac:dyDescent="0.2">
      <c r="A1108" s="15">
        <v>42489.619525462964</v>
      </c>
      <c r="B1108" s="9"/>
      <c r="C1108" s="9"/>
      <c r="D1108" s="9"/>
      <c r="E1108" s="9">
        <v>1</v>
      </c>
      <c r="F1108" s="9">
        <v>1</v>
      </c>
    </row>
    <row r="1109" spans="1:6" x14ac:dyDescent="0.2">
      <c r="A1109" s="15">
        <v>42490.133877314816</v>
      </c>
      <c r="B1109" s="9"/>
      <c r="C1109" s="9"/>
      <c r="D1109" s="9"/>
      <c r="E1109" s="9">
        <v>1</v>
      </c>
      <c r="F1109" s="9">
        <v>1</v>
      </c>
    </row>
    <row r="1110" spans="1:6" x14ac:dyDescent="0.2">
      <c r="A1110" s="15">
        <v>42491.92288194444</v>
      </c>
      <c r="B1110" s="9"/>
      <c r="C1110" s="9"/>
      <c r="D1110" s="9"/>
      <c r="E1110" s="9">
        <v>1</v>
      </c>
      <c r="F1110" s="9">
        <v>1</v>
      </c>
    </row>
    <row r="1111" spans="1:6" x14ac:dyDescent="0.2">
      <c r="A1111" s="15">
        <v>42492.717233796298</v>
      </c>
      <c r="B1111" s="9"/>
      <c r="C1111" s="9"/>
      <c r="D1111" s="9"/>
      <c r="E1111" s="9">
        <v>1</v>
      </c>
      <c r="F1111" s="9">
        <v>1</v>
      </c>
    </row>
    <row r="1112" spans="1:6" x14ac:dyDescent="0.2">
      <c r="A1112" s="15">
        <v>42492.737847222219</v>
      </c>
      <c r="B1112" s="9"/>
      <c r="C1112" s="9">
        <v>1</v>
      </c>
      <c r="D1112" s="9"/>
      <c r="E1112" s="9"/>
      <c r="F1112" s="9">
        <v>1</v>
      </c>
    </row>
    <row r="1113" spans="1:6" x14ac:dyDescent="0.2">
      <c r="A1113" s="15">
        <v>42492.98505787037</v>
      </c>
      <c r="B1113" s="9"/>
      <c r="C1113" s="9">
        <v>1</v>
      </c>
      <c r="D1113" s="9"/>
      <c r="E1113" s="9"/>
      <c r="F1113" s="9">
        <v>1</v>
      </c>
    </row>
    <row r="1114" spans="1:6" x14ac:dyDescent="0.2">
      <c r="A1114" s="15">
        <v>42493.219236111108</v>
      </c>
      <c r="B1114" s="9"/>
      <c r="C1114" s="9"/>
      <c r="D1114" s="9"/>
      <c r="E1114" s="9">
        <v>1</v>
      </c>
      <c r="F1114" s="9">
        <v>1</v>
      </c>
    </row>
    <row r="1115" spans="1:6" x14ac:dyDescent="0.2">
      <c r="A1115" s="15">
        <v>42493.546851851846</v>
      </c>
      <c r="B1115" s="9"/>
      <c r="C1115" s="9">
        <v>1</v>
      </c>
      <c r="D1115" s="9"/>
      <c r="E1115" s="9"/>
      <c r="F1115" s="9">
        <v>1</v>
      </c>
    </row>
    <row r="1116" spans="1:6" x14ac:dyDescent="0.2">
      <c r="A1116" s="15">
        <v>42493.597013888888</v>
      </c>
      <c r="B1116" s="9"/>
      <c r="C1116" s="9"/>
      <c r="D1116" s="9"/>
      <c r="E1116" s="9">
        <v>1</v>
      </c>
      <c r="F1116" s="9">
        <v>1</v>
      </c>
    </row>
    <row r="1117" spans="1:6" x14ac:dyDescent="0.2">
      <c r="A1117" s="15">
        <v>42493.857083333336</v>
      </c>
      <c r="B1117" s="9"/>
      <c r="C1117" s="9"/>
      <c r="D1117" s="9"/>
      <c r="E1117" s="9">
        <v>1</v>
      </c>
      <c r="F1117" s="9">
        <v>1</v>
      </c>
    </row>
    <row r="1118" spans="1:6" x14ac:dyDescent="0.2">
      <c r="A1118" s="15">
        <v>42494.471666666665</v>
      </c>
      <c r="B1118" s="9"/>
      <c r="C1118" s="9">
        <v>1</v>
      </c>
      <c r="D1118" s="9"/>
      <c r="E1118" s="9"/>
      <c r="F1118" s="9">
        <v>1</v>
      </c>
    </row>
    <row r="1119" spans="1:6" x14ac:dyDescent="0.2">
      <c r="A1119" s="15">
        <v>42494.563449074078</v>
      </c>
      <c r="B1119" s="9"/>
      <c r="C1119" s="9"/>
      <c r="D1119" s="9"/>
      <c r="E1119" s="9">
        <v>1</v>
      </c>
      <c r="F1119" s="9">
        <v>1</v>
      </c>
    </row>
    <row r="1120" spans="1:6" x14ac:dyDescent="0.2">
      <c r="A1120" s="15">
        <v>42494.683634259258</v>
      </c>
      <c r="B1120" s="9"/>
      <c r="C1120" s="9"/>
      <c r="D1120" s="9"/>
      <c r="E1120" s="9">
        <v>1</v>
      </c>
      <c r="F1120" s="9">
        <v>1</v>
      </c>
    </row>
    <row r="1121" spans="1:6" x14ac:dyDescent="0.2">
      <c r="A1121" s="15">
        <v>42495.434236111112</v>
      </c>
      <c r="B1121" s="9"/>
      <c r="C1121" s="9"/>
      <c r="D1121" s="9"/>
      <c r="E1121" s="9">
        <v>1</v>
      </c>
      <c r="F1121" s="9">
        <v>1</v>
      </c>
    </row>
    <row r="1122" spans="1:6" x14ac:dyDescent="0.2">
      <c r="A1122" s="15">
        <v>42495.722187499996</v>
      </c>
      <c r="B1122" s="9"/>
      <c r="C1122" s="9">
        <v>1</v>
      </c>
      <c r="D1122" s="9"/>
      <c r="E1122" s="9"/>
      <c r="F1122" s="9">
        <v>1</v>
      </c>
    </row>
    <row r="1123" spans="1:6" x14ac:dyDescent="0.2">
      <c r="A1123" s="15">
        <v>42495.956631944442</v>
      </c>
      <c r="B1123" s="9"/>
      <c r="C1123" s="9"/>
      <c r="D1123" s="9"/>
      <c r="E1123" s="9">
        <v>1</v>
      </c>
      <c r="F1123" s="9">
        <v>1</v>
      </c>
    </row>
    <row r="1124" spans="1:6" x14ac:dyDescent="0.2">
      <c r="A1124" s="15">
        <v>42495.992800925931</v>
      </c>
      <c r="B1124" s="9"/>
      <c r="C1124" s="9"/>
      <c r="D1124" s="9"/>
      <c r="E1124" s="9">
        <v>1</v>
      </c>
      <c r="F1124" s="9">
        <v>1</v>
      </c>
    </row>
    <row r="1125" spans="1:6" x14ac:dyDescent="0.2">
      <c r="A1125" s="15">
        <v>42496.447071759263</v>
      </c>
      <c r="B1125" s="9"/>
      <c r="C1125" s="9">
        <v>1</v>
      </c>
      <c r="D1125" s="9"/>
      <c r="E1125" s="9"/>
      <c r="F1125" s="9">
        <v>1</v>
      </c>
    </row>
    <row r="1126" spans="1:6" x14ac:dyDescent="0.2">
      <c r="A1126" s="15">
        <v>42497.070775462969</v>
      </c>
      <c r="B1126" s="9"/>
      <c r="C1126" s="9">
        <v>1</v>
      </c>
      <c r="D1126" s="9"/>
      <c r="E1126" s="9"/>
      <c r="F1126" s="9">
        <v>1</v>
      </c>
    </row>
    <row r="1127" spans="1:6" x14ac:dyDescent="0.2">
      <c r="A1127" s="15">
        <v>42497.275706018518</v>
      </c>
      <c r="B1127" s="9"/>
      <c r="C1127" s="9"/>
      <c r="D1127" s="9"/>
      <c r="E1127" s="9">
        <v>1</v>
      </c>
      <c r="F1127" s="9">
        <v>1</v>
      </c>
    </row>
    <row r="1128" spans="1:6" x14ac:dyDescent="0.2">
      <c r="A1128" s="15">
        <v>42498.008391203708</v>
      </c>
      <c r="B1128" s="9">
        <v>1</v>
      </c>
      <c r="C1128" s="9"/>
      <c r="D1128" s="9"/>
      <c r="E1128" s="9"/>
      <c r="F1128" s="9">
        <v>1</v>
      </c>
    </row>
    <row r="1129" spans="1:6" x14ac:dyDescent="0.2">
      <c r="A1129" s="15">
        <v>42499.039629629624</v>
      </c>
      <c r="B1129" s="9"/>
      <c r="C1129" s="9"/>
      <c r="D1129" s="9"/>
      <c r="E1129" s="9">
        <v>1</v>
      </c>
      <c r="F1129" s="9">
        <v>1</v>
      </c>
    </row>
    <row r="1130" spans="1:6" x14ac:dyDescent="0.2">
      <c r="A1130" s="15">
        <v>42499.629849537043</v>
      </c>
      <c r="B1130" s="9"/>
      <c r="C1130" s="9"/>
      <c r="D1130" s="9"/>
      <c r="E1130" s="9">
        <v>1</v>
      </c>
      <c r="F1130" s="9">
        <v>1</v>
      </c>
    </row>
    <row r="1131" spans="1:6" x14ac:dyDescent="0.2">
      <c r="A1131" s="15">
        <v>42499.731701388882</v>
      </c>
      <c r="B1131" s="9"/>
      <c r="C1131" s="9">
        <v>1</v>
      </c>
      <c r="D1131" s="9"/>
      <c r="E1131" s="9"/>
      <c r="F1131" s="9">
        <v>1</v>
      </c>
    </row>
    <row r="1132" spans="1:6" x14ac:dyDescent="0.2">
      <c r="A1132" s="15">
        <v>42499.842962962968</v>
      </c>
      <c r="B1132" s="9"/>
      <c r="C1132" s="9"/>
      <c r="D1132" s="9"/>
      <c r="E1132" s="9">
        <v>1</v>
      </c>
      <c r="F1132" s="9">
        <v>1</v>
      </c>
    </row>
    <row r="1133" spans="1:6" x14ac:dyDescent="0.2">
      <c r="A1133" s="15">
        <v>42500.041550925926</v>
      </c>
      <c r="B1133" s="9"/>
      <c r="C1133" s="9"/>
      <c r="D1133" s="9"/>
      <c r="E1133" s="9">
        <v>1</v>
      </c>
      <c r="F1133" s="9">
        <v>1</v>
      </c>
    </row>
    <row r="1134" spans="1:6" x14ac:dyDescent="0.2">
      <c r="A1134" s="15">
        <v>42503.539976851855</v>
      </c>
      <c r="B1134" s="9"/>
      <c r="C1134" s="9"/>
      <c r="D1134" s="9"/>
      <c r="E1134" s="9">
        <v>1</v>
      </c>
      <c r="F1134" s="9">
        <v>1</v>
      </c>
    </row>
    <row r="1135" spans="1:6" x14ac:dyDescent="0.2">
      <c r="A1135" s="15">
        <v>42503.559467592597</v>
      </c>
      <c r="B1135" s="9"/>
      <c r="C1135" s="9"/>
      <c r="D1135" s="9"/>
      <c r="E1135" s="9">
        <v>1</v>
      </c>
      <c r="F1135" s="9">
        <v>1</v>
      </c>
    </row>
    <row r="1136" spans="1:6" x14ac:dyDescent="0.2">
      <c r="A1136" s="15">
        <v>42503.740868055553</v>
      </c>
      <c r="B1136" s="9"/>
      <c r="C1136" s="9"/>
      <c r="D1136" s="9"/>
      <c r="E1136" s="9">
        <v>1</v>
      </c>
      <c r="F1136" s="9">
        <v>1</v>
      </c>
    </row>
    <row r="1137" spans="1:6" x14ac:dyDescent="0.2">
      <c r="A1137" s="15">
        <v>42505.738032407404</v>
      </c>
      <c r="B1137" s="9"/>
      <c r="C1137" s="9"/>
      <c r="D1137" s="9"/>
      <c r="E1137" s="9">
        <v>1</v>
      </c>
      <c r="F1137" s="9">
        <v>1</v>
      </c>
    </row>
    <row r="1138" spans="1:6" x14ac:dyDescent="0.2">
      <c r="A1138" s="15">
        <v>42505.774479166663</v>
      </c>
      <c r="B1138" s="9"/>
      <c r="C1138" s="9"/>
      <c r="D1138" s="9"/>
      <c r="E1138" s="9">
        <v>1</v>
      </c>
      <c r="F1138" s="9">
        <v>1</v>
      </c>
    </row>
    <row r="1139" spans="1:6" x14ac:dyDescent="0.2">
      <c r="A1139" s="15">
        <v>42506.709375000006</v>
      </c>
      <c r="B1139" s="9"/>
      <c r="C1139" s="9"/>
      <c r="D1139" s="9"/>
      <c r="E1139" s="9">
        <v>1</v>
      </c>
      <c r="F1139" s="9">
        <v>1</v>
      </c>
    </row>
    <row r="1140" spans="1:6" x14ac:dyDescent="0.2">
      <c r="A1140" s="15">
        <v>42506.760405092587</v>
      </c>
      <c r="B1140" s="9"/>
      <c r="C1140" s="9"/>
      <c r="D1140" s="9"/>
      <c r="E1140" s="9">
        <v>1</v>
      </c>
      <c r="F1140" s="9">
        <v>1</v>
      </c>
    </row>
    <row r="1141" spans="1:6" x14ac:dyDescent="0.2">
      <c r="A1141" s="15">
        <v>42507.264699074076</v>
      </c>
      <c r="B1141" s="9"/>
      <c r="C1141" s="9"/>
      <c r="D1141" s="9"/>
      <c r="E1141" s="9">
        <v>1</v>
      </c>
      <c r="F1141" s="9">
        <v>1</v>
      </c>
    </row>
    <row r="1142" spans="1:6" x14ac:dyDescent="0.2">
      <c r="A1142" s="15">
        <v>42508.179965277777</v>
      </c>
      <c r="B1142" s="9"/>
      <c r="C1142" s="9">
        <v>1</v>
      </c>
      <c r="D1142" s="9"/>
      <c r="E1142" s="9"/>
      <c r="F1142" s="9">
        <v>1</v>
      </c>
    </row>
    <row r="1143" spans="1:6" x14ac:dyDescent="0.2">
      <c r="A1143" s="15">
        <v>42509.374537037031</v>
      </c>
      <c r="B1143" s="9"/>
      <c r="C1143" s="9">
        <v>1</v>
      </c>
      <c r="D1143" s="9"/>
      <c r="E1143" s="9"/>
      <c r="F1143" s="9">
        <v>1</v>
      </c>
    </row>
    <row r="1144" spans="1:6" x14ac:dyDescent="0.2">
      <c r="A1144" s="15">
        <v>42509.814108796301</v>
      </c>
      <c r="B1144" s="9"/>
      <c r="C1144" s="9">
        <v>1</v>
      </c>
      <c r="D1144" s="9"/>
      <c r="E1144" s="9"/>
      <c r="F1144" s="9">
        <v>1</v>
      </c>
    </row>
    <row r="1145" spans="1:6" x14ac:dyDescent="0.2">
      <c r="A1145" s="15">
        <v>42510.798854166671</v>
      </c>
      <c r="B1145" s="9"/>
      <c r="C1145" s="9"/>
      <c r="D1145" s="9"/>
      <c r="E1145" s="9">
        <v>1</v>
      </c>
      <c r="F1145" s="9">
        <v>1</v>
      </c>
    </row>
    <row r="1146" spans="1:6" x14ac:dyDescent="0.2">
      <c r="A1146" s="15">
        <v>42510.938900462963</v>
      </c>
      <c r="B1146" s="9"/>
      <c r="C1146" s="9">
        <v>1</v>
      </c>
      <c r="D1146" s="9"/>
      <c r="E1146" s="9"/>
      <c r="F1146" s="9">
        <v>1</v>
      </c>
    </row>
    <row r="1147" spans="1:6" x14ac:dyDescent="0.2">
      <c r="A1147" s="15">
        <v>42511.362048611118</v>
      </c>
      <c r="B1147" s="9"/>
      <c r="C1147" s="9"/>
      <c r="D1147" s="9"/>
      <c r="E1147" s="9">
        <v>1</v>
      </c>
      <c r="F1147" s="9">
        <v>1</v>
      </c>
    </row>
    <row r="1148" spans="1:6" x14ac:dyDescent="0.2">
      <c r="A1148" s="15">
        <v>42511.698101851856</v>
      </c>
      <c r="B1148" s="9"/>
      <c r="C1148" s="9">
        <v>1</v>
      </c>
      <c r="D1148" s="9"/>
      <c r="E1148" s="9"/>
      <c r="F1148" s="9">
        <v>1</v>
      </c>
    </row>
    <row r="1149" spans="1:6" x14ac:dyDescent="0.2">
      <c r="A1149" s="15">
        <v>42511.741944444439</v>
      </c>
      <c r="B1149" s="9"/>
      <c r="C1149" s="9"/>
      <c r="D1149" s="9"/>
      <c r="E1149" s="9">
        <v>1</v>
      </c>
      <c r="F1149" s="9">
        <v>1</v>
      </c>
    </row>
    <row r="1150" spans="1:6" x14ac:dyDescent="0.2">
      <c r="A1150" s="15">
        <v>42512.58321759259</v>
      </c>
      <c r="B1150" s="9"/>
      <c r="C1150" s="9"/>
      <c r="D1150" s="9"/>
      <c r="E1150" s="9">
        <v>1</v>
      </c>
      <c r="F1150" s="9">
        <v>1</v>
      </c>
    </row>
    <row r="1151" spans="1:6" x14ac:dyDescent="0.2">
      <c r="A1151" s="15">
        <v>42512.626747685179</v>
      </c>
      <c r="B1151" s="9"/>
      <c r="C1151" s="9">
        <v>1</v>
      </c>
      <c r="D1151" s="9"/>
      <c r="E1151" s="9"/>
      <c r="F1151" s="9">
        <v>1</v>
      </c>
    </row>
    <row r="1152" spans="1:6" x14ac:dyDescent="0.2">
      <c r="A1152" s="15">
        <v>42512.698217592595</v>
      </c>
      <c r="B1152" s="9"/>
      <c r="C1152" s="9"/>
      <c r="D1152" s="9"/>
      <c r="E1152" s="9">
        <v>1</v>
      </c>
      <c r="F1152" s="9">
        <v>1</v>
      </c>
    </row>
    <row r="1153" spans="1:6" x14ac:dyDescent="0.2">
      <c r="A1153" s="15">
        <v>42513.045798611114</v>
      </c>
      <c r="B1153" s="9"/>
      <c r="C1153" s="9"/>
      <c r="D1153" s="9"/>
      <c r="E1153" s="9">
        <v>1</v>
      </c>
      <c r="F1153" s="9">
        <v>1</v>
      </c>
    </row>
    <row r="1154" spans="1:6" x14ac:dyDescent="0.2">
      <c r="A1154" s="15">
        <v>42513.110787037032</v>
      </c>
      <c r="B1154" s="9"/>
      <c r="C1154" s="9"/>
      <c r="D1154" s="9"/>
      <c r="E1154" s="9">
        <v>1</v>
      </c>
      <c r="F1154" s="9">
        <v>1</v>
      </c>
    </row>
    <row r="1155" spans="1:6" x14ac:dyDescent="0.2">
      <c r="A1155" s="15">
        <v>42513.976319444439</v>
      </c>
      <c r="B1155" s="9"/>
      <c r="C1155" s="9">
        <v>1</v>
      </c>
      <c r="D1155" s="9"/>
      <c r="E1155" s="9"/>
      <c r="F1155" s="9">
        <v>1</v>
      </c>
    </row>
    <row r="1156" spans="1:6" x14ac:dyDescent="0.2">
      <c r="A1156" s="15">
        <v>42515.078217592592</v>
      </c>
      <c r="B1156" s="9"/>
      <c r="C1156" s="9">
        <v>1</v>
      </c>
      <c r="D1156" s="9"/>
      <c r="E1156" s="9"/>
      <c r="F1156" s="9">
        <v>1</v>
      </c>
    </row>
    <row r="1157" spans="1:6" x14ac:dyDescent="0.2">
      <c r="A1157" s="15">
        <v>42517.003368055557</v>
      </c>
      <c r="B1157" s="9"/>
      <c r="C1157" s="9"/>
      <c r="D1157" s="9"/>
      <c r="E1157" s="9">
        <v>1</v>
      </c>
      <c r="F1157" s="9">
        <v>1</v>
      </c>
    </row>
    <row r="1158" spans="1:6" x14ac:dyDescent="0.2">
      <c r="A1158" s="15">
        <v>42521.010370370372</v>
      </c>
      <c r="B1158" s="9"/>
      <c r="C1158" s="9"/>
      <c r="D1158" s="9"/>
      <c r="E1158" s="9">
        <v>1</v>
      </c>
      <c r="F1158" s="9">
        <v>1</v>
      </c>
    </row>
    <row r="1159" spans="1:6" x14ac:dyDescent="0.2">
      <c r="A1159" s="15">
        <v>42521.291504629626</v>
      </c>
      <c r="B1159" s="9"/>
      <c r="C1159" s="9"/>
      <c r="D1159" s="9"/>
      <c r="E1159" s="9">
        <v>1</v>
      </c>
      <c r="F1159" s="9">
        <v>1</v>
      </c>
    </row>
    <row r="1160" spans="1:6" x14ac:dyDescent="0.2">
      <c r="A1160" s="15">
        <v>42521.654328703706</v>
      </c>
      <c r="B1160" s="9"/>
      <c r="C1160" s="9"/>
      <c r="D1160" s="9"/>
      <c r="E1160" s="9">
        <v>1</v>
      </c>
      <c r="F1160" s="9">
        <v>1</v>
      </c>
    </row>
    <row r="1161" spans="1:6" x14ac:dyDescent="0.2">
      <c r="A1161" s="15">
        <v>42522.347812499997</v>
      </c>
      <c r="B1161" s="9"/>
      <c r="C1161" s="9"/>
      <c r="D1161" s="9"/>
      <c r="E1161" s="9">
        <v>1</v>
      </c>
      <c r="F1161" s="9">
        <v>1</v>
      </c>
    </row>
    <row r="1162" spans="1:6" x14ac:dyDescent="0.2">
      <c r="A1162" s="15">
        <v>42523.025231481486</v>
      </c>
      <c r="B1162" s="9"/>
      <c r="C1162" s="9">
        <v>1</v>
      </c>
      <c r="D1162" s="9"/>
      <c r="E1162" s="9"/>
      <c r="F1162" s="9">
        <v>1</v>
      </c>
    </row>
    <row r="1163" spans="1:6" x14ac:dyDescent="0.2">
      <c r="A1163" s="15">
        <v>42523.248715277776</v>
      </c>
      <c r="B1163" s="9"/>
      <c r="C1163" s="9"/>
      <c r="D1163" s="9"/>
      <c r="E1163" s="9">
        <v>1</v>
      </c>
      <c r="F1163" s="9">
        <v>1</v>
      </c>
    </row>
    <row r="1164" spans="1:6" x14ac:dyDescent="0.2">
      <c r="A1164" s="15">
        <v>42523.739212962959</v>
      </c>
      <c r="B1164" s="9"/>
      <c r="C1164" s="9">
        <v>1</v>
      </c>
      <c r="D1164" s="9"/>
      <c r="E1164" s="9"/>
      <c r="F1164" s="9">
        <v>1</v>
      </c>
    </row>
    <row r="1165" spans="1:6" x14ac:dyDescent="0.2">
      <c r="A1165" s="15">
        <v>42524.53800925926</v>
      </c>
      <c r="B1165" s="9"/>
      <c r="C1165" s="9"/>
      <c r="D1165" s="9"/>
      <c r="E1165" s="9">
        <v>1</v>
      </c>
      <c r="F1165" s="9">
        <v>1</v>
      </c>
    </row>
    <row r="1166" spans="1:6" x14ac:dyDescent="0.2">
      <c r="A1166" s="15">
        <v>42524.782638888893</v>
      </c>
      <c r="B1166" s="9"/>
      <c r="C1166" s="9"/>
      <c r="D1166" s="9"/>
      <c r="E1166" s="9">
        <v>1</v>
      </c>
      <c r="F1166" s="9">
        <v>1</v>
      </c>
    </row>
    <row r="1167" spans="1:6" x14ac:dyDescent="0.2">
      <c r="A1167" s="15">
        <v>42527.00953703704</v>
      </c>
      <c r="B1167" s="9"/>
      <c r="C1167" s="9">
        <v>1</v>
      </c>
      <c r="D1167" s="9"/>
      <c r="E1167" s="9"/>
      <c r="F1167" s="9">
        <v>1</v>
      </c>
    </row>
    <row r="1168" spans="1:6" x14ac:dyDescent="0.2">
      <c r="A1168" s="15">
        <v>42528.542627314819</v>
      </c>
      <c r="B1168" s="9"/>
      <c r="C1168" s="9">
        <v>1</v>
      </c>
      <c r="D1168" s="9"/>
      <c r="E1168" s="9"/>
      <c r="F1168" s="9">
        <v>1</v>
      </c>
    </row>
    <row r="1169" spans="1:6" x14ac:dyDescent="0.2">
      <c r="A1169" s="15">
        <v>42529.022013888884</v>
      </c>
      <c r="B1169" s="9"/>
      <c r="C1169" s="9"/>
      <c r="D1169" s="9"/>
      <c r="E1169" s="9">
        <v>1</v>
      </c>
      <c r="F1169" s="9">
        <v>1</v>
      </c>
    </row>
    <row r="1170" spans="1:6" x14ac:dyDescent="0.2">
      <c r="A1170" s="15">
        <v>42530.993032407408</v>
      </c>
      <c r="B1170" s="9">
        <v>1</v>
      </c>
      <c r="C1170" s="9"/>
      <c r="D1170" s="9"/>
      <c r="E1170" s="9"/>
      <c r="F1170" s="9">
        <v>1</v>
      </c>
    </row>
    <row r="1171" spans="1:6" x14ac:dyDescent="0.2">
      <c r="A1171" s="15">
        <v>42531.195277777777</v>
      </c>
      <c r="B1171" s="9"/>
      <c r="C1171" s="9">
        <v>1</v>
      </c>
      <c r="D1171" s="9"/>
      <c r="E1171" s="9"/>
      <c r="F1171" s="9">
        <v>1</v>
      </c>
    </row>
    <row r="1172" spans="1:6" x14ac:dyDescent="0.2">
      <c r="A1172" s="15">
        <v>42531.228437500002</v>
      </c>
      <c r="B1172" s="9"/>
      <c r="C1172" s="9">
        <v>1</v>
      </c>
      <c r="D1172" s="9"/>
      <c r="E1172" s="9"/>
      <c r="F1172" s="9">
        <v>1</v>
      </c>
    </row>
    <row r="1173" spans="1:6" x14ac:dyDescent="0.2">
      <c r="A1173" s="15">
        <v>42531.980694444443</v>
      </c>
      <c r="B1173" s="9"/>
      <c r="C1173" s="9"/>
      <c r="D1173" s="9"/>
      <c r="E1173" s="9">
        <v>1</v>
      </c>
      <c r="F1173" s="9">
        <v>1</v>
      </c>
    </row>
    <row r="1174" spans="1:6" x14ac:dyDescent="0.2">
      <c r="A1174" s="15">
        <v>42532.052523148144</v>
      </c>
      <c r="B1174" s="9"/>
      <c r="C1174" s="9"/>
      <c r="D1174" s="9"/>
      <c r="E1174" s="9">
        <v>1</v>
      </c>
      <c r="F1174" s="9">
        <v>1</v>
      </c>
    </row>
    <row r="1175" spans="1:6" x14ac:dyDescent="0.2">
      <c r="A1175" s="15">
        <v>42534.631481481483</v>
      </c>
      <c r="B1175" s="9"/>
      <c r="C1175" s="9">
        <v>1</v>
      </c>
      <c r="D1175" s="9"/>
      <c r="E1175" s="9"/>
      <c r="F1175" s="9">
        <v>1</v>
      </c>
    </row>
    <row r="1176" spans="1:6" x14ac:dyDescent="0.2">
      <c r="A1176" s="15">
        <v>42534.649571759262</v>
      </c>
      <c r="B1176" s="9"/>
      <c r="C1176" s="9">
        <v>1</v>
      </c>
      <c r="D1176" s="9"/>
      <c r="E1176" s="9"/>
      <c r="F1176" s="9">
        <v>1</v>
      </c>
    </row>
    <row r="1177" spans="1:6" x14ac:dyDescent="0.2">
      <c r="A1177" s="15">
        <v>42534.866875</v>
      </c>
      <c r="B1177" s="9"/>
      <c r="C1177" s="9">
        <v>1</v>
      </c>
      <c r="D1177" s="9"/>
      <c r="E1177" s="9"/>
      <c r="F1177" s="9">
        <v>1</v>
      </c>
    </row>
    <row r="1178" spans="1:6" x14ac:dyDescent="0.2">
      <c r="A1178" s="15">
        <v>42534.895625000005</v>
      </c>
      <c r="B1178" s="9"/>
      <c r="C1178" s="9"/>
      <c r="D1178" s="9"/>
      <c r="E1178" s="9">
        <v>1</v>
      </c>
      <c r="F1178" s="9">
        <v>1</v>
      </c>
    </row>
    <row r="1179" spans="1:6" x14ac:dyDescent="0.2">
      <c r="A1179" s="15">
        <v>42534.933321759265</v>
      </c>
      <c r="B1179" s="9"/>
      <c r="C1179" s="9">
        <v>1</v>
      </c>
      <c r="D1179" s="9"/>
      <c r="E1179" s="9"/>
      <c r="F1179" s="9">
        <v>1</v>
      </c>
    </row>
    <row r="1180" spans="1:6" x14ac:dyDescent="0.2">
      <c r="A1180" s="15">
        <v>42535.049849537041</v>
      </c>
      <c r="B1180" s="9"/>
      <c r="C1180" s="9"/>
      <c r="D1180" s="9"/>
      <c r="E1180" s="9">
        <v>1</v>
      </c>
      <c r="F1180" s="9">
        <v>1</v>
      </c>
    </row>
    <row r="1181" spans="1:6" x14ac:dyDescent="0.2">
      <c r="A1181" s="15">
        <v>42535.97865740741</v>
      </c>
      <c r="B1181" s="9"/>
      <c r="C1181" s="9"/>
      <c r="D1181" s="9"/>
      <c r="E1181" s="9">
        <v>1</v>
      </c>
      <c r="F1181" s="9">
        <v>1</v>
      </c>
    </row>
    <row r="1182" spans="1:6" x14ac:dyDescent="0.2">
      <c r="A1182" s="15">
        <v>42536.815648148149</v>
      </c>
      <c r="B1182" s="9"/>
      <c r="C1182" s="9"/>
      <c r="D1182" s="9"/>
      <c r="E1182" s="9">
        <v>1</v>
      </c>
      <c r="F1182" s="9">
        <v>1</v>
      </c>
    </row>
    <row r="1183" spans="1:6" x14ac:dyDescent="0.2">
      <c r="A1183" s="15">
        <v>42538.73583333334</v>
      </c>
      <c r="B1183" s="9"/>
      <c r="C1183" s="9"/>
      <c r="D1183" s="9"/>
      <c r="E1183" s="9">
        <v>1</v>
      </c>
      <c r="F1183" s="9">
        <v>1</v>
      </c>
    </row>
    <row r="1184" spans="1:6" x14ac:dyDescent="0.2">
      <c r="A1184" s="15">
        <v>42538.742893518516</v>
      </c>
      <c r="B1184" s="9"/>
      <c r="C1184" s="9">
        <v>1</v>
      </c>
      <c r="D1184" s="9"/>
      <c r="E1184" s="9"/>
      <c r="F1184" s="9">
        <v>1</v>
      </c>
    </row>
    <row r="1185" spans="1:6" x14ac:dyDescent="0.2">
      <c r="A1185" s="15">
        <v>42538.755428240736</v>
      </c>
      <c r="B1185" s="9"/>
      <c r="C1185" s="9">
        <v>1</v>
      </c>
      <c r="D1185" s="9"/>
      <c r="E1185" s="9"/>
      <c r="F1185" s="9">
        <v>1</v>
      </c>
    </row>
    <row r="1186" spans="1:6" x14ac:dyDescent="0.2">
      <c r="A1186" s="15">
        <v>42538.968310185184</v>
      </c>
      <c r="B1186" s="9"/>
      <c r="C1186" s="9">
        <v>1</v>
      </c>
      <c r="D1186" s="9"/>
      <c r="E1186" s="9"/>
      <c r="F1186" s="9">
        <v>1</v>
      </c>
    </row>
    <row r="1187" spans="1:6" x14ac:dyDescent="0.2">
      <c r="A1187" s="15">
        <v>42540.593530092592</v>
      </c>
      <c r="B1187" s="9"/>
      <c r="C1187" s="9">
        <v>1</v>
      </c>
      <c r="D1187" s="9"/>
      <c r="E1187" s="9"/>
      <c r="F1187" s="9">
        <v>1</v>
      </c>
    </row>
    <row r="1188" spans="1:6" x14ac:dyDescent="0.2">
      <c r="A1188" s="15">
        <v>42541.501516203702</v>
      </c>
      <c r="B1188" s="9"/>
      <c r="C1188" s="9"/>
      <c r="D1188" s="9"/>
      <c r="E1188" s="9">
        <v>1</v>
      </c>
      <c r="F1188" s="9">
        <v>1</v>
      </c>
    </row>
    <row r="1189" spans="1:6" x14ac:dyDescent="0.2">
      <c r="A1189" s="15">
        <v>42543.788564814815</v>
      </c>
      <c r="B1189" s="9"/>
      <c r="C1189" s="9">
        <v>1</v>
      </c>
      <c r="D1189" s="9"/>
      <c r="E1189" s="9"/>
      <c r="F1189" s="9">
        <v>1</v>
      </c>
    </row>
    <row r="1190" spans="1:6" x14ac:dyDescent="0.2">
      <c r="A1190" s="15">
        <v>42544.814328703709</v>
      </c>
      <c r="B1190" s="9"/>
      <c r="C1190" s="9"/>
      <c r="D1190" s="9"/>
      <c r="E1190" s="9">
        <v>1</v>
      </c>
      <c r="F1190" s="9">
        <v>1</v>
      </c>
    </row>
    <row r="1191" spans="1:6" x14ac:dyDescent="0.2">
      <c r="A1191" s="15">
        <v>42545.478333333333</v>
      </c>
      <c r="B1191" s="9"/>
      <c r="C1191" s="9"/>
      <c r="D1191" s="9"/>
      <c r="E1191" s="9">
        <v>1</v>
      </c>
      <c r="F1191" s="9">
        <v>1</v>
      </c>
    </row>
    <row r="1192" spans="1:6" x14ac:dyDescent="0.2">
      <c r="A1192" s="15">
        <v>42545.774189814809</v>
      </c>
      <c r="B1192" s="9"/>
      <c r="C1192" s="9"/>
      <c r="D1192" s="9"/>
      <c r="E1192" s="9">
        <v>1</v>
      </c>
      <c r="F1192" s="9">
        <v>1</v>
      </c>
    </row>
    <row r="1193" spans="1:6" x14ac:dyDescent="0.2">
      <c r="A1193" s="15">
        <v>42546.862233796302</v>
      </c>
      <c r="B1193" s="9"/>
      <c r="C1193" s="9"/>
      <c r="D1193" s="9"/>
      <c r="E1193" s="9">
        <v>1</v>
      </c>
      <c r="F1193" s="9">
        <v>1</v>
      </c>
    </row>
    <row r="1194" spans="1:6" x14ac:dyDescent="0.2">
      <c r="A1194" s="15">
        <v>42548.449861111112</v>
      </c>
      <c r="B1194" s="9"/>
      <c r="C1194" s="9">
        <v>1</v>
      </c>
      <c r="D1194" s="9"/>
      <c r="E1194" s="9"/>
      <c r="F1194" s="9">
        <v>1</v>
      </c>
    </row>
    <row r="1195" spans="1:6" x14ac:dyDescent="0.2">
      <c r="A1195" s="15">
        <v>42548.63853009259</v>
      </c>
      <c r="B1195" s="9"/>
      <c r="C1195" s="9"/>
      <c r="D1195" s="9"/>
      <c r="E1195" s="9">
        <v>1</v>
      </c>
      <c r="F1195" s="9">
        <v>1</v>
      </c>
    </row>
    <row r="1196" spans="1:6" x14ac:dyDescent="0.2">
      <c r="A1196" s="15">
        <v>42549.665717592594</v>
      </c>
      <c r="B1196" s="9"/>
      <c r="C1196" s="9"/>
      <c r="D1196" s="9"/>
      <c r="E1196" s="9">
        <v>1</v>
      </c>
      <c r="F1196" s="9">
        <v>1</v>
      </c>
    </row>
    <row r="1197" spans="1:6" x14ac:dyDescent="0.2">
      <c r="A1197" s="15">
        <v>42550.048449074078</v>
      </c>
      <c r="B1197" s="9"/>
      <c r="C1197" s="9">
        <v>1</v>
      </c>
      <c r="D1197" s="9"/>
      <c r="E1197" s="9"/>
      <c r="F1197" s="9">
        <v>1</v>
      </c>
    </row>
    <row r="1198" spans="1:6" x14ac:dyDescent="0.2">
      <c r="A1198" s="15">
        <v>42550.701886574068</v>
      </c>
      <c r="B1198" s="9"/>
      <c r="C1198" s="9"/>
      <c r="D1198" s="9"/>
      <c r="E1198" s="9">
        <v>1</v>
      </c>
      <c r="F1198" s="9">
        <v>1</v>
      </c>
    </row>
    <row r="1199" spans="1:6" x14ac:dyDescent="0.2">
      <c r="A1199" s="15">
        <v>42551.102314814809</v>
      </c>
      <c r="B1199" s="9"/>
      <c r="C1199" s="9">
        <v>1</v>
      </c>
      <c r="D1199" s="9"/>
      <c r="E1199" s="9"/>
      <c r="F1199" s="9">
        <v>1</v>
      </c>
    </row>
    <row r="1200" spans="1:6" x14ac:dyDescent="0.2">
      <c r="A1200" s="15">
        <v>42552.048356481479</v>
      </c>
      <c r="B1200" s="9"/>
      <c r="C1200" s="9"/>
      <c r="D1200" s="9"/>
      <c r="E1200" s="9">
        <v>1</v>
      </c>
      <c r="F1200" s="9">
        <v>1</v>
      </c>
    </row>
    <row r="1201" spans="1:6" x14ac:dyDescent="0.2">
      <c r="A1201" s="15">
        <v>42553.583425925928</v>
      </c>
      <c r="B1201" s="9"/>
      <c r="C1201" s="9"/>
      <c r="D1201" s="9"/>
      <c r="E1201" s="9">
        <v>1</v>
      </c>
      <c r="F1201" s="9">
        <v>1</v>
      </c>
    </row>
    <row r="1202" spans="1:6" x14ac:dyDescent="0.2">
      <c r="A1202" s="15">
        <v>42553.926527777774</v>
      </c>
      <c r="B1202" s="9"/>
      <c r="C1202" s="9"/>
      <c r="D1202" s="9"/>
      <c r="E1202" s="9">
        <v>1</v>
      </c>
      <c r="F1202" s="9">
        <v>1</v>
      </c>
    </row>
    <row r="1203" spans="1:6" x14ac:dyDescent="0.2">
      <c r="A1203" s="15">
        <v>42555.340486111112</v>
      </c>
      <c r="B1203" s="9"/>
      <c r="C1203" s="9">
        <v>1</v>
      </c>
      <c r="D1203" s="9"/>
      <c r="E1203" s="9"/>
      <c r="F1203" s="9">
        <v>1</v>
      </c>
    </row>
    <row r="1204" spans="1:6" x14ac:dyDescent="0.2">
      <c r="A1204" s="15">
        <v>42555.671944444446</v>
      </c>
      <c r="B1204" s="9"/>
      <c r="C1204" s="9"/>
      <c r="D1204" s="9"/>
      <c r="E1204" s="9">
        <v>1</v>
      </c>
      <c r="F1204" s="9">
        <v>1</v>
      </c>
    </row>
    <row r="1205" spans="1:6" x14ac:dyDescent="0.2">
      <c r="A1205" s="15">
        <v>42556.504490740743</v>
      </c>
      <c r="B1205" s="9"/>
      <c r="C1205" s="9"/>
      <c r="D1205" s="9"/>
      <c r="E1205" s="9">
        <v>1</v>
      </c>
      <c r="F1205" s="9">
        <v>1</v>
      </c>
    </row>
    <row r="1206" spans="1:6" x14ac:dyDescent="0.2">
      <c r="A1206" s="15">
        <v>42556.873020833329</v>
      </c>
      <c r="B1206" s="9"/>
      <c r="C1206" s="9"/>
      <c r="D1206" s="9"/>
      <c r="E1206" s="9">
        <v>1</v>
      </c>
      <c r="F1206" s="9">
        <v>1</v>
      </c>
    </row>
    <row r="1207" spans="1:6" x14ac:dyDescent="0.2">
      <c r="A1207" s="15">
        <v>42558.189432870371</v>
      </c>
      <c r="B1207" s="9"/>
      <c r="C1207" s="9"/>
      <c r="D1207" s="9"/>
      <c r="E1207" s="9">
        <v>1</v>
      </c>
      <c r="F1207" s="9">
        <v>1</v>
      </c>
    </row>
    <row r="1208" spans="1:6" x14ac:dyDescent="0.2">
      <c r="A1208" s="15">
        <v>42559.431203703702</v>
      </c>
      <c r="B1208" s="9"/>
      <c r="C1208" s="9"/>
      <c r="D1208" s="9"/>
      <c r="E1208" s="9">
        <v>1</v>
      </c>
      <c r="F1208" s="9">
        <v>1</v>
      </c>
    </row>
    <row r="1209" spans="1:6" x14ac:dyDescent="0.2">
      <c r="A1209" s="15">
        <v>42559.474004629628</v>
      </c>
      <c r="B1209" s="9"/>
      <c r="C1209" s="9">
        <v>1</v>
      </c>
      <c r="D1209" s="9"/>
      <c r="E1209" s="9"/>
      <c r="F1209" s="9">
        <v>1</v>
      </c>
    </row>
    <row r="1210" spans="1:6" x14ac:dyDescent="0.2">
      <c r="A1210" s="15">
        <v>42559.776724537034</v>
      </c>
      <c r="B1210" s="9"/>
      <c r="C1210" s="9"/>
      <c r="D1210" s="9"/>
      <c r="E1210" s="9">
        <v>1</v>
      </c>
      <c r="F1210" s="9">
        <v>1</v>
      </c>
    </row>
    <row r="1211" spans="1:6" x14ac:dyDescent="0.2">
      <c r="A1211" s="15">
        <v>42561.154664351852</v>
      </c>
      <c r="B1211" s="9"/>
      <c r="C1211" s="9"/>
      <c r="D1211" s="9"/>
      <c r="E1211" s="9">
        <v>1</v>
      </c>
      <c r="F1211" s="9">
        <v>1</v>
      </c>
    </row>
    <row r="1212" spans="1:6" x14ac:dyDescent="0.2">
      <c r="A1212" s="15">
        <v>42561.783877314811</v>
      </c>
      <c r="B1212" s="9"/>
      <c r="C1212" s="9"/>
      <c r="D1212" s="9"/>
      <c r="E1212" s="9">
        <v>1</v>
      </c>
      <c r="F1212" s="9">
        <v>1</v>
      </c>
    </row>
    <row r="1213" spans="1:6" x14ac:dyDescent="0.2">
      <c r="A1213" s="15">
        <v>42564.95380787037</v>
      </c>
      <c r="B1213" s="9"/>
      <c r="C1213" s="9"/>
      <c r="D1213" s="9"/>
      <c r="E1213" s="9">
        <v>1</v>
      </c>
      <c r="F1213" s="9">
        <v>1</v>
      </c>
    </row>
    <row r="1214" spans="1:6" x14ac:dyDescent="0.2">
      <c r="A1214" s="15">
        <v>42566.441203703704</v>
      </c>
      <c r="B1214" s="9"/>
      <c r="C1214" s="9"/>
      <c r="D1214" s="9"/>
      <c r="E1214" s="9">
        <v>1</v>
      </c>
      <c r="F1214" s="9">
        <v>1</v>
      </c>
    </row>
    <row r="1215" spans="1:6" x14ac:dyDescent="0.2">
      <c r="A1215" s="15">
        <v>42566.604826388888</v>
      </c>
      <c r="B1215" s="9"/>
      <c r="C1215" s="9"/>
      <c r="D1215" s="9"/>
      <c r="E1215" s="9">
        <v>1</v>
      </c>
      <c r="F1215" s="9">
        <v>1</v>
      </c>
    </row>
    <row r="1216" spans="1:6" x14ac:dyDescent="0.2">
      <c r="A1216" s="15">
        <v>42566.948414351849</v>
      </c>
      <c r="B1216" s="9"/>
      <c r="C1216" s="9">
        <v>1</v>
      </c>
      <c r="D1216" s="9"/>
      <c r="E1216" s="9"/>
      <c r="F1216" s="9">
        <v>1</v>
      </c>
    </row>
    <row r="1217" spans="1:6" x14ac:dyDescent="0.2">
      <c r="A1217" s="15">
        <v>42567.264178240745</v>
      </c>
      <c r="B1217" s="9"/>
      <c r="C1217" s="9"/>
      <c r="D1217" s="9"/>
      <c r="E1217" s="9">
        <v>1</v>
      </c>
      <c r="F1217" s="9">
        <v>1</v>
      </c>
    </row>
    <row r="1218" spans="1:6" x14ac:dyDescent="0.2">
      <c r="A1218" s="15">
        <v>42567.531157407408</v>
      </c>
      <c r="B1218" s="9"/>
      <c r="C1218" s="9">
        <v>1</v>
      </c>
      <c r="D1218" s="9"/>
      <c r="E1218" s="9"/>
      <c r="F1218" s="9">
        <v>1</v>
      </c>
    </row>
    <row r="1219" spans="1:6" x14ac:dyDescent="0.2">
      <c r="A1219" s="15">
        <v>42567.840069444443</v>
      </c>
      <c r="B1219" s="9"/>
      <c r="C1219" s="9"/>
      <c r="D1219" s="9"/>
      <c r="E1219" s="9">
        <v>1</v>
      </c>
      <c r="F1219" s="9">
        <v>1</v>
      </c>
    </row>
    <row r="1220" spans="1:6" x14ac:dyDescent="0.2">
      <c r="A1220" s="15">
        <v>42570.110243055555</v>
      </c>
      <c r="B1220" s="9"/>
      <c r="C1220" s="9"/>
      <c r="D1220" s="9"/>
      <c r="E1220" s="9">
        <v>1</v>
      </c>
      <c r="F1220" s="9">
        <v>1</v>
      </c>
    </row>
    <row r="1221" spans="1:6" x14ac:dyDescent="0.2">
      <c r="A1221" s="15">
        <v>42570.850381944445</v>
      </c>
      <c r="B1221" s="9"/>
      <c r="C1221" s="9">
        <v>1</v>
      </c>
      <c r="D1221" s="9"/>
      <c r="E1221" s="9"/>
      <c r="F1221" s="9">
        <v>1</v>
      </c>
    </row>
    <row r="1222" spans="1:6" x14ac:dyDescent="0.2">
      <c r="A1222" s="15">
        <v>42571.420601851853</v>
      </c>
      <c r="B1222" s="9"/>
      <c r="C1222" s="9"/>
      <c r="D1222" s="9"/>
      <c r="E1222" s="9">
        <v>1</v>
      </c>
      <c r="F1222" s="9">
        <v>1</v>
      </c>
    </row>
    <row r="1223" spans="1:6" x14ac:dyDescent="0.2">
      <c r="A1223" s="15">
        <v>42571.626192129625</v>
      </c>
      <c r="B1223" s="9"/>
      <c r="C1223" s="9"/>
      <c r="D1223" s="9"/>
      <c r="E1223" s="9">
        <v>1</v>
      </c>
      <c r="F1223" s="9">
        <v>1</v>
      </c>
    </row>
    <row r="1224" spans="1:6" x14ac:dyDescent="0.2">
      <c r="A1224" s="15">
        <v>42572.61681712963</v>
      </c>
      <c r="B1224" s="9"/>
      <c r="C1224" s="9"/>
      <c r="D1224" s="9"/>
      <c r="E1224" s="9">
        <v>1</v>
      </c>
      <c r="F1224" s="9">
        <v>1</v>
      </c>
    </row>
    <row r="1225" spans="1:6" x14ac:dyDescent="0.2">
      <c r="A1225" s="15">
        <v>42575.130057870367</v>
      </c>
      <c r="B1225" s="9"/>
      <c r="C1225" s="9"/>
      <c r="D1225" s="9"/>
      <c r="E1225" s="9">
        <v>1</v>
      </c>
      <c r="F1225" s="9">
        <v>1</v>
      </c>
    </row>
    <row r="1226" spans="1:6" x14ac:dyDescent="0.2">
      <c r="A1226" s="15">
        <v>42576.278715277775</v>
      </c>
      <c r="B1226" s="9"/>
      <c r="C1226" s="9"/>
      <c r="D1226" s="9"/>
      <c r="E1226" s="9">
        <v>1</v>
      </c>
      <c r="F1226" s="9">
        <v>1</v>
      </c>
    </row>
    <row r="1227" spans="1:6" x14ac:dyDescent="0.2">
      <c r="A1227" s="15">
        <v>42576.697569444441</v>
      </c>
      <c r="B1227" s="9"/>
      <c r="C1227" s="9"/>
      <c r="D1227" s="9"/>
      <c r="E1227" s="9">
        <v>1</v>
      </c>
      <c r="F1227" s="9">
        <v>1</v>
      </c>
    </row>
    <row r="1228" spans="1:6" x14ac:dyDescent="0.2">
      <c r="A1228" s="15">
        <v>42581.397546296299</v>
      </c>
      <c r="B1228" s="9"/>
      <c r="C1228" s="9"/>
      <c r="D1228" s="9"/>
      <c r="E1228" s="9">
        <v>1</v>
      </c>
      <c r="F1228" s="9">
        <v>1</v>
      </c>
    </row>
    <row r="1229" spans="1:6" x14ac:dyDescent="0.2">
      <c r="A1229" s="15">
        <v>42584.846828703703</v>
      </c>
      <c r="B1229" s="9"/>
      <c r="C1229" s="9"/>
      <c r="D1229" s="9"/>
      <c r="E1229" s="9">
        <v>1</v>
      </c>
      <c r="F1229" s="9">
        <v>1</v>
      </c>
    </row>
    <row r="1230" spans="1:6" x14ac:dyDescent="0.2">
      <c r="A1230" s="15">
        <v>42585.523842592593</v>
      </c>
      <c r="B1230" s="9"/>
      <c r="C1230" s="9"/>
      <c r="D1230" s="9"/>
      <c r="E1230" s="9">
        <v>1</v>
      </c>
      <c r="F1230" s="9">
        <v>1</v>
      </c>
    </row>
    <row r="1231" spans="1:6" x14ac:dyDescent="0.2">
      <c r="A1231" s="15">
        <v>42590.472685185188</v>
      </c>
      <c r="B1231" s="9"/>
      <c r="C1231" s="9"/>
      <c r="D1231" s="9"/>
      <c r="E1231" s="9">
        <v>1</v>
      </c>
      <c r="F1231" s="9">
        <v>1</v>
      </c>
    </row>
    <row r="1232" spans="1:6" x14ac:dyDescent="0.2">
      <c r="A1232" s="15">
        <v>42590.677152777775</v>
      </c>
      <c r="B1232" s="9"/>
      <c r="C1232" s="9">
        <v>1</v>
      </c>
      <c r="D1232" s="9"/>
      <c r="E1232" s="9"/>
      <c r="F1232" s="9">
        <v>1</v>
      </c>
    </row>
    <row r="1233" spans="1:6" x14ac:dyDescent="0.2">
      <c r="A1233" s="15">
        <v>42590.90425925926</v>
      </c>
      <c r="B1233" s="9"/>
      <c r="C1233" s="9"/>
      <c r="D1233" s="9"/>
      <c r="E1233" s="9">
        <v>1</v>
      </c>
      <c r="F1233" s="9">
        <v>1</v>
      </c>
    </row>
    <row r="1234" spans="1:6" x14ac:dyDescent="0.2">
      <c r="A1234" s="15">
        <v>42591.899988425925</v>
      </c>
      <c r="B1234" s="9"/>
      <c r="C1234" s="9"/>
      <c r="D1234" s="9"/>
      <c r="E1234" s="9">
        <v>1</v>
      </c>
      <c r="F1234" s="9">
        <v>1</v>
      </c>
    </row>
    <row r="1235" spans="1:6" x14ac:dyDescent="0.2">
      <c r="A1235" s="15">
        <v>42592.066921296297</v>
      </c>
      <c r="B1235" s="9"/>
      <c r="C1235" s="9"/>
      <c r="D1235" s="9"/>
      <c r="E1235" s="9">
        <v>1</v>
      </c>
      <c r="F1235" s="9">
        <v>1</v>
      </c>
    </row>
    <row r="1236" spans="1:6" x14ac:dyDescent="0.2">
      <c r="A1236" s="15">
        <v>42593.865405092598</v>
      </c>
      <c r="B1236" s="9"/>
      <c r="C1236" s="9"/>
      <c r="D1236" s="9"/>
      <c r="E1236" s="9">
        <v>1</v>
      </c>
      <c r="F1236" s="9">
        <v>1</v>
      </c>
    </row>
    <row r="1237" spans="1:6" x14ac:dyDescent="0.2">
      <c r="A1237" s="15">
        <v>42596.644699074073</v>
      </c>
      <c r="B1237" s="9"/>
      <c r="C1237" s="9"/>
      <c r="D1237" s="9"/>
      <c r="E1237" s="9">
        <v>1</v>
      </c>
      <c r="F1237" s="9">
        <v>1</v>
      </c>
    </row>
    <row r="1238" spans="1:6" x14ac:dyDescent="0.2">
      <c r="A1238" s="15">
        <v>42597.882488425923</v>
      </c>
      <c r="B1238" s="9"/>
      <c r="C1238" s="9"/>
      <c r="D1238" s="9"/>
      <c r="E1238" s="9">
        <v>1</v>
      </c>
      <c r="F1238" s="9">
        <v>1</v>
      </c>
    </row>
    <row r="1239" spans="1:6" x14ac:dyDescent="0.2">
      <c r="A1239" s="15">
        <v>42598.749155092592</v>
      </c>
      <c r="B1239" s="9"/>
      <c r="C1239" s="9">
        <v>1</v>
      </c>
      <c r="D1239" s="9"/>
      <c r="E1239" s="9"/>
      <c r="F1239" s="9">
        <v>1</v>
      </c>
    </row>
    <row r="1240" spans="1:6" x14ac:dyDescent="0.2">
      <c r="A1240" s="15">
        <v>42600.756041666667</v>
      </c>
      <c r="B1240" s="9"/>
      <c r="C1240" s="9"/>
      <c r="D1240" s="9"/>
      <c r="E1240" s="9">
        <v>1</v>
      </c>
      <c r="F1240" s="9">
        <v>1</v>
      </c>
    </row>
    <row r="1241" spans="1:6" x14ac:dyDescent="0.2">
      <c r="A1241" s="15">
        <v>42601.827141203699</v>
      </c>
      <c r="B1241" s="9"/>
      <c r="C1241" s="9">
        <v>1</v>
      </c>
      <c r="D1241" s="9"/>
      <c r="E1241" s="9"/>
      <c r="F1241" s="9">
        <v>1</v>
      </c>
    </row>
    <row r="1242" spans="1:6" x14ac:dyDescent="0.2">
      <c r="A1242" s="15">
        <v>42601.854699074072</v>
      </c>
      <c r="B1242" s="9"/>
      <c r="C1242" s="9">
        <v>1</v>
      </c>
      <c r="D1242" s="9"/>
      <c r="E1242" s="9"/>
      <c r="F1242" s="9">
        <v>1</v>
      </c>
    </row>
    <row r="1243" spans="1:6" x14ac:dyDescent="0.2">
      <c r="A1243" s="15">
        <v>42602.576712962968</v>
      </c>
      <c r="B1243" s="9"/>
      <c r="C1243" s="9"/>
      <c r="D1243" s="9"/>
      <c r="E1243" s="9">
        <v>1</v>
      </c>
      <c r="F1243" s="9">
        <v>1</v>
      </c>
    </row>
    <row r="1244" spans="1:6" x14ac:dyDescent="0.2">
      <c r="A1244" s="15">
        <v>42605.765381944439</v>
      </c>
      <c r="B1244" s="9"/>
      <c r="C1244" s="9"/>
      <c r="D1244" s="9"/>
      <c r="E1244" s="9">
        <v>1</v>
      </c>
      <c r="F1244" s="9">
        <v>1</v>
      </c>
    </row>
    <row r="1245" spans="1:6" x14ac:dyDescent="0.2">
      <c r="A1245" s="15">
        <v>42606.056863425925</v>
      </c>
      <c r="B1245" s="9"/>
      <c r="C1245" s="9">
        <v>1</v>
      </c>
      <c r="D1245" s="9"/>
      <c r="E1245" s="9"/>
      <c r="F1245" s="9">
        <v>1</v>
      </c>
    </row>
    <row r="1246" spans="1:6" x14ac:dyDescent="0.2">
      <c r="A1246" s="15">
        <v>42608.36583333333</v>
      </c>
      <c r="B1246" s="9"/>
      <c r="C1246" s="9"/>
      <c r="D1246" s="9"/>
      <c r="E1246" s="9">
        <v>1</v>
      </c>
      <c r="F1246" s="9">
        <v>1</v>
      </c>
    </row>
    <row r="1247" spans="1:6" x14ac:dyDescent="0.2">
      <c r="A1247" s="15">
        <v>42609.442465277782</v>
      </c>
      <c r="B1247" s="9"/>
      <c r="C1247" s="9"/>
      <c r="D1247" s="9"/>
      <c r="E1247" s="9">
        <v>1</v>
      </c>
      <c r="F1247" s="9">
        <v>1</v>
      </c>
    </row>
    <row r="1248" spans="1:6" x14ac:dyDescent="0.2">
      <c r="A1248" s="15">
        <v>42611.261064814811</v>
      </c>
      <c r="B1248" s="9"/>
      <c r="C1248" s="9">
        <v>1</v>
      </c>
      <c r="D1248" s="9"/>
      <c r="E1248" s="9"/>
      <c r="F1248" s="9">
        <v>1</v>
      </c>
    </row>
    <row r="1249" spans="1:6" x14ac:dyDescent="0.2">
      <c r="A1249" s="15">
        <v>42611.801412037035</v>
      </c>
      <c r="B1249" s="9"/>
      <c r="C1249" s="9"/>
      <c r="D1249" s="9"/>
      <c r="E1249" s="9">
        <v>1</v>
      </c>
      <c r="F1249" s="9">
        <v>1</v>
      </c>
    </row>
    <row r="1250" spans="1:6" x14ac:dyDescent="0.2">
      <c r="A1250" s="15">
        <v>42612.149780092594</v>
      </c>
      <c r="B1250" s="9"/>
      <c r="C1250" s="9"/>
      <c r="D1250" s="9"/>
      <c r="E1250" s="9">
        <v>1</v>
      </c>
      <c r="F1250" s="9">
        <v>1</v>
      </c>
    </row>
    <row r="1251" spans="1:6" x14ac:dyDescent="0.2">
      <c r="A1251" s="15">
        <v>42612.918807870374</v>
      </c>
      <c r="B1251" s="9"/>
      <c r="C1251" s="9"/>
      <c r="D1251" s="9"/>
      <c r="E1251" s="9">
        <v>1</v>
      </c>
      <c r="F1251" s="9">
        <v>1</v>
      </c>
    </row>
    <row r="1252" spans="1:6" x14ac:dyDescent="0.2">
      <c r="A1252" s="15">
        <v>42613.841261574074</v>
      </c>
      <c r="B1252" s="9"/>
      <c r="C1252" s="9">
        <v>1</v>
      </c>
      <c r="D1252" s="9"/>
      <c r="E1252" s="9"/>
      <c r="F1252" s="9">
        <v>1</v>
      </c>
    </row>
    <row r="1253" spans="1:6" x14ac:dyDescent="0.2">
      <c r="A1253" s="15">
        <v>42614.268796296295</v>
      </c>
      <c r="B1253" s="9"/>
      <c r="C1253" s="9">
        <v>1</v>
      </c>
      <c r="D1253" s="9"/>
      <c r="E1253" s="9"/>
      <c r="F1253" s="9">
        <v>1</v>
      </c>
    </row>
    <row r="1254" spans="1:6" x14ac:dyDescent="0.2">
      <c r="A1254" s="15">
        <v>42614.760937500003</v>
      </c>
      <c r="B1254" s="9"/>
      <c r="C1254" s="9"/>
      <c r="D1254" s="9"/>
      <c r="E1254" s="9">
        <v>1</v>
      </c>
      <c r="F1254" s="9">
        <v>1</v>
      </c>
    </row>
    <row r="1255" spans="1:6" x14ac:dyDescent="0.2">
      <c r="A1255" s="15">
        <v>42615.121921296297</v>
      </c>
      <c r="B1255" s="9"/>
      <c r="C1255" s="9">
        <v>1</v>
      </c>
      <c r="D1255" s="9"/>
      <c r="E1255" s="9"/>
      <c r="F1255" s="9">
        <v>1</v>
      </c>
    </row>
    <row r="1256" spans="1:6" x14ac:dyDescent="0.2">
      <c r="A1256" s="15">
        <v>42615.142870370371</v>
      </c>
      <c r="B1256" s="9"/>
      <c r="C1256" s="9">
        <v>1</v>
      </c>
      <c r="D1256" s="9"/>
      <c r="E1256" s="9"/>
      <c r="F1256" s="9">
        <v>1</v>
      </c>
    </row>
    <row r="1257" spans="1:6" x14ac:dyDescent="0.2">
      <c r="A1257" s="15">
        <v>42615.346817129626</v>
      </c>
      <c r="B1257" s="9">
        <v>1</v>
      </c>
      <c r="C1257" s="9"/>
      <c r="D1257" s="9"/>
      <c r="E1257" s="9"/>
      <c r="F1257" s="9">
        <v>1</v>
      </c>
    </row>
    <row r="1258" spans="1:6" x14ac:dyDescent="0.2">
      <c r="A1258" s="15">
        <v>42618.827013888891</v>
      </c>
      <c r="B1258" s="9"/>
      <c r="C1258" s="9">
        <v>1</v>
      </c>
      <c r="D1258" s="9"/>
      <c r="E1258" s="9"/>
      <c r="F1258" s="9">
        <v>1</v>
      </c>
    </row>
    <row r="1259" spans="1:6" x14ac:dyDescent="0.2">
      <c r="A1259" s="15">
        <v>42619.802488425921</v>
      </c>
      <c r="B1259" s="9"/>
      <c r="C1259" s="9"/>
      <c r="D1259" s="9"/>
      <c r="E1259" s="9">
        <v>1</v>
      </c>
      <c r="F1259" s="9">
        <v>1</v>
      </c>
    </row>
    <row r="1260" spans="1:6" x14ac:dyDescent="0.2">
      <c r="A1260" s="15">
        <v>42619.935694444444</v>
      </c>
      <c r="B1260" s="9"/>
      <c r="C1260" s="9"/>
      <c r="D1260" s="9"/>
      <c r="E1260" s="9">
        <v>1</v>
      </c>
      <c r="F1260" s="9">
        <v>1</v>
      </c>
    </row>
    <row r="1261" spans="1:6" x14ac:dyDescent="0.2">
      <c r="A1261" s="15">
        <v>42620.91097222222</v>
      </c>
      <c r="B1261" s="9"/>
      <c r="C1261" s="9">
        <v>1</v>
      </c>
      <c r="D1261" s="9"/>
      <c r="E1261" s="9"/>
      <c r="F1261" s="9">
        <v>1</v>
      </c>
    </row>
    <row r="1262" spans="1:6" x14ac:dyDescent="0.2">
      <c r="A1262" s="15">
        <v>42621.389340277776</v>
      </c>
      <c r="B1262" s="9"/>
      <c r="C1262" s="9">
        <v>1</v>
      </c>
      <c r="D1262" s="9"/>
      <c r="E1262" s="9"/>
      <c r="F1262" s="9">
        <v>1</v>
      </c>
    </row>
    <row r="1263" spans="1:6" x14ac:dyDescent="0.2">
      <c r="A1263" s="15">
        <v>42622.436412037037</v>
      </c>
      <c r="B1263" s="9"/>
      <c r="C1263" s="9">
        <v>1</v>
      </c>
      <c r="D1263" s="9"/>
      <c r="E1263" s="9"/>
      <c r="F1263" s="9">
        <v>1</v>
      </c>
    </row>
    <row r="1264" spans="1:6" x14ac:dyDescent="0.2">
      <c r="A1264" s="15">
        <v>42622.767476851848</v>
      </c>
      <c r="B1264" s="9"/>
      <c r="C1264" s="9"/>
      <c r="D1264" s="9"/>
      <c r="E1264" s="9">
        <v>1</v>
      </c>
      <c r="F1264" s="9">
        <v>1</v>
      </c>
    </row>
    <row r="1265" spans="1:6" x14ac:dyDescent="0.2">
      <c r="A1265" s="15">
        <v>42626.7503125</v>
      </c>
      <c r="B1265" s="9"/>
      <c r="C1265" s="9"/>
      <c r="D1265" s="9"/>
      <c r="E1265" s="9">
        <v>1</v>
      </c>
      <c r="F1265" s="9">
        <v>1</v>
      </c>
    </row>
    <row r="1266" spans="1:6" x14ac:dyDescent="0.2">
      <c r="A1266" s="15">
        <v>42627.307303240741</v>
      </c>
      <c r="B1266" s="9"/>
      <c r="C1266" s="9"/>
      <c r="D1266" s="9"/>
      <c r="E1266" s="9">
        <v>1</v>
      </c>
      <c r="F1266" s="9">
        <v>1</v>
      </c>
    </row>
    <row r="1267" spans="1:6" x14ac:dyDescent="0.2">
      <c r="A1267" s="15">
        <v>42627.454097222217</v>
      </c>
      <c r="B1267" s="9"/>
      <c r="C1267" s="9"/>
      <c r="D1267" s="9"/>
      <c r="E1267" s="9">
        <v>1</v>
      </c>
      <c r="F1267" s="9">
        <v>1</v>
      </c>
    </row>
    <row r="1268" spans="1:6" x14ac:dyDescent="0.2">
      <c r="A1268" s="15">
        <v>42627.955104166671</v>
      </c>
      <c r="B1268" s="9"/>
      <c r="C1268" s="9">
        <v>1</v>
      </c>
      <c r="D1268" s="9"/>
      <c r="E1268" s="9"/>
      <c r="F1268" s="9">
        <v>1</v>
      </c>
    </row>
    <row r="1269" spans="1:6" x14ac:dyDescent="0.2">
      <c r="A1269" s="15">
        <v>42628.650208333333</v>
      </c>
      <c r="B1269" s="9"/>
      <c r="C1269" s="9"/>
      <c r="D1269" s="9"/>
      <c r="E1269" s="9">
        <v>1</v>
      </c>
      <c r="F1269" s="9">
        <v>1</v>
      </c>
    </row>
    <row r="1270" spans="1:6" x14ac:dyDescent="0.2">
      <c r="A1270" s="15">
        <v>42628.690266203703</v>
      </c>
      <c r="B1270" s="9">
        <v>1</v>
      </c>
      <c r="C1270" s="9"/>
      <c r="D1270" s="9"/>
      <c r="E1270" s="9"/>
      <c r="F1270" s="9">
        <v>1</v>
      </c>
    </row>
    <row r="1271" spans="1:6" x14ac:dyDescent="0.2">
      <c r="A1271" s="15">
        <v>42628.849120370374</v>
      </c>
      <c r="B1271" s="9"/>
      <c r="C1271" s="9"/>
      <c r="D1271" s="9"/>
      <c r="E1271" s="9">
        <v>1</v>
      </c>
      <c r="F1271" s="9">
        <v>1</v>
      </c>
    </row>
    <row r="1272" spans="1:6" x14ac:dyDescent="0.2">
      <c r="A1272" s="15">
        <v>42629.503483796296</v>
      </c>
      <c r="B1272" s="9"/>
      <c r="C1272" s="9">
        <v>1</v>
      </c>
      <c r="D1272" s="9"/>
      <c r="E1272" s="9"/>
      <c r="F1272" s="9">
        <v>1</v>
      </c>
    </row>
    <row r="1273" spans="1:6" x14ac:dyDescent="0.2">
      <c r="A1273" s="15">
        <v>42629.655046296291</v>
      </c>
      <c r="B1273" s="9"/>
      <c r="C1273" s="9"/>
      <c r="D1273" s="9"/>
      <c r="E1273" s="9">
        <v>1</v>
      </c>
      <c r="F1273" s="9">
        <v>1</v>
      </c>
    </row>
    <row r="1274" spans="1:6" x14ac:dyDescent="0.2">
      <c r="A1274" s="15">
        <v>42630.922893518517</v>
      </c>
      <c r="B1274" s="9"/>
      <c r="C1274" s="9">
        <v>1</v>
      </c>
      <c r="D1274" s="9"/>
      <c r="E1274" s="9"/>
      <c r="F1274" s="9">
        <v>1</v>
      </c>
    </row>
    <row r="1275" spans="1:6" x14ac:dyDescent="0.2">
      <c r="A1275" s="15">
        <v>42632.348310185189</v>
      </c>
      <c r="B1275" s="9"/>
      <c r="C1275" s="9"/>
      <c r="D1275" s="9"/>
      <c r="E1275" s="9">
        <v>1</v>
      </c>
      <c r="F1275" s="9">
        <v>1</v>
      </c>
    </row>
    <row r="1276" spans="1:6" x14ac:dyDescent="0.2">
      <c r="A1276" s="15">
        <v>42633.116851851853</v>
      </c>
      <c r="B1276" s="9"/>
      <c r="C1276" s="9"/>
      <c r="D1276" s="9"/>
      <c r="E1276" s="9">
        <v>1</v>
      </c>
      <c r="F1276" s="9">
        <v>1</v>
      </c>
    </row>
    <row r="1277" spans="1:6" x14ac:dyDescent="0.2">
      <c r="A1277" s="15">
        <v>42640.278171296297</v>
      </c>
      <c r="B1277" s="9"/>
      <c r="C1277" s="9">
        <v>1</v>
      </c>
      <c r="D1277" s="9"/>
      <c r="E1277" s="9"/>
      <c r="F1277" s="9">
        <v>1</v>
      </c>
    </row>
    <row r="1278" spans="1:6" x14ac:dyDescent="0.2">
      <c r="A1278" s="15">
        <v>42643.632858796293</v>
      </c>
      <c r="B1278" s="9"/>
      <c r="C1278" s="9"/>
      <c r="D1278" s="9"/>
      <c r="E1278" s="9">
        <v>1</v>
      </c>
      <c r="F1278" s="9">
        <v>1</v>
      </c>
    </row>
    <row r="1279" spans="1:6" x14ac:dyDescent="0.2">
      <c r="A1279" s="15">
        <v>42644.535358796296</v>
      </c>
      <c r="B1279" s="9"/>
      <c r="C1279" s="9"/>
      <c r="D1279" s="9"/>
      <c r="E1279" s="9">
        <v>1</v>
      </c>
      <c r="F1279" s="9">
        <v>1</v>
      </c>
    </row>
    <row r="1280" spans="1:6" x14ac:dyDescent="0.2">
      <c r="A1280" s="15">
        <v>42646.092812499999</v>
      </c>
      <c r="B1280" s="9"/>
      <c r="C1280" s="9"/>
      <c r="D1280" s="9"/>
      <c r="E1280" s="9">
        <v>1</v>
      </c>
      <c r="F1280" s="9">
        <v>1</v>
      </c>
    </row>
    <row r="1281" spans="1:6" x14ac:dyDescent="0.2">
      <c r="A1281" s="15">
        <v>42648.546111111107</v>
      </c>
      <c r="B1281" s="9"/>
      <c r="C1281" s="9"/>
      <c r="D1281" s="9"/>
      <c r="E1281" s="9">
        <v>1</v>
      </c>
      <c r="F1281" s="9">
        <v>1</v>
      </c>
    </row>
    <row r="1282" spans="1:6" x14ac:dyDescent="0.2">
      <c r="A1282" s="15">
        <v>42649.54923611111</v>
      </c>
      <c r="B1282" s="9"/>
      <c r="C1282" s="9"/>
      <c r="D1282" s="9"/>
      <c r="E1282" s="9">
        <v>1</v>
      </c>
      <c r="F1282" s="9">
        <v>1</v>
      </c>
    </row>
    <row r="1283" spans="1:6" x14ac:dyDescent="0.2">
      <c r="A1283" s="15">
        <v>42649.562118055561</v>
      </c>
      <c r="B1283" s="9"/>
      <c r="C1283" s="9">
        <v>1</v>
      </c>
      <c r="D1283" s="9"/>
      <c r="E1283" s="9"/>
      <c r="F1283" s="9">
        <v>1</v>
      </c>
    </row>
    <row r="1284" spans="1:6" x14ac:dyDescent="0.2">
      <c r="A1284" s="15">
        <v>42649.623460648145</v>
      </c>
      <c r="B1284" s="9"/>
      <c r="C1284" s="9">
        <v>1</v>
      </c>
      <c r="D1284" s="9"/>
      <c r="E1284" s="9"/>
      <c r="F1284" s="9">
        <v>1</v>
      </c>
    </row>
    <row r="1285" spans="1:6" x14ac:dyDescent="0.2">
      <c r="A1285" s="15">
        <v>42654.973703703698</v>
      </c>
      <c r="B1285" s="9"/>
      <c r="C1285" s="9"/>
      <c r="D1285" s="9"/>
      <c r="E1285" s="9">
        <v>1</v>
      </c>
      <c r="F1285" s="9">
        <v>1</v>
      </c>
    </row>
    <row r="1286" spans="1:6" x14ac:dyDescent="0.2">
      <c r="A1286" s="15">
        <v>42655.465891203698</v>
      </c>
      <c r="B1286" s="9"/>
      <c r="C1286" s="9"/>
      <c r="D1286" s="9"/>
      <c r="E1286" s="9">
        <v>1</v>
      </c>
      <c r="F1286" s="9">
        <v>1</v>
      </c>
    </row>
    <row r="1287" spans="1:6" x14ac:dyDescent="0.2">
      <c r="A1287" s="15">
        <v>42656.005173611105</v>
      </c>
      <c r="B1287" s="9"/>
      <c r="C1287" s="9"/>
      <c r="D1287" s="9"/>
      <c r="E1287" s="9">
        <v>1</v>
      </c>
      <c r="F1287" s="9">
        <v>1</v>
      </c>
    </row>
    <row r="1288" spans="1:6" x14ac:dyDescent="0.2">
      <c r="A1288" s="15">
        <v>42657.38726851852</v>
      </c>
      <c r="B1288" s="9"/>
      <c r="C1288" s="9">
        <v>1</v>
      </c>
      <c r="D1288" s="9"/>
      <c r="E1288" s="9"/>
      <c r="F1288" s="9">
        <v>1</v>
      </c>
    </row>
    <row r="1289" spans="1:6" x14ac:dyDescent="0.2">
      <c r="A1289" s="15">
        <v>42658.690532407403</v>
      </c>
      <c r="B1289" s="9"/>
      <c r="C1289" s="9">
        <v>1</v>
      </c>
      <c r="D1289" s="9"/>
      <c r="E1289" s="9"/>
      <c r="F1289" s="9">
        <v>1</v>
      </c>
    </row>
    <row r="1290" spans="1:6" x14ac:dyDescent="0.2">
      <c r="A1290" s="15">
        <v>42660.618854166663</v>
      </c>
      <c r="B1290" s="9"/>
      <c r="C1290" s="9"/>
      <c r="D1290" s="9"/>
      <c r="E1290" s="9">
        <v>1</v>
      </c>
      <c r="F1290" s="9">
        <v>1</v>
      </c>
    </row>
    <row r="1291" spans="1:6" x14ac:dyDescent="0.2">
      <c r="A1291" s="15">
        <v>42661.132245370376</v>
      </c>
      <c r="B1291" s="9"/>
      <c r="C1291" s="9"/>
      <c r="D1291" s="9"/>
      <c r="E1291" s="9">
        <v>1</v>
      </c>
      <c r="F1291" s="9">
        <v>1</v>
      </c>
    </row>
    <row r="1292" spans="1:6" x14ac:dyDescent="0.2">
      <c r="A1292" s="15">
        <v>42661.442060185189</v>
      </c>
      <c r="B1292" s="9"/>
      <c r="C1292" s="9"/>
      <c r="D1292" s="9"/>
      <c r="E1292" s="9">
        <v>1</v>
      </c>
      <c r="F1292" s="9">
        <v>1</v>
      </c>
    </row>
    <row r="1293" spans="1:6" x14ac:dyDescent="0.2">
      <c r="A1293" s="15">
        <v>42662.021539351852</v>
      </c>
      <c r="B1293" s="9"/>
      <c r="C1293" s="9"/>
      <c r="D1293" s="9"/>
      <c r="E1293" s="9">
        <v>1</v>
      </c>
      <c r="F1293" s="9">
        <v>1</v>
      </c>
    </row>
    <row r="1294" spans="1:6" x14ac:dyDescent="0.2">
      <c r="A1294" s="15">
        <v>42663.468078703707</v>
      </c>
      <c r="B1294" s="9"/>
      <c r="C1294" s="9">
        <v>1</v>
      </c>
      <c r="D1294" s="9"/>
      <c r="E1294" s="9"/>
      <c r="F1294" s="9">
        <v>1</v>
      </c>
    </row>
    <row r="1295" spans="1:6" x14ac:dyDescent="0.2">
      <c r="A1295" s="15">
        <v>42664.809560185182</v>
      </c>
      <c r="B1295" s="9"/>
      <c r="C1295" s="9"/>
      <c r="D1295" s="9"/>
      <c r="E1295" s="9">
        <v>1</v>
      </c>
      <c r="F1295" s="9">
        <v>1</v>
      </c>
    </row>
    <row r="1296" spans="1:6" x14ac:dyDescent="0.2">
      <c r="A1296" s="15">
        <v>42665.150347222225</v>
      </c>
      <c r="B1296" s="9"/>
      <c r="C1296" s="9">
        <v>1</v>
      </c>
      <c r="D1296" s="9"/>
      <c r="E1296" s="9"/>
      <c r="F1296" s="9">
        <v>1</v>
      </c>
    </row>
    <row r="1297" spans="1:6" x14ac:dyDescent="0.2">
      <c r="A1297" s="15">
        <v>42665.451736111107</v>
      </c>
      <c r="B1297" s="9"/>
      <c r="C1297" s="9"/>
      <c r="D1297" s="9"/>
      <c r="E1297" s="9">
        <v>1</v>
      </c>
      <c r="F1297" s="9">
        <v>1</v>
      </c>
    </row>
    <row r="1298" spans="1:6" x14ac:dyDescent="0.2">
      <c r="A1298" s="15">
        <v>42665.970347222217</v>
      </c>
      <c r="B1298" s="9"/>
      <c r="C1298" s="9">
        <v>1</v>
      </c>
      <c r="D1298" s="9"/>
      <c r="E1298" s="9"/>
      <c r="F1298" s="9">
        <v>1</v>
      </c>
    </row>
    <row r="1299" spans="1:6" x14ac:dyDescent="0.2">
      <c r="A1299" s="15">
        <v>42666.666932870372</v>
      </c>
      <c r="B1299" s="9"/>
      <c r="C1299" s="9">
        <v>1</v>
      </c>
      <c r="D1299" s="9"/>
      <c r="E1299" s="9"/>
      <c r="F1299" s="9">
        <v>1</v>
      </c>
    </row>
    <row r="1300" spans="1:6" x14ac:dyDescent="0.2">
      <c r="A1300" s="15">
        <v>42672.955138888887</v>
      </c>
      <c r="B1300" s="9"/>
      <c r="C1300" s="9">
        <v>1</v>
      </c>
      <c r="D1300" s="9"/>
      <c r="E1300" s="9"/>
      <c r="F1300" s="9">
        <v>1</v>
      </c>
    </row>
    <row r="1301" spans="1:6" x14ac:dyDescent="0.2">
      <c r="A1301" s="15">
        <v>42675.057997685188</v>
      </c>
      <c r="B1301" s="9"/>
      <c r="C1301" s="9"/>
      <c r="D1301" s="9"/>
      <c r="E1301" s="9">
        <v>1</v>
      </c>
      <c r="F1301" s="9">
        <v>1</v>
      </c>
    </row>
    <row r="1302" spans="1:6" x14ac:dyDescent="0.2">
      <c r="A1302" s="15">
        <v>42675.262962962966</v>
      </c>
      <c r="B1302" s="9"/>
      <c r="C1302" s="9">
        <v>1</v>
      </c>
      <c r="D1302" s="9"/>
      <c r="E1302" s="9"/>
      <c r="F1302" s="9">
        <v>1</v>
      </c>
    </row>
    <row r="1303" spans="1:6" x14ac:dyDescent="0.2">
      <c r="A1303" s="15">
        <v>42675.694236111114</v>
      </c>
      <c r="B1303" s="9"/>
      <c r="C1303" s="9"/>
      <c r="D1303" s="9"/>
      <c r="E1303" s="9">
        <v>1</v>
      </c>
      <c r="F1303" s="9">
        <v>1</v>
      </c>
    </row>
    <row r="1304" spans="1:6" x14ac:dyDescent="0.2">
      <c r="A1304" s="15">
        <v>42675.832465277781</v>
      </c>
      <c r="B1304" s="9"/>
      <c r="C1304" s="9"/>
      <c r="D1304" s="9"/>
      <c r="E1304" s="9">
        <v>1</v>
      </c>
      <c r="F1304" s="9">
        <v>1</v>
      </c>
    </row>
    <row r="1305" spans="1:6" x14ac:dyDescent="0.2">
      <c r="A1305" s="15">
        <v>42676.065150462964</v>
      </c>
      <c r="B1305" s="9"/>
      <c r="C1305" s="9"/>
      <c r="D1305" s="9"/>
      <c r="E1305" s="9">
        <v>1</v>
      </c>
      <c r="F1305" s="9">
        <v>1</v>
      </c>
    </row>
    <row r="1306" spans="1:6" x14ac:dyDescent="0.2">
      <c r="A1306" s="15">
        <v>42678.932083333333</v>
      </c>
      <c r="B1306" s="9">
        <v>1</v>
      </c>
      <c r="C1306" s="9"/>
      <c r="D1306" s="9"/>
      <c r="E1306" s="9"/>
      <c r="F1306" s="9">
        <v>1</v>
      </c>
    </row>
    <row r="1307" spans="1:6" x14ac:dyDescent="0.2">
      <c r="A1307" s="15">
        <v>42679.958472222221</v>
      </c>
      <c r="B1307" s="9"/>
      <c r="C1307" s="9">
        <v>1</v>
      </c>
      <c r="D1307" s="9"/>
      <c r="E1307" s="9"/>
      <c r="F1307" s="9">
        <v>1</v>
      </c>
    </row>
    <row r="1308" spans="1:6" x14ac:dyDescent="0.2">
      <c r="A1308" s="15">
        <v>42681.35157407407</v>
      </c>
      <c r="B1308" s="9"/>
      <c r="C1308" s="9"/>
      <c r="D1308" s="9"/>
      <c r="E1308" s="9">
        <v>1</v>
      </c>
      <c r="F1308" s="9">
        <v>1</v>
      </c>
    </row>
    <row r="1309" spans="1:6" x14ac:dyDescent="0.2">
      <c r="A1309" s="15">
        <v>42682.616967592592</v>
      </c>
      <c r="B1309" s="9"/>
      <c r="C1309" s="9"/>
      <c r="D1309" s="9"/>
      <c r="E1309" s="9">
        <v>1</v>
      </c>
      <c r="F1309" s="9">
        <v>1</v>
      </c>
    </row>
    <row r="1310" spans="1:6" x14ac:dyDescent="0.2">
      <c r="A1310" s="15">
        <v>42682.67768518519</v>
      </c>
      <c r="B1310" s="9">
        <v>1</v>
      </c>
      <c r="C1310" s="9"/>
      <c r="D1310" s="9"/>
      <c r="E1310" s="9"/>
      <c r="F1310" s="9">
        <v>1</v>
      </c>
    </row>
    <row r="1311" spans="1:6" x14ac:dyDescent="0.2">
      <c r="A1311" s="15">
        <v>42683.151331018518</v>
      </c>
      <c r="B1311" s="9"/>
      <c r="C1311" s="9">
        <v>1</v>
      </c>
      <c r="D1311" s="9"/>
      <c r="E1311" s="9"/>
      <c r="F1311" s="9">
        <v>1</v>
      </c>
    </row>
    <row r="1312" spans="1:6" x14ac:dyDescent="0.2">
      <c r="A1312" s="15">
        <v>42685.974004629628</v>
      </c>
      <c r="B1312" s="9"/>
      <c r="C1312" s="9"/>
      <c r="D1312" s="9"/>
      <c r="E1312" s="9">
        <v>1</v>
      </c>
      <c r="F1312" s="9">
        <v>1</v>
      </c>
    </row>
    <row r="1313" spans="1:6" x14ac:dyDescent="0.2">
      <c r="A1313" s="15">
        <v>42689.029583333337</v>
      </c>
      <c r="B1313" s="9"/>
      <c r="C1313" s="9">
        <v>1</v>
      </c>
      <c r="D1313" s="9"/>
      <c r="E1313" s="9"/>
      <c r="F1313" s="9">
        <v>1</v>
      </c>
    </row>
    <row r="1314" spans="1:6" x14ac:dyDescent="0.2">
      <c r="A1314" s="15">
        <v>42689.214988425927</v>
      </c>
      <c r="B1314" s="9"/>
      <c r="C1314" s="9"/>
      <c r="D1314" s="9"/>
      <c r="E1314" s="9">
        <v>1</v>
      </c>
      <c r="F1314" s="9">
        <v>1</v>
      </c>
    </row>
    <row r="1315" spans="1:6" x14ac:dyDescent="0.2">
      <c r="A1315" s="15">
        <v>42690.041435185187</v>
      </c>
      <c r="B1315" s="9"/>
      <c r="C1315" s="9"/>
      <c r="D1315" s="9"/>
      <c r="E1315" s="9">
        <v>1</v>
      </c>
      <c r="F1315" s="9">
        <v>1</v>
      </c>
    </row>
    <row r="1316" spans="1:6" x14ac:dyDescent="0.2">
      <c r="A1316" s="15">
        <v>42690.334317129629</v>
      </c>
      <c r="B1316" s="9"/>
      <c r="C1316" s="9"/>
      <c r="D1316" s="9"/>
      <c r="E1316" s="9">
        <v>1</v>
      </c>
      <c r="F1316" s="9">
        <v>1</v>
      </c>
    </row>
    <row r="1317" spans="1:6" x14ac:dyDescent="0.2">
      <c r="A1317" s="15">
        <v>42690.733437499999</v>
      </c>
      <c r="B1317" s="9"/>
      <c r="C1317" s="9">
        <v>1</v>
      </c>
      <c r="D1317" s="9"/>
      <c r="E1317" s="9"/>
      <c r="F1317" s="9">
        <v>1</v>
      </c>
    </row>
    <row r="1318" spans="1:6" x14ac:dyDescent="0.2">
      <c r="A1318" s="15">
        <v>42693.031828703708</v>
      </c>
      <c r="B1318" s="9"/>
      <c r="C1318" s="9">
        <v>1</v>
      </c>
      <c r="D1318" s="9"/>
      <c r="E1318" s="9"/>
      <c r="F1318" s="9">
        <v>1</v>
      </c>
    </row>
    <row r="1319" spans="1:6" x14ac:dyDescent="0.2">
      <c r="A1319" s="15">
        <v>42693.742604166662</v>
      </c>
      <c r="B1319" s="9"/>
      <c r="C1319" s="9"/>
      <c r="D1319" s="9"/>
      <c r="E1319" s="9">
        <v>1</v>
      </c>
      <c r="F1319" s="9">
        <v>1</v>
      </c>
    </row>
    <row r="1320" spans="1:6" x14ac:dyDescent="0.2">
      <c r="A1320" s="15">
        <v>42694.110185185185</v>
      </c>
      <c r="B1320" s="9"/>
      <c r="C1320" s="9"/>
      <c r="D1320" s="9"/>
      <c r="E1320" s="9">
        <v>1</v>
      </c>
      <c r="F1320" s="9">
        <v>1</v>
      </c>
    </row>
    <row r="1321" spans="1:6" x14ac:dyDescent="0.2">
      <c r="A1321" s="15">
        <v>42695.7105787037</v>
      </c>
      <c r="B1321" s="9"/>
      <c r="C1321" s="9">
        <v>1</v>
      </c>
      <c r="D1321" s="9"/>
      <c r="E1321" s="9"/>
      <c r="F1321" s="9">
        <v>1</v>
      </c>
    </row>
    <row r="1322" spans="1:6" x14ac:dyDescent="0.2">
      <c r="A1322" s="15">
        <v>42696.624444444446</v>
      </c>
      <c r="B1322" s="9"/>
      <c r="C1322" s="9"/>
      <c r="D1322" s="9"/>
      <c r="E1322" s="9">
        <v>1</v>
      </c>
      <c r="F1322" s="9">
        <v>1</v>
      </c>
    </row>
    <row r="1323" spans="1:6" x14ac:dyDescent="0.2">
      <c r="A1323" s="15">
        <v>42697.010520833333</v>
      </c>
      <c r="B1323" s="9"/>
      <c r="C1323" s="9">
        <v>1</v>
      </c>
      <c r="D1323" s="9"/>
      <c r="E1323" s="9"/>
      <c r="F1323" s="9">
        <v>1</v>
      </c>
    </row>
    <row r="1324" spans="1:6" x14ac:dyDescent="0.2">
      <c r="A1324" s="15">
        <v>42697.082673611112</v>
      </c>
      <c r="B1324" s="9"/>
      <c r="C1324" s="9"/>
      <c r="D1324" s="9"/>
      <c r="E1324" s="9">
        <v>1</v>
      </c>
      <c r="F1324" s="9">
        <v>1</v>
      </c>
    </row>
    <row r="1325" spans="1:6" x14ac:dyDescent="0.2">
      <c r="A1325" s="15">
        <v>42697.850844907407</v>
      </c>
      <c r="B1325" s="9"/>
      <c r="C1325" s="9"/>
      <c r="D1325" s="9"/>
      <c r="E1325" s="9">
        <v>1</v>
      </c>
      <c r="F1325" s="9">
        <v>1</v>
      </c>
    </row>
    <row r="1326" spans="1:6" x14ac:dyDescent="0.2">
      <c r="A1326" s="15">
        <v>42700.804756944446</v>
      </c>
      <c r="B1326" s="9"/>
      <c r="C1326" s="9">
        <v>1</v>
      </c>
      <c r="D1326" s="9"/>
      <c r="E1326" s="9"/>
      <c r="F1326" s="9">
        <v>1</v>
      </c>
    </row>
    <row r="1327" spans="1:6" x14ac:dyDescent="0.2">
      <c r="A1327" s="15">
        <v>42701.166365740741</v>
      </c>
      <c r="B1327" s="9"/>
      <c r="C1327" s="9">
        <v>1</v>
      </c>
      <c r="D1327" s="9"/>
      <c r="E1327" s="9"/>
      <c r="F1327" s="9">
        <v>1</v>
      </c>
    </row>
    <row r="1328" spans="1:6" x14ac:dyDescent="0.2">
      <c r="A1328" s="15">
        <v>42701.908807870372</v>
      </c>
      <c r="B1328" s="9"/>
      <c r="C1328" s="9">
        <v>1</v>
      </c>
      <c r="D1328" s="9"/>
      <c r="E1328" s="9"/>
      <c r="F1328" s="9">
        <v>1</v>
      </c>
    </row>
    <row r="1329" spans="1:6" x14ac:dyDescent="0.2">
      <c r="A1329" s="15">
        <v>42702.917048611111</v>
      </c>
      <c r="B1329" s="9"/>
      <c r="C1329" s="9"/>
      <c r="D1329" s="9"/>
      <c r="E1329" s="9">
        <v>1</v>
      </c>
      <c r="F1329" s="9">
        <v>1</v>
      </c>
    </row>
    <row r="1330" spans="1:6" x14ac:dyDescent="0.2">
      <c r="A1330" s="15">
        <v>42709.134780092587</v>
      </c>
      <c r="B1330" s="9"/>
      <c r="C1330" s="9"/>
      <c r="D1330" s="9"/>
      <c r="E1330" s="9">
        <v>1</v>
      </c>
      <c r="F1330" s="9">
        <v>1</v>
      </c>
    </row>
    <row r="1331" spans="1:6" x14ac:dyDescent="0.2">
      <c r="A1331" s="15">
        <v>42709.546064814815</v>
      </c>
      <c r="B1331" s="9"/>
      <c r="C1331" s="9">
        <v>1</v>
      </c>
      <c r="D1331" s="9"/>
      <c r="E1331" s="9"/>
      <c r="F1331" s="9">
        <v>1</v>
      </c>
    </row>
    <row r="1332" spans="1:6" x14ac:dyDescent="0.2">
      <c r="A1332" s="15">
        <v>42711.545196759253</v>
      </c>
      <c r="B1332" s="9"/>
      <c r="C1332" s="9"/>
      <c r="D1332" s="9"/>
      <c r="E1332" s="9">
        <v>1</v>
      </c>
      <c r="F1332" s="9">
        <v>1</v>
      </c>
    </row>
    <row r="1333" spans="1:6" x14ac:dyDescent="0.2">
      <c r="A1333" s="15">
        <v>42712.23474537037</v>
      </c>
      <c r="B1333" s="9"/>
      <c r="C1333" s="9"/>
      <c r="D1333" s="9"/>
      <c r="E1333" s="9">
        <v>1</v>
      </c>
      <c r="F1333" s="9">
        <v>1</v>
      </c>
    </row>
    <row r="1334" spans="1:6" x14ac:dyDescent="0.2">
      <c r="A1334" s="15">
        <v>42718.963599537034</v>
      </c>
      <c r="B1334" s="9"/>
      <c r="C1334" s="9">
        <v>1</v>
      </c>
      <c r="D1334" s="9"/>
      <c r="E1334" s="9"/>
      <c r="F1334" s="9">
        <v>1</v>
      </c>
    </row>
    <row r="1335" spans="1:6" x14ac:dyDescent="0.2">
      <c r="A1335" s="15">
        <v>42722.84474537037</v>
      </c>
      <c r="B1335" s="9"/>
      <c r="C1335" s="9">
        <v>1</v>
      </c>
      <c r="D1335" s="9"/>
      <c r="E1335" s="9"/>
      <c r="F1335" s="9">
        <v>1</v>
      </c>
    </row>
    <row r="1336" spans="1:6" x14ac:dyDescent="0.2">
      <c r="A1336" s="15">
        <v>42722.882361111115</v>
      </c>
      <c r="B1336" s="9"/>
      <c r="C1336" s="9"/>
      <c r="D1336" s="9"/>
      <c r="E1336" s="9">
        <v>1</v>
      </c>
      <c r="F1336" s="9">
        <v>1</v>
      </c>
    </row>
    <row r="1337" spans="1:6" x14ac:dyDescent="0.2">
      <c r="A1337" s="15">
        <v>42724.665173611109</v>
      </c>
      <c r="B1337" s="9"/>
      <c r="C1337" s="9"/>
      <c r="D1337" s="9"/>
      <c r="E1337" s="9">
        <v>1</v>
      </c>
      <c r="F1337" s="9">
        <v>1</v>
      </c>
    </row>
    <row r="1338" spans="1:6" x14ac:dyDescent="0.2">
      <c r="A1338" s="15">
        <v>42725.031180555554</v>
      </c>
      <c r="B1338" s="9"/>
      <c r="C1338" s="9"/>
      <c r="D1338" s="9"/>
      <c r="E1338" s="9">
        <v>1</v>
      </c>
      <c r="F1338" s="9">
        <v>1</v>
      </c>
    </row>
    <row r="1339" spans="1:6" x14ac:dyDescent="0.2">
      <c r="A1339" s="15">
        <v>42726.920081018514</v>
      </c>
      <c r="B1339" s="9"/>
      <c r="C1339" s="9">
        <v>1</v>
      </c>
      <c r="D1339" s="9"/>
      <c r="E1339" s="9"/>
      <c r="F1339" s="9">
        <v>1</v>
      </c>
    </row>
    <row r="1340" spans="1:6" x14ac:dyDescent="0.2">
      <c r="A1340" s="15">
        <v>42730.903726851851</v>
      </c>
      <c r="B1340" s="9"/>
      <c r="C1340" s="9">
        <v>1</v>
      </c>
      <c r="D1340" s="9"/>
      <c r="E1340" s="9"/>
      <c r="F1340" s="9">
        <v>1</v>
      </c>
    </row>
    <row r="1341" spans="1:6" x14ac:dyDescent="0.2">
      <c r="A1341" s="15">
        <v>42732.787523148145</v>
      </c>
      <c r="B1341" s="9"/>
      <c r="C1341" s="9">
        <v>1</v>
      </c>
      <c r="D1341" s="9"/>
      <c r="E1341" s="9"/>
      <c r="F1341" s="9">
        <v>1</v>
      </c>
    </row>
    <row r="1342" spans="1:6" x14ac:dyDescent="0.2">
      <c r="A1342" s="15">
        <v>42733.50136574074</v>
      </c>
      <c r="B1342" s="9"/>
      <c r="C1342" s="9"/>
      <c r="D1342" s="9"/>
      <c r="E1342" s="9">
        <v>1</v>
      </c>
      <c r="F1342" s="9">
        <v>1</v>
      </c>
    </row>
    <row r="1343" spans="1:6" x14ac:dyDescent="0.2">
      <c r="A1343" s="15">
        <v>42734.789444444439</v>
      </c>
      <c r="B1343" s="9"/>
      <c r="C1343" s="9"/>
      <c r="D1343" s="9"/>
      <c r="E1343" s="9">
        <v>1</v>
      </c>
      <c r="F1343" s="9">
        <v>1</v>
      </c>
    </row>
    <row r="1344" spans="1:6" x14ac:dyDescent="0.2">
      <c r="A1344" s="15">
        <v>42737.910138888896</v>
      </c>
      <c r="B1344" s="9"/>
      <c r="C1344" s="9"/>
      <c r="D1344" s="9"/>
      <c r="E1344" s="9">
        <v>1</v>
      </c>
      <c r="F1344" s="9">
        <v>1</v>
      </c>
    </row>
    <row r="1345" spans="1:6" x14ac:dyDescent="0.2">
      <c r="A1345" s="15">
        <v>42740.837152777778</v>
      </c>
      <c r="B1345" s="9"/>
      <c r="C1345" s="9"/>
      <c r="D1345" s="9"/>
      <c r="E1345" s="9">
        <v>1</v>
      </c>
      <c r="F1345" s="9">
        <v>1</v>
      </c>
    </row>
    <row r="1346" spans="1:6" x14ac:dyDescent="0.2">
      <c r="A1346" s="15">
        <v>42744.416030092587</v>
      </c>
      <c r="B1346" s="9"/>
      <c r="C1346" s="9">
        <v>1</v>
      </c>
      <c r="D1346" s="9"/>
      <c r="E1346" s="9"/>
      <c r="F1346" s="9">
        <v>1</v>
      </c>
    </row>
    <row r="1347" spans="1:6" x14ac:dyDescent="0.2">
      <c r="A1347" s="15">
        <v>42745.031469907408</v>
      </c>
      <c r="B1347" s="9"/>
      <c r="C1347" s="9">
        <v>1</v>
      </c>
      <c r="D1347" s="9"/>
      <c r="E1347" s="9"/>
      <c r="F1347" s="9">
        <v>1</v>
      </c>
    </row>
    <row r="1348" spans="1:6" x14ac:dyDescent="0.2">
      <c r="A1348" s="15">
        <v>42746.057106481487</v>
      </c>
      <c r="B1348" s="9"/>
      <c r="C1348" s="9"/>
      <c r="D1348" s="9"/>
      <c r="E1348" s="9">
        <v>1</v>
      </c>
      <c r="F1348" s="9">
        <v>1</v>
      </c>
    </row>
    <row r="1349" spans="1:6" x14ac:dyDescent="0.2">
      <c r="A1349" s="15">
        <v>42746.261782407411</v>
      </c>
      <c r="B1349" s="9"/>
      <c r="C1349" s="9"/>
      <c r="D1349" s="9"/>
      <c r="E1349" s="9">
        <v>1</v>
      </c>
      <c r="F1349" s="9">
        <v>1</v>
      </c>
    </row>
    <row r="1350" spans="1:6" x14ac:dyDescent="0.2">
      <c r="A1350" s="15">
        <v>42750.530312499999</v>
      </c>
      <c r="B1350" s="9"/>
      <c r="C1350" s="9">
        <v>1</v>
      </c>
      <c r="D1350" s="9"/>
      <c r="E1350" s="9"/>
      <c r="F1350" s="9">
        <v>1</v>
      </c>
    </row>
    <row r="1351" spans="1:6" x14ac:dyDescent="0.2">
      <c r="A1351" s="15">
        <v>42752.827199074076</v>
      </c>
      <c r="B1351" s="9"/>
      <c r="C1351" s="9"/>
      <c r="D1351" s="9"/>
      <c r="E1351" s="9">
        <v>1</v>
      </c>
      <c r="F1351" s="9">
        <v>1</v>
      </c>
    </row>
    <row r="1352" spans="1:6" x14ac:dyDescent="0.2">
      <c r="A1352" s="15">
        <v>42753.205625000002</v>
      </c>
      <c r="B1352" s="9"/>
      <c r="C1352" s="9"/>
      <c r="D1352" s="9"/>
      <c r="E1352" s="9">
        <v>1</v>
      </c>
      <c r="F1352" s="9">
        <v>1</v>
      </c>
    </row>
    <row r="1353" spans="1:6" x14ac:dyDescent="0.2">
      <c r="A1353" s="15">
        <v>42754.693842592591</v>
      </c>
      <c r="B1353" s="9"/>
      <c r="C1353" s="9"/>
      <c r="D1353" s="9"/>
      <c r="E1353" s="9">
        <v>1</v>
      </c>
      <c r="F1353" s="9">
        <v>1</v>
      </c>
    </row>
    <row r="1354" spans="1:6" x14ac:dyDescent="0.2">
      <c r="A1354" s="15">
        <v>42756.018506944441</v>
      </c>
      <c r="B1354" s="9">
        <v>1</v>
      </c>
      <c r="C1354" s="9"/>
      <c r="D1354" s="9"/>
      <c r="E1354" s="9"/>
      <c r="F1354" s="9">
        <v>1</v>
      </c>
    </row>
    <row r="1355" spans="1:6" x14ac:dyDescent="0.2">
      <c r="A1355" s="15">
        <v>42756.690162037034</v>
      </c>
      <c r="B1355" s="9"/>
      <c r="C1355" s="9"/>
      <c r="D1355" s="9">
        <v>1</v>
      </c>
      <c r="E1355" s="9"/>
      <c r="F1355" s="9">
        <v>1</v>
      </c>
    </row>
    <row r="1356" spans="1:6" x14ac:dyDescent="0.2">
      <c r="A1356" s="15">
        <v>42758.368078703701</v>
      </c>
      <c r="B1356" s="9"/>
      <c r="C1356" s="9"/>
      <c r="D1356" s="9"/>
      <c r="E1356" s="9">
        <v>1</v>
      </c>
      <c r="F1356" s="9">
        <v>1</v>
      </c>
    </row>
    <row r="1357" spans="1:6" x14ac:dyDescent="0.2">
      <c r="A1357" s="15">
        <v>42758.559629629628</v>
      </c>
      <c r="B1357" s="9"/>
      <c r="C1357" s="9"/>
      <c r="D1357" s="9"/>
      <c r="E1357" s="9">
        <v>1</v>
      </c>
      <c r="F1357" s="9">
        <v>1</v>
      </c>
    </row>
    <row r="1358" spans="1:6" x14ac:dyDescent="0.2">
      <c r="A1358" s="15">
        <v>42762.040902777779</v>
      </c>
      <c r="B1358" s="9"/>
      <c r="C1358" s="9"/>
      <c r="D1358" s="9">
        <v>1</v>
      </c>
      <c r="E1358" s="9"/>
      <c r="F1358" s="9">
        <v>1</v>
      </c>
    </row>
    <row r="1359" spans="1:6" x14ac:dyDescent="0.2">
      <c r="A1359" s="15">
        <v>42762.545810185184</v>
      </c>
      <c r="B1359" s="9"/>
      <c r="C1359" s="9">
        <v>1</v>
      </c>
      <c r="D1359" s="9"/>
      <c r="E1359" s="9"/>
      <c r="F1359" s="9">
        <v>1</v>
      </c>
    </row>
    <row r="1360" spans="1:6" x14ac:dyDescent="0.2">
      <c r="A1360" s="15">
        <v>42762.942430555559</v>
      </c>
      <c r="B1360" s="9"/>
      <c r="C1360" s="9"/>
      <c r="D1360" s="9"/>
      <c r="E1360" s="9">
        <v>1</v>
      </c>
      <c r="F1360" s="9">
        <v>1</v>
      </c>
    </row>
    <row r="1361" spans="1:6" x14ac:dyDescent="0.2">
      <c r="A1361" s="15">
        <v>42763.780671296292</v>
      </c>
      <c r="B1361" s="9">
        <v>1</v>
      </c>
      <c r="C1361" s="9"/>
      <c r="D1361" s="9"/>
      <c r="E1361" s="9"/>
      <c r="F1361" s="9">
        <v>1</v>
      </c>
    </row>
    <row r="1362" spans="1:6" x14ac:dyDescent="0.2">
      <c r="A1362" s="15">
        <v>42766.805034722223</v>
      </c>
      <c r="B1362" s="9"/>
      <c r="C1362" s="9"/>
      <c r="D1362" s="9"/>
      <c r="E1362" s="9">
        <v>1</v>
      </c>
      <c r="F1362" s="9">
        <v>1</v>
      </c>
    </row>
    <row r="1363" spans="1:6" x14ac:dyDescent="0.2">
      <c r="A1363" s="15">
        <v>42766.956921296296</v>
      </c>
      <c r="B1363" s="9"/>
      <c r="C1363" s="9">
        <v>1</v>
      </c>
      <c r="D1363" s="9"/>
      <c r="E1363" s="9"/>
      <c r="F1363" s="9">
        <v>1</v>
      </c>
    </row>
    <row r="1364" spans="1:6" x14ac:dyDescent="0.2">
      <c r="A1364" s="15">
        <v>42767.031678240746</v>
      </c>
      <c r="B1364" s="9"/>
      <c r="C1364" s="9">
        <v>1</v>
      </c>
      <c r="D1364" s="9"/>
      <c r="E1364" s="9"/>
      <c r="F1364" s="9">
        <v>1</v>
      </c>
    </row>
    <row r="1365" spans="1:6" x14ac:dyDescent="0.2">
      <c r="A1365" s="15">
        <v>42768.425370370373</v>
      </c>
      <c r="B1365" s="9"/>
      <c r="C1365" s="9"/>
      <c r="D1365" s="9"/>
      <c r="E1365" s="9">
        <v>1</v>
      </c>
      <c r="F1365" s="9">
        <v>1</v>
      </c>
    </row>
    <row r="1366" spans="1:6" x14ac:dyDescent="0.2">
      <c r="A1366" s="15">
        <v>42768.97084490741</v>
      </c>
      <c r="B1366" s="9"/>
      <c r="C1366" s="9">
        <v>1</v>
      </c>
      <c r="D1366" s="9"/>
      <c r="E1366" s="9"/>
      <c r="F1366" s="9">
        <v>1</v>
      </c>
    </row>
    <row r="1367" spans="1:6" x14ac:dyDescent="0.2">
      <c r="A1367" s="15">
        <v>42769.574999999997</v>
      </c>
      <c r="B1367" s="9"/>
      <c r="C1367" s="9"/>
      <c r="D1367" s="9"/>
      <c r="E1367" s="9">
        <v>1</v>
      </c>
      <c r="F1367" s="9">
        <v>1</v>
      </c>
    </row>
    <row r="1368" spans="1:6" x14ac:dyDescent="0.2">
      <c r="A1368" s="15">
        <v>42770.290590277778</v>
      </c>
      <c r="B1368" s="9"/>
      <c r="C1368" s="9">
        <v>1</v>
      </c>
      <c r="D1368" s="9"/>
      <c r="E1368" s="9"/>
      <c r="F1368" s="9">
        <v>1</v>
      </c>
    </row>
    <row r="1369" spans="1:6" x14ac:dyDescent="0.2">
      <c r="A1369" s="15">
        <v>42772.833379629628</v>
      </c>
      <c r="B1369" s="9"/>
      <c r="C1369" s="9"/>
      <c r="D1369" s="9"/>
      <c r="E1369" s="9">
        <v>1</v>
      </c>
      <c r="F1369" s="9">
        <v>1</v>
      </c>
    </row>
    <row r="1370" spans="1:6" x14ac:dyDescent="0.2">
      <c r="A1370" s="15">
        <v>42773.916180555556</v>
      </c>
      <c r="B1370" s="9"/>
      <c r="C1370" s="9"/>
      <c r="D1370" s="9">
        <v>1</v>
      </c>
      <c r="E1370" s="9"/>
      <c r="F1370" s="9">
        <v>1</v>
      </c>
    </row>
    <row r="1371" spans="1:6" x14ac:dyDescent="0.2">
      <c r="A1371" s="15">
        <v>42775.51494212963</v>
      </c>
      <c r="B1371" s="9"/>
      <c r="C1371" s="9"/>
      <c r="D1371" s="9"/>
      <c r="E1371" s="9">
        <v>1</v>
      </c>
      <c r="F1371" s="9">
        <v>1</v>
      </c>
    </row>
    <row r="1372" spans="1:6" x14ac:dyDescent="0.2">
      <c r="A1372" s="15">
        <v>42775.733715277776</v>
      </c>
      <c r="B1372" s="9"/>
      <c r="C1372" s="9"/>
      <c r="D1372" s="9"/>
      <c r="E1372" s="9">
        <v>1</v>
      </c>
      <c r="F1372" s="9">
        <v>1</v>
      </c>
    </row>
    <row r="1373" spans="1:6" x14ac:dyDescent="0.2">
      <c r="A1373" s="15">
        <v>42775.964212962965</v>
      </c>
      <c r="B1373" s="9"/>
      <c r="C1373" s="9">
        <v>1</v>
      </c>
      <c r="D1373" s="9"/>
      <c r="E1373" s="9"/>
      <c r="F1373" s="9">
        <v>1</v>
      </c>
    </row>
    <row r="1374" spans="1:6" x14ac:dyDescent="0.2">
      <c r="A1374" s="15">
        <v>42779.610289351855</v>
      </c>
      <c r="B1374" s="9"/>
      <c r="C1374" s="9"/>
      <c r="D1374" s="9"/>
      <c r="E1374" s="9">
        <v>1</v>
      </c>
      <c r="F1374" s="9">
        <v>1</v>
      </c>
    </row>
    <row r="1375" spans="1:6" x14ac:dyDescent="0.2">
      <c r="A1375" s="15">
        <v>42780.740277777775</v>
      </c>
      <c r="B1375" s="9"/>
      <c r="C1375" s="9"/>
      <c r="D1375" s="9"/>
      <c r="E1375" s="9">
        <v>1</v>
      </c>
      <c r="F1375" s="9">
        <v>1</v>
      </c>
    </row>
    <row r="1376" spans="1:6" x14ac:dyDescent="0.2">
      <c r="A1376" s="15">
        <v>42780.825706018513</v>
      </c>
      <c r="B1376" s="9"/>
      <c r="C1376" s="9"/>
      <c r="D1376" s="9">
        <v>1</v>
      </c>
      <c r="E1376" s="9"/>
      <c r="F1376" s="9">
        <v>1</v>
      </c>
    </row>
    <row r="1377" spans="1:6" x14ac:dyDescent="0.2">
      <c r="A1377" s="15">
        <v>42783.459398148145</v>
      </c>
      <c r="B1377" s="9"/>
      <c r="C1377" s="9"/>
      <c r="D1377" s="9"/>
      <c r="E1377" s="9">
        <v>1</v>
      </c>
      <c r="F1377" s="9">
        <v>1</v>
      </c>
    </row>
    <row r="1378" spans="1:6" x14ac:dyDescent="0.2">
      <c r="A1378" s="15">
        <v>42783.513182870374</v>
      </c>
      <c r="B1378" s="9"/>
      <c r="C1378" s="9"/>
      <c r="D1378" s="9">
        <v>1</v>
      </c>
      <c r="E1378" s="9"/>
      <c r="F1378" s="9">
        <v>1</v>
      </c>
    </row>
    <row r="1379" spans="1:6" x14ac:dyDescent="0.2">
      <c r="A1379" s="15">
        <v>42785.270370370374</v>
      </c>
      <c r="B1379" s="9"/>
      <c r="C1379" s="9"/>
      <c r="D1379" s="9">
        <v>1</v>
      </c>
      <c r="E1379" s="9"/>
      <c r="F1379" s="9">
        <v>1</v>
      </c>
    </row>
    <row r="1380" spans="1:6" x14ac:dyDescent="0.2">
      <c r="A1380" s="15">
        <v>42786.350231481483</v>
      </c>
      <c r="B1380" s="9"/>
      <c r="C1380" s="9"/>
      <c r="D1380" s="9">
        <v>1</v>
      </c>
      <c r="E1380" s="9"/>
      <c r="F1380" s="9">
        <v>1</v>
      </c>
    </row>
    <row r="1381" spans="1:6" x14ac:dyDescent="0.2">
      <c r="A1381" s="15">
        <v>42787.862430555557</v>
      </c>
      <c r="B1381" s="9"/>
      <c r="C1381" s="9"/>
      <c r="D1381" s="9">
        <v>1</v>
      </c>
      <c r="E1381" s="9"/>
      <c r="F1381" s="9">
        <v>1</v>
      </c>
    </row>
    <row r="1382" spans="1:6" x14ac:dyDescent="0.2">
      <c r="A1382" s="15">
        <v>42788.565208333333</v>
      </c>
      <c r="B1382" s="9"/>
      <c r="C1382" s="9"/>
      <c r="D1382" s="9">
        <v>1</v>
      </c>
      <c r="E1382" s="9"/>
      <c r="F1382" s="9">
        <v>1</v>
      </c>
    </row>
    <row r="1383" spans="1:6" x14ac:dyDescent="0.2">
      <c r="A1383" s="15">
        <v>42789.462430555555</v>
      </c>
      <c r="B1383" s="9"/>
      <c r="C1383" s="9"/>
      <c r="D1383" s="9">
        <v>1</v>
      </c>
      <c r="E1383" s="9"/>
      <c r="F1383" s="9">
        <v>1</v>
      </c>
    </row>
    <row r="1384" spans="1:6" x14ac:dyDescent="0.2">
      <c r="A1384" s="15">
        <v>42790.583368055552</v>
      </c>
      <c r="B1384" s="9">
        <v>1</v>
      </c>
      <c r="C1384" s="9"/>
      <c r="D1384" s="9"/>
      <c r="E1384" s="9"/>
      <c r="F1384" s="9">
        <v>1</v>
      </c>
    </row>
    <row r="1385" spans="1:6" x14ac:dyDescent="0.2">
      <c r="A1385" s="15">
        <v>42796.538275462968</v>
      </c>
      <c r="B1385" s="9"/>
      <c r="C1385" s="9"/>
      <c r="D1385" s="9">
        <v>1</v>
      </c>
      <c r="E1385" s="9"/>
      <c r="F1385" s="9">
        <v>1</v>
      </c>
    </row>
    <row r="1386" spans="1:6" x14ac:dyDescent="0.2">
      <c r="A1386" s="15">
        <v>42796.682476851856</v>
      </c>
      <c r="B1386" s="9"/>
      <c r="C1386" s="9"/>
      <c r="D1386" s="9">
        <v>1</v>
      </c>
      <c r="E1386" s="9"/>
      <c r="F1386" s="9">
        <v>1</v>
      </c>
    </row>
    <row r="1387" spans="1:6" x14ac:dyDescent="0.2">
      <c r="A1387" s="15">
        <v>42800.720127314817</v>
      </c>
      <c r="B1387" s="9"/>
      <c r="C1387" s="9"/>
      <c r="D1387" s="9">
        <v>1</v>
      </c>
      <c r="E1387" s="9"/>
      <c r="F1387" s="9">
        <v>1</v>
      </c>
    </row>
    <row r="1388" spans="1:6" x14ac:dyDescent="0.2">
      <c r="A1388" s="15">
        <v>42800.753333333334</v>
      </c>
      <c r="B1388" s="9"/>
      <c r="C1388" s="9"/>
      <c r="D1388" s="9">
        <v>1</v>
      </c>
      <c r="E1388" s="9"/>
      <c r="F1388" s="9">
        <v>1</v>
      </c>
    </row>
    <row r="1389" spans="1:6" x14ac:dyDescent="0.2">
      <c r="A1389" s="15">
        <v>42800.801817129628</v>
      </c>
      <c r="B1389" s="9"/>
      <c r="C1389" s="9"/>
      <c r="D1389" s="9">
        <v>1</v>
      </c>
      <c r="E1389" s="9"/>
      <c r="F1389" s="9">
        <v>1</v>
      </c>
    </row>
    <row r="1390" spans="1:6" x14ac:dyDescent="0.2">
      <c r="A1390" s="15">
        <v>42801.774699074071</v>
      </c>
      <c r="B1390" s="9"/>
      <c r="C1390" s="9"/>
      <c r="D1390" s="9">
        <v>1</v>
      </c>
      <c r="E1390" s="9"/>
      <c r="F1390" s="9">
        <v>1</v>
      </c>
    </row>
    <row r="1391" spans="1:6" x14ac:dyDescent="0.2">
      <c r="A1391" s="15">
        <v>42802.718784722223</v>
      </c>
      <c r="B1391" s="9"/>
      <c r="C1391" s="9"/>
      <c r="D1391" s="9">
        <v>1</v>
      </c>
      <c r="E1391" s="9"/>
      <c r="F1391" s="9">
        <v>1</v>
      </c>
    </row>
    <row r="1392" spans="1:6" x14ac:dyDescent="0.2">
      <c r="A1392" s="15">
        <v>42803.579224537039</v>
      </c>
      <c r="B1392" s="9"/>
      <c r="C1392" s="9"/>
      <c r="D1392" s="9">
        <v>1</v>
      </c>
      <c r="E1392" s="9"/>
      <c r="F1392" s="9">
        <v>1</v>
      </c>
    </row>
    <row r="1393" spans="1:6" x14ac:dyDescent="0.2">
      <c r="A1393" s="15">
        <v>42803.842812499999</v>
      </c>
      <c r="B1393" s="9"/>
      <c r="C1393" s="9"/>
      <c r="D1393" s="9">
        <v>1</v>
      </c>
      <c r="E1393" s="9"/>
      <c r="F1393" s="9">
        <v>1</v>
      </c>
    </row>
    <row r="1394" spans="1:6" x14ac:dyDescent="0.2">
      <c r="A1394" s="15">
        <v>42807.151863425926</v>
      </c>
      <c r="B1394" s="9"/>
      <c r="C1394" s="9"/>
      <c r="D1394" s="9">
        <v>1</v>
      </c>
      <c r="E1394" s="9"/>
      <c r="F1394" s="9">
        <v>1</v>
      </c>
    </row>
    <row r="1395" spans="1:6" x14ac:dyDescent="0.2">
      <c r="A1395" s="15">
        <v>42807.885057870371</v>
      </c>
      <c r="B1395" s="9"/>
      <c r="C1395" s="9"/>
      <c r="D1395" s="9">
        <v>1</v>
      </c>
      <c r="E1395" s="9"/>
      <c r="F1395" s="9">
        <v>1</v>
      </c>
    </row>
    <row r="1396" spans="1:6" x14ac:dyDescent="0.2">
      <c r="A1396" s="15">
        <v>42808.358287037037</v>
      </c>
      <c r="B1396" s="9"/>
      <c r="C1396" s="9"/>
      <c r="D1396" s="9">
        <v>1</v>
      </c>
      <c r="E1396" s="9"/>
      <c r="F1396" s="9">
        <v>1</v>
      </c>
    </row>
    <row r="1397" spans="1:6" x14ac:dyDescent="0.2">
      <c r="A1397" s="15">
        <v>42808.640231481477</v>
      </c>
      <c r="B1397" s="9"/>
      <c r="C1397" s="9"/>
      <c r="D1397" s="9">
        <v>1</v>
      </c>
      <c r="E1397" s="9"/>
      <c r="F1397" s="9">
        <v>1</v>
      </c>
    </row>
    <row r="1398" spans="1:6" x14ac:dyDescent="0.2">
      <c r="A1398" s="15">
        <v>42809.645914351851</v>
      </c>
      <c r="B1398" s="9"/>
      <c r="C1398" s="9"/>
      <c r="D1398" s="9">
        <v>1</v>
      </c>
      <c r="E1398" s="9"/>
      <c r="F1398" s="9">
        <v>1</v>
      </c>
    </row>
    <row r="1399" spans="1:6" x14ac:dyDescent="0.2">
      <c r="A1399" s="18" t="s">
        <v>8362</v>
      </c>
      <c r="B1399" s="9">
        <v>37</v>
      </c>
      <c r="C1399" s="9">
        <v>493</v>
      </c>
      <c r="D1399" s="9">
        <v>24</v>
      </c>
      <c r="E1399" s="9">
        <v>839</v>
      </c>
      <c r="F1399" s="9">
        <v>1393</v>
      </c>
    </row>
    <row r="1400" spans="1:6" x14ac:dyDescent="0.2">
      <c r="A1400"/>
    </row>
    <row r="1401" spans="1:6" x14ac:dyDescent="0.2">
      <c r="A1401"/>
    </row>
    <row r="1402" spans="1:6" x14ac:dyDescent="0.2">
      <c r="A1402"/>
    </row>
    <row r="1403" spans="1:6" x14ac:dyDescent="0.2">
      <c r="A1403"/>
    </row>
    <row r="1404" spans="1:6" x14ac:dyDescent="0.2">
      <c r="A1404"/>
    </row>
    <row r="1405" spans="1:6" x14ac:dyDescent="0.2">
      <c r="A1405"/>
    </row>
    <row r="1406" spans="1:6" x14ac:dyDescent="0.2">
      <c r="A1406"/>
    </row>
    <row r="1407" spans="1:6" x14ac:dyDescent="0.2">
      <c r="A1407"/>
    </row>
    <row r="1408" spans="1:6" x14ac:dyDescent="0.2">
      <c r="A1408"/>
    </row>
    <row r="1409" spans="1:1" x14ac:dyDescent="0.2">
      <c r="A1409"/>
    </row>
    <row r="1410" spans="1:1" x14ac:dyDescent="0.2">
      <c r="A1410"/>
    </row>
    <row r="1411" spans="1:1" x14ac:dyDescent="0.2">
      <c r="A1411"/>
    </row>
    <row r="1412" spans="1:1" x14ac:dyDescent="0.2">
      <c r="A1412"/>
    </row>
    <row r="1413" spans="1:1" x14ac:dyDescent="0.2">
      <c r="A1413"/>
    </row>
    <row r="1414" spans="1:1" x14ac:dyDescent="0.2">
      <c r="A1414"/>
    </row>
    <row r="1415" spans="1:1" x14ac:dyDescent="0.2">
      <c r="A1415"/>
    </row>
    <row r="1416" spans="1:1" x14ac:dyDescent="0.2">
      <c r="A1416"/>
    </row>
    <row r="1417" spans="1:1" x14ac:dyDescent="0.2">
      <c r="A1417"/>
    </row>
    <row r="1418" spans="1:1" x14ac:dyDescent="0.2">
      <c r="A1418"/>
    </row>
    <row r="1419" spans="1:1" x14ac:dyDescent="0.2">
      <c r="A1419"/>
    </row>
    <row r="1420" spans="1:1" x14ac:dyDescent="0.2">
      <c r="A1420"/>
    </row>
    <row r="1421" spans="1:1" x14ac:dyDescent="0.2">
      <c r="A1421"/>
    </row>
    <row r="1422" spans="1:1" x14ac:dyDescent="0.2">
      <c r="A1422"/>
    </row>
    <row r="1423" spans="1:1" x14ac:dyDescent="0.2">
      <c r="A1423"/>
    </row>
    <row r="1424" spans="1:1" x14ac:dyDescent="0.2">
      <c r="A1424"/>
    </row>
    <row r="1425" spans="1:1" x14ac:dyDescent="0.2">
      <c r="A1425"/>
    </row>
    <row r="1426" spans="1:1" x14ac:dyDescent="0.2">
      <c r="A1426"/>
    </row>
    <row r="1427" spans="1:1" x14ac:dyDescent="0.2">
      <c r="A1427"/>
    </row>
    <row r="1428" spans="1:1" x14ac:dyDescent="0.2">
      <c r="A1428"/>
    </row>
    <row r="1429" spans="1:1" x14ac:dyDescent="0.2">
      <c r="A1429"/>
    </row>
    <row r="1430" spans="1:1" x14ac:dyDescent="0.2">
      <c r="A1430"/>
    </row>
    <row r="1431" spans="1:1" x14ac:dyDescent="0.2">
      <c r="A1431"/>
    </row>
    <row r="1432" spans="1:1" x14ac:dyDescent="0.2">
      <c r="A1432"/>
    </row>
    <row r="1433" spans="1:1" x14ac:dyDescent="0.2">
      <c r="A1433"/>
    </row>
    <row r="1434" spans="1:1" x14ac:dyDescent="0.2">
      <c r="A1434"/>
    </row>
    <row r="1435" spans="1:1" x14ac:dyDescent="0.2">
      <c r="A1435"/>
    </row>
    <row r="1436" spans="1:1" x14ac:dyDescent="0.2">
      <c r="A1436"/>
    </row>
    <row r="1437" spans="1:1" x14ac:dyDescent="0.2">
      <c r="A1437"/>
    </row>
    <row r="1438" spans="1:1" x14ac:dyDescent="0.2">
      <c r="A1438"/>
    </row>
    <row r="1439" spans="1:1" x14ac:dyDescent="0.2">
      <c r="A1439"/>
    </row>
    <row r="1440" spans="1:1" x14ac:dyDescent="0.2">
      <c r="A1440"/>
    </row>
    <row r="1441" spans="1:1" x14ac:dyDescent="0.2">
      <c r="A1441"/>
    </row>
    <row r="1442" spans="1:1" x14ac:dyDescent="0.2">
      <c r="A1442"/>
    </row>
    <row r="1443" spans="1:1" x14ac:dyDescent="0.2">
      <c r="A1443"/>
    </row>
    <row r="1444" spans="1:1" x14ac:dyDescent="0.2">
      <c r="A1444"/>
    </row>
    <row r="1445" spans="1:1" x14ac:dyDescent="0.2">
      <c r="A1445"/>
    </row>
    <row r="1446" spans="1:1" x14ac:dyDescent="0.2">
      <c r="A1446"/>
    </row>
    <row r="1447" spans="1:1" x14ac:dyDescent="0.2">
      <c r="A1447"/>
    </row>
    <row r="1448" spans="1:1" x14ac:dyDescent="0.2">
      <c r="A1448"/>
    </row>
    <row r="1449" spans="1:1" x14ac:dyDescent="0.2">
      <c r="A1449"/>
    </row>
    <row r="1450" spans="1:1" x14ac:dyDescent="0.2">
      <c r="A1450"/>
    </row>
    <row r="1451" spans="1:1" x14ac:dyDescent="0.2">
      <c r="A1451"/>
    </row>
    <row r="1452" spans="1:1" x14ac:dyDescent="0.2">
      <c r="A1452"/>
    </row>
    <row r="1453" spans="1:1" x14ac:dyDescent="0.2">
      <c r="A1453"/>
    </row>
    <row r="1454" spans="1:1" x14ac:dyDescent="0.2">
      <c r="A1454"/>
    </row>
    <row r="1455" spans="1:1" x14ac:dyDescent="0.2">
      <c r="A1455"/>
    </row>
    <row r="1456" spans="1:1" x14ac:dyDescent="0.2">
      <c r="A1456"/>
    </row>
    <row r="1457" spans="1:1" x14ac:dyDescent="0.2">
      <c r="A1457"/>
    </row>
    <row r="1458" spans="1:1" x14ac:dyDescent="0.2">
      <c r="A1458"/>
    </row>
    <row r="1459" spans="1:1" x14ac:dyDescent="0.2">
      <c r="A1459"/>
    </row>
    <row r="1460" spans="1:1" x14ac:dyDescent="0.2">
      <c r="A1460"/>
    </row>
    <row r="1461" spans="1:1" x14ac:dyDescent="0.2">
      <c r="A1461"/>
    </row>
    <row r="1462" spans="1:1" x14ac:dyDescent="0.2">
      <c r="A1462"/>
    </row>
    <row r="1463" spans="1:1" x14ac:dyDescent="0.2">
      <c r="A1463"/>
    </row>
    <row r="1464" spans="1:1" x14ac:dyDescent="0.2">
      <c r="A1464"/>
    </row>
    <row r="1465" spans="1:1" x14ac:dyDescent="0.2">
      <c r="A1465"/>
    </row>
    <row r="1466" spans="1:1" x14ac:dyDescent="0.2">
      <c r="A1466"/>
    </row>
    <row r="1467" spans="1:1" x14ac:dyDescent="0.2">
      <c r="A1467"/>
    </row>
    <row r="1468" spans="1:1" x14ac:dyDescent="0.2">
      <c r="A1468"/>
    </row>
    <row r="1469" spans="1:1" x14ac:dyDescent="0.2">
      <c r="A1469"/>
    </row>
    <row r="1470" spans="1:1" x14ac:dyDescent="0.2">
      <c r="A1470"/>
    </row>
    <row r="1471" spans="1:1" x14ac:dyDescent="0.2">
      <c r="A1471"/>
    </row>
    <row r="1472" spans="1:1" x14ac:dyDescent="0.2">
      <c r="A1472"/>
    </row>
    <row r="1473" spans="1:1" x14ac:dyDescent="0.2">
      <c r="A1473"/>
    </row>
    <row r="1474" spans="1:1" x14ac:dyDescent="0.2">
      <c r="A1474"/>
    </row>
    <row r="1475" spans="1:1" x14ac:dyDescent="0.2">
      <c r="A1475"/>
    </row>
    <row r="1476" spans="1:1" x14ac:dyDescent="0.2">
      <c r="A1476"/>
    </row>
    <row r="1477" spans="1:1" x14ac:dyDescent="0.2">
      <c r="A1477"/>
    </row>
    <row r="1478" spans="1:1" x14ac:dyDescent="0.2">
      <c r="A1478"/>
    </row>
    <row r="1479" spans="1:1" x14ac:dyDescent="0.2">
      <c r="A1479"/>
    </row>
    <row r="1480" spans="1:1" x14ac:dyDescent="0.2">
      <c r="A1480"/>
    </row>
    <row r="1481" spans="1:1" x14ac:dyDescent="0.2">
      <c r="A1481"/>
    </row>
    <row r="1482" spans="1:1" x14ac:dyDescent="0.2">
      <c r="A1482"/>
    </row>
    <row r="1483" spans="1:1" x14ac:dyDescent="0.2">
      <c r="A1483"/>
    </row>
    <row r="1484" spans="1:1" x14ac:dyDescent="0.2">
      <c r="A1484"/>
    </row>
    <row r="1485" spans="1:1" x14ac:dyDescent="0.2">
      <c r="A1485"/>
    </row>
    <row r="1486" spans="1:1" x14ac:dyDescent="0.2">
      <c r="A1486"/>
    </row>
    <row r="1487" spans="1:1" x14ac:dyDescent="0.2">
      <c r="A1487"/>
    </row>
    <row r="1488" spans="1:1" x14ac:dyDescent="0.2">
      <c r="A1488"/>
    </row>
    <row r="1489" spans="1:1" x14ac:dyDescent="0.2">
      <c r="A1489"/>
    </row>
    <row r="1490" spans="1:1" x14ac:dyDescent="0.2">
      <c r="A1490"/>
    </row>
    <row r="1491" spans="1:1" x14ac:dyDescent="0.2">
      <c r="A1491"/>
    </row>
    <row r="1492" spans="1:1" x14ac:dyDescent="0.2">
      <c r="A1492"/>
    </row>
    <row r="1493" spans="1:1" x14ac:dyDescent="0.2">
      <c r="A1493"/>
    </row>
    <row r="1494" spans="1:1" x14ac:dyDescent="0.2">
      <c r="A1494"/>
    </row>
    <row r="1495" spans="1:1" x14ac:dyDescent="0.2">
      <c r="A1495"/>
    </row>
    <row r="1496" spans="1:1" x14ac:dyDescent="0.2">
      <c r="A1496"/>
    </row>
    <row r="1497" spans="1:1" x14ac:dyDescent="0.2">
      <c r="A1497"/>
    </row>
    <row r="1498" spans="1:1" x14ac:dyDescent="0.2">
      <c r="A1498"/>
    </row>
    <row r="1499" spans="1:1" x14ac:dyDescent="0.2">
      <c r="A1499"/>
    </row>
    <row r="1500" spans="1:1" x14ac:dyDescent="0.2">
      <c r="A1500"/>
    </row>
    <row r="1501" spans="1:1" x14ac:dyDescent="0.2">
      <c r="A1501"/>
    </row>
    <row r="1502" spans="1:1" x14ac:dyDescent="0.2">
      <c r="A1502"/>
    </row>
    <row r="1503" spans="1:1" x14ac:dyDescent="0.2">
      <c r="A1503"/>
    </row>
    <row r="1504" spans="1:1" x14ac:dyDescent="0.2">
      <c r="A1504"/>
    </row>
    <row r="1505" spans="1:1" x14ac:dyDescent="0.2">
      <c r="A1505"/>
    </row>
    <row r="1506" spans="1:1" x14ac:dyDescent="0.2">
      <c r="A1506"/>
    </row>
    <row r="1507" spans="1:1" x14ac:dyDescent="0.2">
      <c r="A1507"/>
    </row>
    <row r="1508" spans="1:1" x14ac:dyDescent="0.2">
      <c r="A1508"/>
    </row>
    <row r="1509" spans="1:1" x14ac:dyDescent="0.2">
      <c r="A1509"/>
    </row>
    <row r="1510" spans="1:1" x14ac:dyDescent="0.2">
      <c r="A1510"/>
    </row>
    <row r="1511" spans="1:1" x14ac:dyDescent="0.2">
      <c r="A1511"/>
    </row>
    <row r="1512" spans="1:1" x14ac:dyDescent="0.2">
      <c r="A1512"/>
    </row>
    <row r="1513" spans="1:1" x14ac:dyDescent="0.2">
      <c r="A1513"/>
    </row>
    <row r="1514" spans="1:1" x14ac:dyDescent="0.2">
      <c r="A1514"/>
    </row>
    <row r="1515" spans="1:1" x14ac:dyDescent="0.2">
      <c r="A1515"/>
    </row>
    <row r="1516" spans="1:1" x14ac:dyDescent="0.2">
      <c r="A1516"/>
    </row>
    <row r="1517" spans="1:1" x14ac:dyDescent="0.2">
      <c r="A1517"/>
    </row>
    <row r="1518" spans="1:1" x14ac:dyDescent="0.2">
      <c r="A1518"/>
    </row>
    <row r="1519" spans="1:1" x14ac:dyDescent="0.2">
      <c r="A1519"/>
    </row>
    <row r="1520" spans="1:1" x14ac:dyDescent="0.2">
      <c r="A1520"/>
    </row>
    <row r="1521" spans="1:1" x14ac:dyDescent="0.2">
      <c r="A1521"/>
    </row>
    <row r="1522" spans="1:1" x14ac:dyDescent="0.2">
      <c r="A1522"/>
    </row>
    <row r="1523" spans="1:1" x14ac:dyDescent="0.2">
      <c r="A1523"/>
    </row>
    <row r="1524" spans="1:1" x14ac:dyDescent="0.2">
      <c r="A1524"/>
    </row>
    <row r="1525" spans="1:1" x14ac:dyDescent="0.2">
      <c r="A1525"/>
    </row>
    <row r="1526" spans="1:1" x14ac:dyDescent="0.2">
      <c r="A1526"/>
    </row>
    <row r="1527" spans="1:1" x14ac:dyDescent="0.2">
      <c r="A1527"/>
    </row>
    <row r="1528" spans="1:1" x14ac:dyDescent="0.2">
      <c r="A1528"/>
    </row>
    <row r="1529" spans="1:1" x14ac:dyDescent="0.2">
      <c r="A1529"/>
    </row>
    <row r="1530" spans="1:1" x14ac:dyDescent="0.2">
      <c r="A1530"/>
    </row>
    <row r="1531" spans="1:1" x14ac:dyDescent="0.2">
      <c r="A1531"/>
    </row>
    <row r="1532" spans="1:1" x14ac:dyDescent="0.2">
      <c r="A1532"/>
    </row>
    <row r="1533" spans="1:1" x14ac:dyDescent="0.2">
      <c r="A1533"/>
    </row>
    <row r="1534" spans="1:1" x14ac:dyDescent="0.2">
      <c r="A1534"/>
    </row>
    <row r="1535" spans="1:1" x14ac:dyDescent="0.2">
      <c r="A1535"/>
    </row>
    <row r="1536" spans="1:1" x14ac:dyDescent="0.2">
      <c r="A1536"/>
    </row>
    <row r="1537" spans="1:1" x14ac:dyDescent="0.2">
      <c r="A1537"/>
    </row>
    <row r="1538" spans="1:1" x14ac:dyDescent="0.2">
      <c r="A1538"/>
    </row>
    <row r="1539" spans="1:1" x14ac:dyDescent="0.2">
      <c r="A1539"/>
    </row>
    <row r="1540" spans="1:1" x14ac:dyDescent="0.2">
      <c r="A1540"/>
    </row>
    <row r="1541" spans="1:1" x14ac:dyDescent="0.2">
      <c r="A1541"/>
    </row>
    <row r="1542" spans="1:1" x14ac:dyDescent="0.2">
      <c r="A1542"/>
    </row>
    <row r="1543" spans="1:1" x14ac:dyDescent="0.2">
      <c r="A1543"/>
    </row>
    <row r="1544" spans="1:1" x14ac:dyDescent="0.2">
      <c r="A1544"/>
    </row>
    <row r="1545" spans="1:1" x14ac:dyDescent="0.2">
      <c r="A1545"/>
    </row>
    <row r="1546" spans="1:1" x14ac:dyDescent="0.2">
      <c r="A1546"/>
    </row>
    <row r="1547" spans="1:1" x14ac:dyDescent="0.2">
      <c r="A1547"/>
    </row>
    <row r="1548" spans="1:1" x14ac:dyDescent="0.2">
      <c r="A1548"/>
    </row>
    <row r="1549" spans="1:1" x14ac:dyDescent="0.2">
      <c r="A1549"/>
    </row>
    <row r="1550" spans="1:1" x14ac:dyDescent="0.2">
      <c r="A1550"/>
    </row>
    <row r="1551" spans="1:1" x14ac:dyDescent="0.2">
      <c r="A1551"/>
    </row>
    <row r="1552" spans="1:1" x14ac:dyDescent="0.2">
      <c r="A1552"/>
    </row>
    <row r="1553" spans="1:1" x14ac:dyDescent="0.2">
      <c r="A1553"/>
    </row>
    <row r="1554" spans="1:1" x14ac:dyDescent="0.2">
      <c r="A1554"/>
    </row>
    <row r="1555" spans="1:1" x14ac:dyDescent="0.2">
      <c r="A1555"/>
    </row>
    <row r="1556" spans="1:1" x14ac:dyDescent="0.2">
      <c r="A1556"/>
    </row>
    <row r="1557" spans="1:1" x14ac:dyDescent="0.2">
      <c r="A1557"/>
    </row>
    <row r="1558" spans="1:1" x14ac:dyDescent="0.2">
      <c r="A1558"/>
    </row>
    <row r="1559" spans="1:1" x14ac:dyDescent="0.2">
      <c r="A1559"/>
    </row>
    <row r="1560" spans="1:1" x14ac:dyDescent="0.2">
      <c r="A1560"/>
    </row>
    <row r="1561" spans="1:1" x14ac:dyDescent="0.2">
      <c r="A1561"/>
    </row>
    <row r="1562" spans="1:1" x14ac:dyDescent="0.2">
      <c r="A1562"/>
    </row>
    <row r="1563" spans="1:1" x14ac:dyDescent="0.2">
      <c r="A1563"/>
    </row>
    <row r="1564" spans="1:1" x14ac:dyDescent="0.2">
      <c r="A1564"/>
    </row>
    <row r="1565" spans="1:1" x14ac:dyDescent="0.2">
      <c r="A1565"/>
    </row>
    <row r="1566" spans="1:1" x14ac:dyDescent="0.2">
      <c r="A1566"/>
    </row>
    <row r="1567" spans="1:1" x14ac:dyDescent="0.2">
      <c r="A1567"/>
    </row>
    <row r="1568" spans="1:1" x14ac:dyDescent="0.2">
      <c r="A1568"/>
    </row>
    <row r="1569" spans="1:1" x14ac:dyDescent="0.2">
      <c r="A1569"/>
    </row>
    <row r="1570" spans="1:1" x14ac:dyDescent="0.2">
      <c r="A1570"/>
    </row>
    <row r="1571" spans="1:1" x14ac:dyDescent="0.2">
      <c r="A1571"/>
    </row>
    <row r="1572" spans="1:1" x14ac:dyDescent="0.2">
      <c r="A1572"/>
    </row>
    <row r="1573" spans="1:1" x14ac:dyDescent="0.2">
      <c r="A1573"/>
    </row>
    <row r="1574" spans="1:1" x14ac:dyDescent="0.2">
      <c r="A1574"/>
    </row>
    <row r="1575" spans="1:1" x14ac:dyDescent="0.2">
      <c r="A1575"/>
    </row>
    <row r="1576" spans="1:1" x14ac:dyDescent="0.2">
      <c r="A1576"/>
    </row>
    <row r="1577" spans="1:1" x14ac:dyDescent="0.2">
      <c r="A1577"/>
    </row>
    <row r="1578" spans="1:1" x14ac:dyDescent="0.2">
      <c r="A1578"/>
    </row>
    <row r="1579" spans="1:1" x14ac:dyDescent="0.2">
      <c r="A1579"/>
    </row>
    <row r="1580" spans="1:1" x14ac:dyDescent="0.2">
      <c r="A1580"/>
    </row>
    <row r="1581" spans="1:1" x14ac:dyDescent="0.2">
      <c r="A1581"/>
    </row>
    <row r="1582" spans="1:1" x14ac:dyDescent="0.2">
      <c r="A1582"/>
    </row>
    <row r="1583" spans="1:1" x14ac:dyDescent="0.2">
      <c r="A1583"/>
    </row>
    <row r="1584" spans="1:1" x14ac:dyDescent="0.2">
      <c r="A1584"/>
    </row>
    <row r="1585" spans="1:1" x14ac:dyDescent="0.2">
      <c r="A1585"/>
    </row>
    <row r="1586" spans="1:1" x14ac:dyDescent="0.2">
      <c r="A1586"/>
    </row>
    <row r="1587" spans="1:1" x14ac:dyDescent="0.2">
      <c r="A1587"/>
    </row>
    <row r="1588" spans="1:1" x14ac:dyDescent="0.2">
      <c r="A1588"/>
    </row>
    <row r="1589" spans="1:1" x14ac:dyDescent="0.2">
      <c r="A1589"/>
    </row>
    <row r="1590" spans="1:1" x14ac:dyDescent="0.2">
      <c r="A1590"/>
    </row>
    <row r="1591" spans="1:1" x14ac:dyDescent="0.2">
      <c r="A1591"/>
    </row>
    <row r="1592" spans="1:1" x14ac:dyDescent="0.2">
      <c r="A1592"/>
    </row>
    <row r="1593" spans="1:1" x14ac:dyDescent="0.2">
      <c r="A1593"/>
    </row>
    <row r="1594" spans="1:1" x14ac:dyDescent="0.2">
      <c r="A1594"/>
    </row>
    <row r="1595" spans="1:1" x14ac:dyDescent="0.2">
      <c r="A1595"/>
    </row>
    <row r="1596" spans="1:1" x14ac:dyDescent="0.2">
      <c r="A1596"/>
    </row>
    <row r="1597" spans="1:1" x14ac:dyDescent="0.2">
      <c r="A1597"/>
    </row>
    <row r="1598" spans="1:1" x14ac:dyDescent="0.2">
      <c r="A1598"/>
    </row>
    <row r="1599" spans="1:1" x14ac:dyDescent="0.2">
      <c r="A1599"/>
    </row>
    <row r="1600" spans="1:1" x14ac:dyDescent="0.2">
      <c r="A1600"/>
    </row>
    <row r="1601" spans="1:1" x14ac:dyDescent="0.2">
      <c r="A1601"/>
    </row>
    <row r="1602" spans="1:1" x14ac:dyDescent="0.2">
      <c r="A1602"/>
    </row>
    <row r="1603" spans="1:1" x14ac:dyDescent="0.2">
      <c r="A1603"/>
    </row>
    <row r="1604" spans="1:1" x14ac:dyDescent="0.2">
      <c r="A1604"/>
    </row>
    <row r="1605" spans="1:1" x14ac:dyDescent="0.2">
      <c r="A1605"/>
    </row>
    <row r="1606" spans="1:1" x14ac:dyDescent="0.2">
      <c r="A1606"/>
    </row>
    <row r="1607" spans="1:1" x14ac:dyDescent="0.2">
      <c r="A1607"/>
    </row>
    <row r="1608" spans="1:1" x14ac:dyDescent="0.2">
      <c r="A1608"/>
    </row>
    <row r="1609" spans="1:1" x14ac:dyDescent="0.2">
      <c r="A1609"/>
    </row>
    <row r="1610" spans="1:1" x14ac:dyDescent="0.2">
      <c r="A1610"/>
    </row>
    <row r="1611" spans="1:1" x14ac:dyDescent="0.2">
      <c r="A1611"/>
    </row>
    <row r="1612" spans="1:1" x14ac:dyDescent="0.2">
      <c r="A1612"/>
    </row>
    <row r="1613" spans="1:1" x14ac:dyDescent="0.2">
      <c r="A1613"/>
    </row>
    <row r="1614" spans="1:1" x14ac:dyDescent="0.2">
      <c r="A1614"/>
    </row>
    <row r="1615" spans="1:1" x14ac:dyDescent="0.2">
      <c r="A1615"/>
    </row>
    <row r="1616" spans="1:1" x14ac:dyDescent="0.2">
      <c r="A1616"/>
    </row>
    <row r="1617" spans="1:1" x14ac:dyDescent="0.2">
      <c r="A1617"/>
    </row>
    <row r="1618" spans="1:1" x14ac:dyDescent="0.2">
      <c r="A1618"/>
    </row>
    <row r="1619" spans="1:1" x14ac:dyDescent="0.2">
      <c r="A1619"/>
    </row>
    <row r="1620" spans="1:1" x14ac:dyDescent="0.2">
      <c r="A1620"/>
    </row>
    <row r="1621" spans="1:1" x14ac:dyDescent="0.2">
      <c r="A1621"/>
    </row>
    <row r="1622" spans="1:1" x14ac:dyDescent="0.2">
      <c r="A1622"/>
    </row>
    <row r="1623" spans="1:1" x14ac:dyDescent="0.2">
      <c r="A1623"/>
    </row>
    <row r="1624" spans="1:1" x14ac:dyDescent="0.2">
      <c r="A1624"/>
    </row>
    <row r="1625" spans="1:1" x14ac:dyDescent="0.2">
      <c r="A1625"/>
    </row>
    <row r="1626" spans="1:1" x14ac:dyDescent="0.2">
      <c r="A1626"/>
    </row>
    <row r="1627" spans="1:1" x14ac:dyDescent="0.2">
      <c r="A1627"/>
    </row>
    <row r="1628" spans="1:1" x14ac:dyDescent="0.2">
      <c r="A1628"/>
    </row>
    <row r="1629" spans="1:1" x14ac:dyDescent="0.2">
      <c r="A1629"/>
    </row>
    <row r="1630" spans="1:1" x14ac:dyDescent="0.2">
      <c r="A1630"/>
    </row>
    <row r="1631" spans="1:1" x14ac:dyDescent="0.2">
      <c r="A1631"/>
    </row>
    <row r="1632" spans="1:1" x14ac:dyDescent="0.2">
      <c r="A1632"/>
    </row>
    <row r="1633" spans="1:1" x14ac:dyDescent="0.2">
      <c r="A1633"/>
    </row>
    <row r="1634" spans="1:1" x14ac:dyDescent="0.2">
      <c r="A1634"/>
    </row>
    <row r="1635" spans="1:1" x14ac:dyDescent="0.2">
      <c r="A1635"/>
    </row>
    <row r="1636" spans="1:1" x14ac:dyDescent="0.2">
      <c r="A1636"/>
    </row>
    <row r="1637" spans="1:1" x14ac:dyDescent="0.2">
      <c r="A1637"/>
    </row>
    <row r="1638" spans="1:1" x14ac:dyDescent="0.2">
      <c r="A1638"/>
    </row>
    <row r="1639" spans="1:1" x14ac:dyDescent="0.2">
      <c r="A1639"/>
    </row>
    <row r="1640" spans="1:1" x14ac:dyDescent="0.2">
      <c r="A1640"/>
    </row>
    <row r="1641" spans="1:1" x14ac:dyDescent="0.2">
      <c r="A1641"/>
    </row>
    <row r="1642" spans="1:1" x14ac:dyDescent="0.2">
      <c r="A1642"/>
    </row>
    <row r="1643" spans="1:1" x14ac:dyDescent="0.2">
      <c r="A1643"/>
    </row>
    <row r="1644" spans="1:1" x14ac:dyDescent="0.2">
      <c r="A1644"/>
    </row>
    <row r="1645" spans="1:1" x14ac:dyDescent="0.2">
      <c r="A1645"/>
    </row>
    <row r="1646" spans="1:1" x14ac:dyDescent="0.2">
      <c r="A1646"/>
    </row>
    <row r="1647" spans="1:1" x14ac:dyDescent="0.2">
      <c r="A1647"/>
    </row>
    <row r="1648" spans="1:1" x14ac:dyDescent="0.2">
      <c r="A1648"/>
    </row>
    <row r="1649" spans="1:1" x14ac:dyDescent="0.2">
      <c r="A1649"/>
    </row>
    <row r="1650" spans="1:1" x14ac:dyDescent="0.2">
      <c r="A1650"/>
    </row>
    <row r="1651" spans="1:1" x14ac:dyDescent="0.2">
      <c r="A1651"/>
    </row>
    <row r="1652" spans="1:1" x14ac:dyDescent="0.2">
      <c r="A1652"/>
    </row>
    <row r="1653" spans="1:1" x14ac:dyDescent="0.2">
      <c r="A1653"/>
    </row>
    <row r="1654" spans="1:1" x14ac:dyDescent="0.2">
      <c r="A1654"/>
    </row>
    <row r="1655" spans="1:1" x14ac:dyDescent="0.2">
      <c r="A1655"/>
    </row>
    <row r="1656" spans="1:1" x14ac:dyDescent="0.2">
      <c r="A1656"/>
    </row>
    <row r="1657" spans="1:1" x14ac:dyDescent="0.2">
      <c r="A1657"/>
    </row>
    <row r="1658" spans="1:1" x14ac:dyDescent="0.2">
      <c r="A1658"/>
    </row>
    <row r="1659" spans="1:1" x14ac:dyDescent="0.2">
      <c r="A1659"/>
    </row>
    <row r="1660" spans="1:1" x14ac:dyDescent="0.2">
      <c r="A1660"/>
    </row>
    <row r="1661" spans="1:1" x14ac:dyDescent="0.2">
      <c r="A1661"/>
    </row>
    <row r="1662" spans="1:1" x14ac:dyDescent="0.2">
      <c r="A1662"/>
    </row>
    <row r="1663" spans="1:1" x14ac:dyDescent="0.2">
      <c r="A1663"/>
    </row>
    <row r="1664" spans="1:1" x14ac:dyDescent="0.2">
      <c r="A1664"/>
    </row>
    <row r="1665" spans="1:1" x14ac:dyDescent="0.2">
      <c r="A1665"/>
    </row>
    <row r="1666" spans="1:1" x14ac:dyDescent="0.2">
      <c r="A1666"/>
    </row>
    <row r="1667" spans="1:1" x14ac:dyDescent="0.2">
      <c r="A1667"/>
    </row>
    <row r="1668" spans="1:1" x14ac:dyDescent="0.2">
      <c r="A1668"/>
    </row>
    <row r="1669" spans="1:1" x14ac:dyDescent="0.2">
      <c r="A1669"/>
    </row>
    <row r="1670" spans="1:1" x14ac:dyDescent="0.2">
      <c r="A1670"/>
    </row>
    <row r="1671" spans="1:1" x14ac:dyDescent="0.2">
      <c r="A1671"/>
    </row>
    <row r="1672" spans="1:1" x14ac:dyDescent="0.2">
      <c r="A1672"/>
    </row>
    <row r="1673" spans="1:1" x14ac:dyDescent="0.2">
      <c r="A1673"/>
    </row>
    <row r="1674" spans="1:1" x14ac:dyDescent="0.2">
      <c r="A1674"/>
    </row>
    <row r="1675" spans="1:1" x14ac:dyDescent="0.2">
      <c r="A1675"/>
    </row>
    <row r="1676" spans="1:1" x14ac:dyDescent="0.2">
      <c r="A1676"/>
    </row>
    <row r="1677" spans="1:1" x14ac:dyDescent="0.2">
      <c r="A1677"/>
    </row>
    <row r="1678" spans="1:1" x14ac:dyDescent="0.2">
      <c r="A1678"/>
    </row>
    <row r="1679" spans="1:1" x14ac:dyDescent="0.2">
      <c r="A1679"/>
    </row>
    <row r="1680" spans="1:1" x14ac:dyDescent="0.2">
      <c r="A1680"/>
    </row>
    <row r="1681" spans="1:1" x14ac:dyDescent="0.2">
      <c r="A1681"/>
    </row>
    <row r="1682" spans="1:1" x14ac:dyDescent="0.2">
      <c r="A1682"/>
    </row>
    <row r="1683" spans="1:1" x14ac:dyDescent="0.2">
      <c r="A1683"/>
    </row>
    <row r="1684" spans="1:1" x14ac:dyDescent="0.2">
      <c r="A1684"/>
    </row>
    <row r="1685" spans="1:1" x14ac:dyDescent="0.2">
      <c r="A1685"/>
    </row>
    <row r="1686" spans="1:1" x14ac:dyDescent="0.2">
      <c r="A1686"/>
    </row>
    <row r="1687" spans="1:1" x14ac:dyDescent="0.2">
      <c r="A1687"/>
    </row>
    <row r="1688" spans="1:1" x14ac:dyDescent="0.2">
      <c r="A1688"/>
    </row>
    <row r="1689" spans="1:1" x14ac:dyDescent="0.2">
      <c r="A1689"/>
    </row>
    <row r="1690" spans="1:1" x14ac:dyDescent="0.2">
      <c r="A1690"/>
    </row>
    <row r="1691" spans="1:1" x14ac:dyDescent="0.2">
      <c r="A1691"/>
    </row>
    <row r="1692" spans="1:1" x14ac:dyDescent="0.2">
      <c r="A1692"/>
    </row>
    <row r="1693" spans="1:1" x14ac:dyDescent="0.2">
      <c r="A1693"/>
    </row>
    <row r="1694" spans="1:1" x14ac:dyDescent="0.2">
      <c r="A1694"/>
    </row>
    <row r="1695" spans="1:1" x14ac:dyDescent="0.2">
      <c r="A1695"/>
    </row>
    <row r="1696" spans="1:1" x14ac:dyDescent="0.2">
      <c r="A1696"/>
    </row>
    <row r="1697" spans="1:1" x14ac:dyDescent="0.2">
      <c r="A1697"/>
    </row>
    <row r="1698" spans="1:1" x14ac:dyDescent="0.2">
      <c r="A1698"/>
    </row>
    <row r="1699" spans="1:1" x14ac:dyDescent="0.2">
      <c r="A1699"/>
    </row>
    <row r="1700" spans="1:1" x14ac:dyDescent="0.2">
      <c r="A1700"/>
    </row>
    <row r="1701" spans="1:1" x14ac:dyDescent="0.2">
      <c r="A1701"/>
    </row>
    <row r="1702" spans="1:1" x14ac:dyDescent="0.2">
      <c r="A1702"/>
    </row>
    <row r="1703" spans="1:1" x14ac:dyDescent="0.2">
      <c r="A1703"/>
    </row>
    <row r="1704" spans="1:1" x14ac:dyDescent="0.2">
      <c r="A1704"/>
    </row>
    <row r="1705" spans="1:1" x14ac:dyDescent="0.2">
      <c r="A1705"/>
    </row>
    <row r="1706" spans="1:1" x14ac:dyDescent="0.2">
      <c r="A1706"/>
    </row>
    <row r="1707" spans="1:1" x14ac:dyDescent="0.2">
      <c r="A1707"/>
    </row>
    <row r="1708" spans="1:1" x14ac:dyDescent="0.2">
      <c r="A1708"/>
    </row>
    <row r="1709" spans="1:1" x14ac:dyDescent="0.2">
      <c r="A1709"/>
    </row>
    <row r="1710" spans="1:1" x14ac:dyDescent="0.2">
      <c r="A1710"/>
    </row>
    <row r="1711" spans="1:1" x14ac:dyDescent="0.2">
      <c r="A1711"/>
    </row>
    <row r="1712" spans="1:1" x14ac:dyDescent="0.2">
      <c r="A1712"/>
    </row>
    <row r="1713" spans="1:1" x14ac:dyDescent="0.2">
      <c r="A1713"/>
    </row>
    <row r="1714" spans="1:1" x14ac:dyDescent="0.2">
      <c r="A1714"/>
    </row>
    <row r="1715" spans="1:1" x14ac:dyDescent="0.2">
      <c r="A1715"/>
    </row>
    <row r="1716" spans="1:1" x14ac:dyDescent="0.2">
      <c r="A1716"/>
    </row>
    <row r="1717" spans="1:1" x14ac:dyDescent="0.2">
      <c r="A1717"/>
    </row>
    <row r="1718" spans="1:1" x14ac:dyDescent="0.2">
      <c r="A1718"/>
    </row>
    <row r="1719" spans="1:1" x14ac:dyDescent="0.2">
      <c r="A1719"/>
    </row>
    <row r="1720" spans="1:1" x14ac:dyDescent="0.2">
      <c r="A1720"/>
    </row>
    <row r="1721" spans="1:1" x14ac:dyDescent="0.2">
      <c r="A1721"/>
    </row>
    <row r="1722" spans="1:1" x14ac:dyDescent="0.2">
      <c r="A1722"/>
    </row>
    <row r="1723" spans="1:1" x14ac:dyDescent="0.2">
      <c r="A1723"/>
    </row>
    <row r="1724" spans="1:1" x14ac:dyDescent="0.2">
      <c r="A1724"/>
    </row>
    <row r="1725" spans="1:1" x14ac:dyDescent="0.2">
      <c r="A1725"/>
    </row>
    <row r="1726" spans="1:1" x14ac:dyDescent="0.2">
      <c r="A1726"/>
    </row>
    <row r="1727" spans="1:1" x14ac:dyDescent="0.2">
      <c r="A1727"/>
    </row>
    <row r="1728" spans="1:1" x14ac:dyDescent="0.2">
      <c r="A1728"/>
    </row>
    <row r="1729" spans="1:1" x14ac:dyDescent="0.2">
      <c r="A1729"/>
    </row>
    <row r="1730" spans="1:1" x14ac:dyDescent="0.2">
      <c r="A1730"/>
    </row>
    <row r="1731" spans="1:1" x14ac:dyDescent="0.2">
      <c r="A1731"/>
    </row>
    <row r="1732" spans="1:1" x14ac:dyDescent="0.2">
      <c r="A1732"/>
    </row>
    <row r="1733" spans="1:1" x14ac:dyDescent="0.2">
      <c r="A1733"/>
    </row>
    <row r="1734" spans="1:1" x14ac:dyDescent="0.2">
      <c r="A1734"/>
    </row>
    <row r="1735" spans="1:1" x14ac:dyDescent="0.2">
      <c r="A1735"/>
    </row>
    <row r="1736" spans="1:1" x14ac:dyDescent="0.2">
      <c r="A1736"/>
    </row>
    <row r="1737" spans="1:1" x14ac:dyDescent="0.2">
      <c r="A1737"/>
    </row>
    <row r="1738" spans="1:1" x14ac:dyDescent="0.2">
      <c r="A1738"/>
    </row>
    <row r="1739" spans="1:1" x14ac:dyDescent="0.2">
      <c r="A1739"/>
    </row>
    <row r="1740" spans="1:1" x14ac:dyDescent="0.2">
      <c r="A1740"/>
    </row>
    <row r="1741" spans="1:1" x14ac:dyDescent="0.2">
      <c r="A1741"/>
    </row>
    <row r="1742" spans="1:1" x14ac:dyDescent="0.2">
      <c r="A1742"/>
    </row>
    <row r="1743" spans="1:1" x14ac:dyDescent="0.2">
      <c r="A1743"/>
    </row>
    <row r="1744" spans="1:1" x14ac:dyDescent="0.2">
      <c r="A1744"/>
    </row>
    <row r="1745" spans="1:1" x14ac:dyDescent="0.2">
      <c r="A1745"/>
    </row>
    <row r="1746" spans="1:1" x14ac:dyDescent="0.2">
      <c r="A1746"/>
    </row>
    <row r="1747" spans="1:1" x14ac:dyDescent="0.2">
      <c r="A1747"/>
    </row>
    <row r="1748" spans="1:1" x14ac:dyDescent="0.2">
      <c r="A1748"/>
    </row>
    <row r="1749" spans="1:1" x14ac:dyDescent="0.2">
      <c r="A1749"/>
    </row>
    <row r="1750" spans="1:1" x14ac:dyDescent="0.2">
      <c r="A1750"/>
    </row>
    <row r="1751" spans="1:1" x14ac:dyDescent="0.2">
      <c r="A1751"/>
    </row>
    <row r="1752" spans="1:1" x14ac:dyDescent="0.2">
      <c r="A1752"/>
    </row>
    <row r="1753" spans="1:1" x14ac:dyDescent="0.2">
      <c r="A1753"/>
    </row>
    <row r="1754" spans="1:1" x14ac:dyDescent="0.2">
      <c r="A1754"/>
    </row>
    <row r="1755" spans="1:1" x14ac:dyDescent="0.2">
      <c r="A1755"/>
    </row>
    <row r="1756" spans="1:1" x14ac:dyDescent="0.2">
      <c r="A1756"/>
    </row>
    <row r="1757" spans="1:1" x14ac:dyDescent="0.2">
      <c r="A1757"/>
    </row>
    <row r="1758" spans="1:1" x14ac:dyDescent="0.2">
      <c r="A1758"/>
    </row>
    <row r="1759" spans="1:1" x14ac:dyDescent="0.2">
      <c r="A1759"/>
    </row>
    <row r="1760" spans="1:1" x14ac:dyDescent="0.2">
      <c r="A1760"/>
    </row>
    <row r="1761" spans="1:1" x14ac:dyDescent="0.2">
      <c r="A1761"/>
    </row>
    <row r="1762" spans="1:1" x14ac:dyDescent="0.2">
      <c r="A1762"/>
    </row>
    <row r="1763" spans="1:1" x14ac:dyDescent="0.2">
      <c r="A1763"/>
    </row>
    <row r="1764" spans="1:1" x14ac:dyDescent="0.2">
      <c r="A1764"/>
    </row>
    <row r="1765" spans="1:1" x14ac:dyDescent="0.2">
      <c r="A1765"/>
    </row>
    <row r="1766" spans="1:1" x14ac:dyDescent="0.2">
      <c r="A1766"/>
    </row>
    <row r="1767" spans="1:1" x14ac:dyDescent="0.2">
      <c r="A1767"/>
    </row>
    <row r="1768" spans="1:1" x14ac:dyDescent="0.2">
      <c r="A1768"/>
    </row>
    <row r="1769" spans="1:1" x14ac:dyDescent="0.2">
      <c r="A1769"/>
    </row>
    <row r="1770" spans="1:1" x14ac:dyDescent="0.2">
      <c r="A1770"/>
    </row>
    <row r="1771" spans="1:1" x14ac:dyDescent="0.2">
      <c r="A1771"/>
    </row>
    <row r="1772" spans="1:1" x14ac:dyDescent="0.2">
      <c r="A1772"/>
    </row>
    <row r="1773" spans="1:1" x14ac:dyDescent="0.2">
      <c r="A1773"/>
    </row>
    <row r="1774" spans="1:1" x14ac:dyDescent="0.2">
      <c r="A1774"/>
    </row>
    <row r="1775" spans="1:1" x14ac:dyDescent="0.2">
      <c r="A1775"/>
    </row>
    <row r="1776" spans="1:1" x14ac:dyDescent="0.2">
      <c r="A1776"/>
    </row>
    <row r="1777" spans="1:1" x14ac:dyDescent="0.2">
      <c r="A1777"/>
    </row>
    <row r="1778" spans="1:1" x14ac:dyDescent="0.2">
      <c r="A1778"/>
    </row>
    <row r="1779" spans="1:1" x14ac:dyDescent="0.2">
      <c r="A1779"/>
    </row>
    <row r="1780" spans="1:1" x14ac:dyDescent="0.2">
      <c r="A1780"/>
    </row>
    <row r="1781" spans="1:1" x14ac:dyDescent="0.2">
      <c r="A1781"/>
    </row>
    <row r="1782" spans="1:1" x14ac:dyDescent="0.2">
      <c r="A1782"/>
    </row>
    <row r="1783" spans="1:1" x14ac:dyDescent="0.2">
      <c r="A1783"/>
    </row>
    <row r="1784" spans="1:1" x14ac:dyDescent="0.2">
      <c r="A1784"/>
    </row>
    <row r="1785" spans="1:1" x14ac:dyDescent="0.2">
      <c r="A1785"/>
    </row>
    <row r="1786" spans="1:1" x14ac:dyDescent="0.2">
      <c r="A1786"/>
    </row>
    <row r="1787" spans="1:1" x14ac:dyDescent="0.2">
      <c r="A1787"/>
    </row>
    <row r="1788" spans="1:1" x14ac:dyDescent="0.2">
      <c r="A1788"/>
    </row>
    <row r="1789" spans="1:1" x14ac:dyDescent="0.2">
      <c r="A1789"/>
    </row>
    <row r="1790" spans="1:1" x14ac:dyDescent="0.2">
      <c r="A1790"/>
    </row>
    <row r="1791" spans="1:1" x14ac:dyDescent="0.2">
      <c r="A1791"/>
    </row>
    <row r="1792" spans="1:1" x14ac:dyDescent="0.2">
      <c r="A1792"/>
    </row>
    <row r="1793" spans="1:1" x14ac:dyDescent="0.2">
      <c r="A1793"/>
    </row>
    <row r="1794" spans="1:1" x14ac:dyDescent="0.2">
      <c r="A1794"/>
    </row>
    <row r="1795" spans="1:1" x14ac:dyDescent="0.2">
      <c r="A1795"/>
    </row>
    <row r="1796" spans="1:1" x14ac:dyDescent="0.2">
      <c r="A1796"/>
    </row>
    <row r="1797" spans="1:1" x14ac:dyDescent="0.2">
      <c r="A1797"/>
    </row>
    <row r="1798" spans="1:1" x14ac:dyDescent="0.2">
      <c r="A1798"/>
    </row>
    <row r="1799" spans="1:1" x14ac:dyDescent="0.2">
      <c r="A1799"/>
    </row>
    <row r="1800" spans="1:1" x14ac:dyDescent="0.2">
      <c r="A1800"/>
    </row>
    <row r="1801" spans="1:1" x14ac:dyDescent="0.2">
      <c r="A1801"/>
    </row>
    <row r="1802" spans="1:1" x14ac:dyDescent="0.2">
      <c r="A1802"/>
    </row>
    <row r="1803" spans="1:1" x14ac:dyDescent="0.2">
      <c r="A1803"/>
    </row>
    <row r="1804" spans="1:1" x14ac:dyDescent="0.2">
      <c r="A1804"/>
    </row>
    <row r="1805" spans="1:1" x14ac:dyDescent="0.2">
      <c r="A1805"/>
    </row>
    <row r="1806" spans="1:1" x14ac:dyDescent="0.2">
      <c r="A1806"/>
    </row>
    <row r="1807" spans="1:1" x14ac:dyDescent="0.2">
      <c r="A1807"/>
    </row>
    <row r="1808" spans="1:1" x14ac:dyDescent="0.2">
      <c r="A1808"/>
    </row>
    <row r="1809" spans="1:1" x14ac:dyDescent="0.2">
      <c r="A1809"/>
    </row>
    <row r="1810" spans="1:1" x14ac:dyDescent="0.2">
      <c r="A1810"/>
    </row>
    <row r="1811" spans="1:1" x14ac:dyDescent="0.2">
      <c r="A1811"/>
    </row>
    <row r="1812" spans="1:1" x14ac:dyDescent="0.2">
      <c r="A1812"/>
    </row>
    <row r="1813" spans="1:1" x14ac:dyDescent="0.2">
      <c r="A1813"/>
    </row>
    <row r="1814" spans="1:1" x14ac:dyDescent="0.2">
      <c r="A1814"/>
    </row>
    <row r="1815" spans="1:1" x14ac:dyDescent="0.2">
      <c r="A1815"/>
    </row>
    <row r="1816" spans="1:1" x14ac:dyDescent="0.2">
      <c r="A1816"/>
    </row>
    <row r="1817" spans="1:1" x14ac:dyDescent="0.2">
      <c r="A1817"/>
    </row>
    <row r="1818" spans="1:1" x14ac:dyDescent="0.2">
      <c r="A1818"/>
    </row>
    <row r="1819" spans="1:1" x14ac:dyDescent="0.2">
      <c r="A1819"/>
    </row>
    <row r="1820" spans="1:1" x14ac:dyDescent="0.2">
      <c r="A1820"/>
    </row>
    <row r="1821" spans="1:1" x14ac:dyDescent="0.2">
      <c r="A1821"/>
    </row>
    <row r="1822" spans="1:1" x14ac:dyDescent="0.2">
      <c r="A1822"/>
    </row>
    <row r="1823" spans="1:1" x14ac:dyDescent="0.2">
      <c r="A1823"/>
    </row>
    <row r="1824" spans="1:1" x14ac:dyDescent="0.2">
      <c r="A1824"/>
    </row>
    <row r="1825" spans="1:1" x14ac:dyDescent="0.2">
      <c r="A1825"/>
    </row>
    <row r="1826" spans="1:1" x14ac:dyDescent="0.2">
      <c r="A1826"/>
    </row>
    <row r="1827" spans="1:1" x14ac:dyDescent="0.2">
      <c r="A1827"/>
    </row>
    <row r="1828" spans="1:1" x14ac:dyDescent="0.2">
      <c r="A1828"/>
    </row>
    <row r="1829" spans="1:1" x14ac:dyDescent="0.2">
      <c r="A1829"/>
    </row>
    <row r="1830" spans="1:1" x14ac:dyDescent="0.2">
      <c r="A1830"/>
    </row>
    <row r="1831" spans="1:1" x14ac:dyDescent="0.2">
      <c r="A1831"/>
    </row>
    <row r="1832" spans="1:1" x14ac:dyDescent="0.2">
      <c r="A1832"/>
    </row>
    <row r="1833" spans="1:1" x14ac:dyDescent="0.2">
      <c r="A1833"/>
    </row>
    <row r="1834" spans="1:1" x14ac:dyDescent="0.2">
      <c r="A1834"/>
    </row>
    <row r="1835" spans="1:1" x14ac:dyDescent="0.2">
      <c r="A1835"/>
    </row>
    <row r="1836" spans="1:1" x14ac:dyDescent="0.2">
      <c r="A1836"/>
    </row>
    <row r="1837" spans="1:1" x14ac:dyDescent="0.2">
      <c r="A1837"/>
    </row>
    <row r="1838" spans="1:1" x14ac:dyDescent="0.2">
      <c r="A1838"/>
    </row>
    <row r="1839" spans="1:1" x14ac:dyDescent="0.2">
      <c r="A1839"/>
    </row>
    <row r="1840" spans="1:1" x14ac:dyDescent="0.2">
      <c r="A1840"/>
    </row>
    <row r="1841" spans="1:1" x14ac:dyDescent="0.2">
      <c r="A1841"/>
    </row>
    <row r="1842" spans="1:1" x14ac:dyDescent="0.2">
      <c r="A1842"/>
    </row>
    <row r="1843" spans="1:1" x14ac:dyDescent="0.2">
      <c r="A1843"/>
    </row>
    <row r="1844" spans="1:1" x14ac:dyDescent="0.2">
      <c r="A1844"/>
    </row>
    <row r="1845" spans="1:1" x14ac:dyDescent="0.2">
      <c r="A1845"/>
    </row>
    <row r="1846" spans="1:1" x14ac:dyDescent="0.2">
      <c r="A1846"/>
    </row>
    <row r="1847" spans="1:1" x14ac:dyDescent="0.2">
      <c r="A1847"/>
    </row>
    <row r="1848" spans="1:1" x14ac:dyDescent="0.2">
      <c r="A1848"/>
    </row>
    <row r="1849" spans="1:1" x14ac:dyDescent="0.2">
      <c r="A1849"/>
    </row>
    <row r="1850" spans="1:1" x14ac:dyDescent="0.2">
      <c r="A1850"/>
    </row>
    <row r="1851" spans="1:1" x14ac:dyDescent="0.2">
      <c r="A1851"/>
    </row>
    <row r="1852" spans="1:1" x14ac:dyDescent="0.2">
      <c r="A1852"/>
    </row>
    <row r="1853" spans="1:1" x14ac:dyDescent="0.2">
      <c r="A1853"/>
    </row>
    <row r="1854" spans="1:1" x14ac:dyDescent="0.2">
      <c r="A1854"/>
    </row>
    <row r="1855" spans="1:1" x14ac:dyDescent="0.2">
      <c r="A1855"/>
    </row>
    <row r="1856" spans="1:1" x14ac:dyDescent="0.2">
      <c r="A1856"/>
    </row>
    <row r="1857" spans="1:1" x14ac:dyDescent="0.2">
      <c r="A1857"/>
    </row>
    <row r="1858" spans="1:1" x14ac:dyDescent="0.2">
      <c r="A1858"/>
    </row>
    <row r="1859" spans="1:1" x14ac:dyDescent="0.2">
      <c r="A1859"/>
    </row>
    <row r="1860" spans="1:1" x14ac:dyDescent="0.2">
      <c r="A1860"/>
    </row>
    <row r="1861" spans="1:1" x14ac:dyDescent="0.2">
      <c r="A1861"/>
    </row>
    <row r="1862" spans="1:1" x14ac:dyDescent="0.2">
      <c r="A1862"/>
    </row>
    <row r="1863" spans="1:1" x14ac:dyDescent="0.2">
      <c r="A1863"/>
    </row>
    <row r="1864" spans="1:1" x14ac:dyDescent="0.2">
      <c r="A1864"/>
    </row>
    <row r="1865" spans="1:1" x14ac:dyDescent="0.2">
      <c r="A1865"/>
    </row>
    <row r="1866" spans="1:1" x14ac:dyDescent="0.2">
      <c r="A1866"/>
    </row>
    <row r="1867" spans="1:1" x14ac:dyDescent="0.2">
      <c r="A1867"/>
    </row>
    <row r="1868" spans="1:1" x14ac:dyDescent="0.2">
      <c r="A1868"/>
    </row>
    <row r="1869" spans="1:1" x14ac:dyDescent="0.2">
      <c r="A1869"/>
    </row>
    <row r="1870" spans="1:1" x14ac:dyDescent="0.2">
      <c r="A1870"/>
    </row>
    <row r="1871" spans="1:1" x14ac:dyDescent="0.2">
      <c r="A1871"/>
    </row>
    <row r="1872" spans="1:1" x14ac:dyDescent="0.2">
      <c r="A1872"/>
    </row>
    <row r="1873" spans="1:1" x14ac:dyDescent="0.2">
      <c r="A1873"/>
    </row>
    <row r="1874" spans="1:1" x14ac:dyDescent="0.2">
      <c r="A1874"/>
    </row>
    <row r="1875" spans="1:1" x14ac:dyDescent="0.2">
      <c r="A1875"/>
    </row>
    <row r="1876" spans="1:1" x14ac:dyDescent="0.2">
      <c r="A1876"/>
    </row>
    <row r="1877" spans="1:1" x14ac:dyDescent="0.2">
      <c r="A1877"/>
    </row>
    <row r="1878" spans="1:1" x14ac:dyDescent="0.2">
      <c r="A1878"/>
    </row>
    <row r="1879" spans="1:1" x14ac:dyDescent="0.2">
      <c r="A1879"/>
    </row>
    <row r="1880" spans="1:1" x14ac:dyDescent="0.2">
      <c r="A1880"/>
    </row>
    <row r="1881" spans="1:1" x14ac:dyDescent="0.2">
      <c r="A1881"/>
    </row>
    <row r="1882" spans="1:1" x14ac:dyDescent="0.2">
      <c r="A1882"/>
    </row>
    <row r="1883" spans="1:1" x14ac:dyDescent="0.2">
      <c r="A1883"/>
    </row>
    <row r="1884" spans="1:1" x14ac:dyDescent="0.2">
      <c r="A1884"/>
    </row>
    <row r="1885" spans="1:1" x14ac:dyDescent="0.2">
      <c r="A1885"/>
    </row>
    <row r="1886" spans="1:1" x14ac:dyDescent="0.2">
      <c r="A1886"/>
    </row>
    <row r="1887" spans="1:1" x14ac:dyDescent="0.2">
      <c r="A1887"/>
    </row>
    <row r="1888" spans="1:1" x14ac:dyDescent="0.2">
      <c r="A1888"/>
    </row>
    <row r="1889" spans="1:1" x14ac:dyDescent="0.2">
      <c r="A1889"/>
    </row>
    <row r="1890" spans="1:1" x14ac:dyDescent="0.2">
      <c r="A1890"/>
    </row>
    <row r="1891" spans="1:1" x14ac:dyDescent="0.2">
      <c r="A1891"/>
    </row>
    <row r="1892" spans="1:1" x14ac:dyDescent="0.2">
      <c r="A1892"/>
    </row>
    <row r="1893" spans="1:1" x14ac:dyDescent="0.2">
      <c r="A1893"/>
    </row>
    <row r="1894" spans="1:1" x14ac:dyDescent="0.2">
      <c r="A1894"/>
    </row>
    <row r="1895" spans="1:1" x14ac:dyDescent="0.2">
      <c r="A1895"/>
    </row>
    <row r="1896" spans="1:1" x14ac:dyDescent="0.2">
      <c r="A1896"/>
    </row>
    <row r="1897" spans="1:1" x14ac:dyDescent="0.2">
      <c r="A1897"/>
    </row>
    <row r="1898" spans="1:1" x14ac:dyDescent="0.2">
      <c r="A1898"/>
    </row>
    <row r="1899" spans="1:1" x14ac:dyDescent="0.2">
      <c r="A1899"/>
    </row>
    <row r="1900" spans="1:1" x14ac:dyDescent="0.2">
      <c r="A1900"/>
    </row>
    <row r="1901" spans="1:1" x14ac:dyDescent="0.2">
      <c r="A1901"/>
    </row>
    <row r="1902" spans="1:1" x14ac:dyDescent="0.2">
      <c r="A1902"/>
    </row>
    <row r="1903" spans="1:1" x14ac:dyDescent="0.2">
      <c r="A1903"/>
    </row>
    <row r="1904" spans="1:1" x14ac:dyDescent="0.2">
      <c r="A1904"/>
    </row>
    <row r="1905" spans="1:1" x14ac:dyDescent="0.2">
      <c r="A1905"/>
    </row>
    <row r="1906" spans="1:1" x14ac:dyDescent="0.2">
      <c r="A1906"/>
    </row>
    <row r="1907" spans="1:1" x14ac:dyDescent="0.2">
      <c r="A1907"/>
    </row>
    <row r="1908" spans="1:1" x14ac:dyDescent="0.2">
      <c r="A1908"/>
    </row>
    <row r="1909" spans="1:1" x14ac:dyDescent="0.2">
      <c r="A1909"/>
    </row>
    <row r="1910" spans="1:1" x14ac:dyDescent="0.2">
      <c r="A1910"/>
    </row>
    <row r="1911" spans="1:1" x14ac:dyDescent="0.2">
      <c r="A1911"/>
    </row>
    <row r="1912" spans="1:1" x14ac:dyDescent="0.2">
      <c r="A1912"/>
    </row>
    <row r="1913" spans="1:1" x14ac:dyDescent="0.2">
      <c r="A1913"/>
    </row>
    <row r="1914" spans="1:1" x14ac:dyDescent="0.2">
      <c r="A1914"/>
    </row>
    <row r="1915" spans="1:1" x14ac:dyDescent="0.2">
      <c r="A1915"/>
    </row>
    <row r="1916" spans="1:1" x14ac:dyDescent="0.2">
      <c r="A1916"/>
    </row>
    <row r="1917" spans="1:1" x14ac:dyDescent="0.2">
      <c r="A1917"/>
    </row>
    <row r="1918" spans="1:1" x14ac:dyDescent="0.2">
      <c r="A1918"/>
    </row>
    <row r="1919" spans="1:1" x14ac:dyDescent="0.2">
      <c r="A1919"/>
    </row>
    <row r="1920" spans="1:1" x14ac:dyDescent="0.2">
      <c r="A1920"/>
    </row>
    <row r="1921" spans="1:1" x14ac:dyDescent="0.2">
      <c r="A1921"/>
    </row>
    <row r="1922" spans="1:1" x14ac:dyDescent="0.2">
      <c r="A1922"/>
    </row>
    <row r="1923" spans="1:1" x14ac:dyDescent="0.2">
      <c r="A1923"/>
    </row>
    <row r="1924" spans="1:1" x14ac:dyDescent="0.2">
      <c r="A1924"/>
    </row>
    <row r="1925" spans="1:1" x14ac:dyDescent="0.2">
      <c r="A1925"/>
    </row>
    <row r="1926" spans="1:1" x14ac:dyDescent="0.2">
      <c r="A1926"/>
    </row>
    <row r="1927" spans="1:1" x14ac:dyDescent="0.2">
      <c r="A1927"/>
    </row>
    <row r="1928" spans="1:1" x14ac:dyDescent="0.2">
      <c r="A1928"/>
    </row>
    <row r="1929" spans="1:1" x14ac:dyDescent="0.2">
      <c r="A1929"/>
    </row>
    <row r="1930" spans="1:1" x14ac:dyDescent="0.2">
      <c r="A1930"/>
    </row>
    <row r="1931" spans="1:1" x14ac:dyDescent="0.2">
      <c r="A1931"/>
    </row>
    <row r="1932" spans="1:1" x14ac:dyDescent="0.2">
      <c r="A1932"/>
    </row>
    <row r="1933" spans="1:1" x14ac:dyDescent="0.2">
      <c r="A1933"/>
    </row>
    <row r="1934" spans="1:1" x14ac:dyDescent="0.2">
      <c r="A1934"/>
    </row>
    <row r="1935" spans="1:1" x14ac:dyDescent="0.2">
      <c r="A1935"/>
    </row>
    <row r="1936" spans="1:1" x14ac:dyDescent="0.2">
      <c r="A1936"/>
    </row>
    <row r="1937" spans="1:1" x14ac:dyDescent="0.2">
      <c r="A1937"/>
    </row>
    <row r="1938" spans="1:1" x14ac:dyDescent="0.2">
      <c r="A1938"/>
    </row>
    <row r="1939" spans="1:1" x14ac:dyDescent="0.2">
      <c r="A1939"/>
    </row>
    <row r="1940" spans="1:1" x14ac:dyDescent="0.2">
      <c r="A1940"/>
    </row>
    <row r="1941" spans="1:1" x14ac:dyDescent="0.2">
      <c r="A1941"/>
    </row>
    <row r="1942" spans="1:1" x14ac:dyDescent="0.2">
      <c r="A1942"/>
    </row>
    <row r="1943" spans="1:1" x14ac:dyDescent="0.2">
      <c r="A1943"/>
    </row>
    <row r="1944" spans="1:1" x14ac:dyDescent="0.2">
      <c r="A1944"/>
    </row>
    <row r="1945" spans="1:1" x14ac:dyDescent="0.2">
      <c r="A1945"/>
    </row>
    <row r="1946" spans="1:1" x14ac:dyDescent="0.2">
      <c r="A1946"/>
    </row>
    <row r="1947" spans="1:1" x14ac:dyDescent="0.2">
      <c r="A1947"/>
    </row>
    <row r="1948" spans="1:1" x14ac:dyDescent="0.2">
      <c r="A1948"/>
    </row>
    <row r="1949" spans="1:1" x14ac:dyDescent="0.2">
      <c r="A1949"/>
    </row>
    <row r="1950" spans="1:1" x14ac:dyDescent="0.2">
      <c r="A1950"/>
    </row>
    <row r="1951" spans="1:1" x14ac:dyDescent="0.2">
      <c r="A1951"/>
    </row>
    <row r="1952" spans="1:1" x14ac:dyDescent="0.2">
      <c r="A1952"/>
    </row>
    <row r="1953" spans="1:1" x14ac:dyDescent="0.2">
      <c r="A1953"/>
    </row>
    <row r="1954" spans="1:1" x14ac:dyDescent="0.2">
      <c r="A1954"/>
    </row>
    <row r="1955" spans="1:1" x14ac:dyDescent="0.2">
      <c r="A1955"/>
    </row>
    <row r="1956" spans="1:1" x14ac:dyDescent="0.2">
      <c r="A1956"/>
    </row>
    <row r="1957" spans="1:1" x14ac:dyDescent="0.2">
      <c r="A1957"/>
    </row>
    <row r="1958" spans="1:1" x14ac:dyDescent="0.2">
      <c r="A1958"/>
    </row>
    <row r="1959" spans="1:1" x14ac:dyDescent="0.2">
      <c r="A1959"/>
    </row>
    <row r="1960" spans="1:1" x14ac:dyDescent="0.2">
      <c r="A1960"/>
    </row>
    <row r="1961" spans="1:1" x14ac:dyDescent="0.2">
      <c r="A1961"/>
    </row>
    <row r="1962" spans="1:1" x14ac:dyDescent="0.2">
      <c r="A1962"/>
    </row>
    <row r="1963" spans="1:1" x14ac:dyDescent="0.2">
      <c r="A1963"/>
    </row>
    <row r="1964" spans="1:1" x14ac:dyDescent="0.2">
      <c r="A1964"/>
    </row>
    <row r="1965" spans="1:1" x14ac:dyDescent="0.2">
      <c r="A1965"/>
    </row>
    <row r="1966" spans="1:1" x14ac:dyDescent="0.2">
      <c r="A1966"/>
    </row>
    <row r="1967" spans="1:1" x14ac:dyDescent="0.2">
      <c r="A1967"/>
    </row>
    <row r="1968" spans="1:1" x14ac:dyDescent="0.2">
      <c r="A1968"/>
    </row>
    <row r="1969" spans="1:1" x14ac:dyDescent="0.2">
      <c r="A1969"/>
    </row>
    <row r="1970" spans="1:1" x14ac:dyDescent="0.2">
      <c r="A1970"/>
    </row>
    <row r="1971" spans="1:1" x14ac:dyDescent="0.2">
      <c r="A1971"/>
    </row>
    <row r="1972" spans="1:1" x14ac:dyDescent="0.2">
      <c r="A1972"/>
    </row>
    <row r="1973" spans="1:1" x14ac:dyDescent="0.2">
      <c r="A1973"/>
    </row>
    <row r="1974" spans="1:1" x14ac:dyDescent="0.2">
      <c r="A1974"/>
    </row>
    <row r="1975" spans="1:1" x14ac:dyDescent="0.2">
      <c r="A1975"/>
    </row>
    <row r="1976" spans="1:1" x14ac:dyDescent="0.2">
      <c r="A1976"/>
    </row>
    <row r="1977" spans="1:1" x14ac:dyDescent="0.2">
      <c r="A1977"/>
    </row>
    <row r="1978" spans="1:1" x14ac:dyDescent="0.2">
      <c r="A1978"/>
    </row>
    <row r="1979" spans="1:1" x14ac:dyDescent="0.2">
      <c r="A1979"/>
    </row>
    <row r="1980" spans="1:1" x14ac:dyDescent="0.2">
      <c r="A1980"/>
    </row>
    <row r="1981" spans="1:1" x14ac:dyDescent="0.2">
      <c r="A1981"/>
    </row>
    <row r="1982" spans="1:1" x14ac:dyDescent="0.2">
      <c r="A1982"/>
    </row>
    <row r="1983" spans="1:1" x14ac:dyDescent="0.2">
      <c r="A1983"/>
    </row>
    <row r="1984" spans="1:1" x14ac:dyDescent="0.2">
      <c r="A1984"/>
    </row>
    <row r="1985" spans="1:1" x14ac:dyDescent="0.2">
      <c r="A1985"/>
    </row>
    <row r="1986" spans="1:1" x14ac:dyDescent="0.2">
      <c r="A1986"/>
    </row>
    <row r="1987" spans="1:1" x14ac:dyDescent="0.2">
      <c r="A1987"/>
    </row>
    <row r="1988" spans="1:1" x14ac:dyDescent="0.2">
      <c r="A1988"/>
    </row>
    <row r="1989" spans="1:1" x14ac:dyDescent="0.2">
      <c r="A1989"/>
    </row>
    <row r="1990" spans="1:1" x14ac:dyDescent="0.2">
      <c r="A1990"/>
    </row>
    <row r="1991" spans="1:1" x14ac:dyDescent="0.2">
      <c r="A1991"/>
    </row>
    <row r="1992" spans="1:1" x14ac:dyDescent="0.2">
      <c r="A1992"/>
    </row>
    <row r="1993" spans="1:1" x14ac:dyDescent="0.2">
      <c r="A1993"/>
    </row>
    <row r="1994" spans="1:1" x14ac:dyDescent="0.2">
      <c r="A1994"/>
    </row>
    <row r="1995" spans="1:1" x14ac:dyDescent="0.2">
      <c r="A1995"/>
    </row>
    <row r="1996" spans="1:1" x14ac:dyDescent="0.2">
      <c r="A1996"/>
    </row>
    <row r="1997" spans="1:1" x14ac:dyDescent="0.2">
      <c r="A1997"/>
    </row>
    <row r="1998" spans="1:1" x14ac:dyDescent="0.2">
      <c r="A1998"/>
    </row>
    <row r="1999" spans="1:1" x14ac:dyDescent="0.2">
      <c r="A1999"/>
    </row>
    <row r="2000" spans="1:1" x14ac:dyDescent="0.2">
      <c r="A2000"/>
    </row>
    <row r="2001" spans="1:1" x14ac:dyDescent="0.2">
      <c r="A2001"/>
    </row>
    <row r="2002" spans="1:1" x14ac:dyDescent="0.2">
      <c r="A2002"/>
    </row>
    <row r="2003" spans="1:1" x14ac:dyDescent="0.2">
      <c r="A2003"/>
    </row>
    <row r="2004" spans="1:1" x14ac:dyDescent="0.2">
      <c r="A2004"/>
    </row>
    <row r="2005" spans="1:1" x14ac:dyDescent="0.2">
      <c r="A2005"/>
    </row>
    <row r="2006" spans="1:1" x14ac:dyDescent="0.2">
      <c r="A2006"/>
    </row>
    <row r="2007" spans="1:1" x14ac:dyDescent="0.2">
      <c r="A2007"/>
    </row>
    <row r="2008" spans="1:1" x14ac:dyDescent="0.2">
      <c r="A2008"/>
    </row>
    <row r="2009" spans="1:1" x14ac:dyDescent="0.2">
      <c r="A2009"/>
    </row>
    <row r="2010" spans="1:1" x14ac:dyDescent="0.2">
      <c r="A2010"/>
    </row>
    <row r="2011" spans="1:1" x14ac:dyDescent="0.2">
      <c r="A2011"/>
    </row>
    <row r="2012" spans="1:1" x14ac:dyDescent="0.2">
      <c r="A2012"/>
    </row>
    <row r="2013" spans="1:1" x14ac:dyDescent="0.2">
      <c r="A2013"/>
    </row>
    <row r="2014" spans="1:1" x14ac:dyDescent="0.2">
      <c r="A2014"/>
    </row>
    <row r="2015" spans="1:1" x14ac:dyDescent="0.2">
      <c r="A2015"/>
    </row>
    <row r="2016" spans="1:1" x14ac:dyDescent="0.2">
      <c r="A2016"/>
    </row>
    <row r="2017" spans="1:1" x14ac:dyDescent="0.2">
      <c r="A2017"/>
    </row>
    <row r="2018" spans="1:1" x14ac:dyDescent="0.2">
      <c r="A2018"/>
    </row>
    <row r="2019" spans="1:1" x14ac:dyDescent="0.2">
      <c r="A2019"/>
    </row>
    <row r="2020" spans="1:1" x14ac:dyDescent="0.2">
      <c r="A2020"/>
    </row>
    <row r="2021" spans="1:1" x14ac:dyDescent="0.2">
      <c r="A2021"/>
    </row>
    <row r="2022" spans="1:1" x14ac:dyDescent="0.2">
      <c r="A2022"/>
    </row>
    <row r="2023" spans="1:1" x14ac:dyDescent="0.2">
      <c r="A2023"/>
    </row>
    <row r="2024" spans="1:1" x14ac:dyDescent="0.2">
      <c r="A2024"/>
    </row>
    <row r="2025" spans="1:1" x14ac:dyDescent="0.2">
      <c r="A2025"/>
    </row>
    <row r="2026" spans="1:1" x14ac:dyDescent="0.2">
      <c r="A2026"/>
    </row>
    <row r="2027" spans="1:1" x14ac:dyDescent="0.2">
      <c r="A2027"/>
    </row>
    <row r="2028" spans="1:1" x14ac:dyDescent="0.2">
      <c r="A2028"/>
    </row>
    <row r="2029" spans="1:1" x14ac:dyDescent="0.2">
      <c r="A2029"/>
    </row>
    <row r="2030" spans="1:1" x14ac:dyDescent="0.2">
      <c r="A2030"/>
    </row>
    <row r="2031" spans="1:1" x14ac:dyDescent="0.2">
      <c r="A2031"/>
    </row>
    <row r="2032" spans="1:1" x14ac:dyDescent="0.2">
      <c r="A2032"/>
    </row>
    <row r="2033" spans="1:1" x14ac:dyDescent="0.2">
      <c r="A2033"/>
    </row>
    <row r="2034" spans="1:1" x14ac:dyDescent="0.2">
      <c r="A2034"/>
    </row>
    <row r="2035" spans="1:1" x14ac:dyDescent="0.2">
      <c r="A2035"/>
    </row>
    <row r="2036" spans="1:1" x14ac:dyDescent="0.2">
      <c r="A2036"/>
    </row>
    <row r="2037" spans="1:1" x14ac:dyDescent="0.2">
      <c r="A2037"/>
    </row>
    <row r="2038" spans="1:1" x14ac:dyDescent="0.2">
      <c r="A2038"/>
    </row>
    <row r="2039" spans="1:1" x14ac:dyDescent="0.2">
      <c r="A2039"/>
    </row>
    <row r="2040" spans="1:1" x14ac:dyDescent="0.2">
      <c r="A2040"/>
    </row>
    <row r="2041" spans="1:1" x14ac:dyDescent="0.2">
      <c r="A2041"/>
    </row>
    <row r="2042" spans="1:1" x14ac:dyDescent="0.2">
      <c r="A2042"/>
    </row>
    <row r="2043" spans="1:1" x14ac:dyDescent="0.2">
      <c r="A2043"/>
    </row>
    <row r="2044" spans="1:1" x14ac:dyDescent="0.2">
      <c r="A2044"/>
    </row>
    <row r="2045" spans="1:1" x14ac:dyDescent="0.2">
      <c r="A2045"/>
    </row>
    <row r="2046" spans="1:1" x14ac:dyDescent="0.2">
      <c r="A2046"/>
    </row>
    <row r="2047" spans="1:1" x14ac:dyDescent="0.2">
      <c r="A2047"/>
    </row>
    <row r="2048" spans="1:1" x14ac:dyDescent="0.2">
      <c r="A2048"/>
    </row>
    <row r="2049" spans="1:1" x14ac:dyDescent="0.2">
      <c r="A2049"/>
    </row>
    <row r="2050" spans="1:1" x14ac:dyDescent="0.2">
      <c r="A2050"/>
    </row>
    <row r="2051" spans="1:1" x14ac:dyDescent="0.2">
      <c r="A2051"/>
    </row>
    <row r="2052" spans="1:1" x14ac:dyDescent="0.2">
      <c r="A2052"/>
    </row>
    <row r="2053" spans="1:1" x14ac:dyDescent="0.2">
      <c r="A2053"/>
    </row>
    <row r="2054" spans="1:1" x14ac:dyDescent="0.2">
      <c r="A2054"/>
    </row>
    <row r="2055" spans="1:1" x14ac:dyDescent="0.2">
      <c r="A2055"/>
    </row>
    <row r="2056" spans="1:1" x14ac:dyDescent="0.2">
      <c r="A2056"/>
    </row>
    <row r="2057" spans="1:1" x14ac:dyDescent="0.2">
      <c r="A2057"/>
    </row>
    <row r="2058" spans="1:1" x14ac:dyDescent="0.2">
      <c r="A2058"/>
    </row>
    <row r="2059" spans="1:1" x14ac:dyDescent="0.2">
      <c r="A2059"/>
    </row>
    <row r="2060" spans="1:1" x14ac:dyDescent="0.2">
      <c r="A2060"/>
    </row>
    <row r="2061" spans="1:1" x14ac:dyDescent="0.2">
      <c r="A2061"/>
    </row>
    <row r="2062" spans="1:1" x14ac:dyDescent="0.2">
      <c r="A2062"/>
    </row>
    <row r="2063" spans="1:1" x14ac:dyDescent="0.2">
      <c r="A2063"/>
    </row>
    <row r="2064" spans="1:1" x14ac:dyDescent="0.2">
      <c r="A2064"/>
    </row>
    <row r="2065" spans="1:1" x14ac:dyDescent="0.2">
      <c r="A2065"/>
    </row>
    <row r="2066" spans="1:1" x14ac:dyDescent="0.2">
      <c r="A2066"/>
    </row>
    <row r="2067" spans="1:1" x14ac:dyDescent="0.2">
      <c r="A2067"/>
    </row>
    <row r="2068" spans="1:1" x14ac:dyDescent="0.2">
      <c r="A2068"/>
    </row>
    <row r="2069" spans="1:1" x14ac:dyDescent="0.2">
      <c r="A2069"/>
    </row>
    <row r="2070" spans="1:1" x14ac:dyDescent="0.2">
      <c r="A2070"/>
    </row>
    <row r="2071" spans="1:1" x14ac:dyDescent="0.2">
      <c r="A2071"/>
    </row>
    <row r="2072" spans="1:1" x14ac:dyDescent="0.2">
      <c r="A2072"/>
    </row>
    <row r="2073" spans="1:1" x14ac:dyDescent="0.2">
      <c r="A2073"/>
    </row>
    <row r="2074" spans="1:1" x14ac:dyDescent="0.2">
      <c r="A2074"/>
    </row>
    <row r="2075" spans="1:1" x14ac:dyDescent="0.2">
      <c r="A2075"/>
    </row>
    <row r="2076" spans="1:1" x14ac:dyDescent="0.2">
      <c r="A2076"/>
    </row>
    <row r="2077" spans="1:1" x14ac:dyDescent="0.2">
      <c r="A2077"/>
    </row>
    <row r="2078" spans="1:1" x14ac:dyDescent="0.2">
      <c r="A2078"/>
    </row>
    <row r="2079" spans="1:1" x14ac:dyDescent="0.2">
      <c r="A2079"/>
    </row>
    <row r="2080" spans="1:1" x14ac:dyDescent="0.2">
      <c r="A2080"/>
    </row>
    <row r="2081" spans="1:1" x14ac:dyDescent="0.2">
      <c r="A2081"/>
    </row>
    <row r="2082" spans="1:1" x14ac:dyDescent="0.2">
      <c r="A2082"/>
    </row>
    <row r="2083" spans="1:1" x14ac:dyDescent="0.2">
      <c r="A2083"/>
    </row>
    <row r="2084" spans="1:1" x14ac:dyDescent="0.2">
      <c r="A2084"/>
    </row>
    <row r="2085" spans="1:1" x14ac:dyDescent="0.2">
      <c r="A2085"/>
    </row>
    <row r="2086" spans="1:1" x14ac:dyDescent="0.2">
      <c r="A2086"/>
    </row>
    <row r="2087" spans="1:1" x14ac:dyDescent="0.2">
      <c r="A2087"/>
    </row>
    <row r="2088" spans="1:1" x14ac:dyDescent="0.2">
      <c r="A2088"/>
    </row>
    <row r="2089" spans="1:1" x14ac:dyDescent="0.2">
      <c r="A2089"/>
    </row>
    <row r="2090" spans="1:1" x14ac:dyDescent="0.2">
      <c r="A2090"/>
    </row>
    <row r="2091" spans="1:1" x14ac:dyDescent="0.2">
      <c r="A2091"/>
    </row>
    <row r="2092" spans="1:1" x14ac:dyDescent="0.2">
      <c r="A2092"/>
    </row>
    <row r="2093" spans="1:1" x14ac:dyDescent="0.2">
      <c r="A2093"/>
    </row>
    <row r="2094" spans="1:1" x14ac:dyDescent="0.2">
      <c r="A2094"/>
    </row>
    <row r="2095" spans="1:1" x14ac:dyDescent="0.2">
      <c r="A2095"/>
    </row>
    <row r="2096" spans="1:1" x14ac:dyDescent="0.2">
      <c r="A2096"/>
    </row>
    <row r="2097" spans="1:1" x14ac:dyDescent="0.2">
      <c r="A2097"/>
    </row>
    <row r="2098" spans="1:1" x14ac:dyDescent="0.2">
      <c r="A2098"/>
    </row>
    <row r="2099" spans="1:1" x14ac:dyDescent="0.2">
      <c r="A2099"/>
    </row>
    <row r="2100" spans="1:1" x14ac:dyDescent="0.2">
      <c r="A2100"/>
    </row>
    <row r="2101" spans="1:1" x14ac:dyDescent="0.2">
      <c r="A2101"/>
    </row>
    <row r="2102" spans="1:1" x14ac:dyDescent="0.2">
      <c r="A2102"/>
    </row>
    <row r="2103" spans="1:1" x14ac:dyDescent="0.2">
      <c r="A2103"/>
    </row>
    <row r="2104" spans="1:1" x14ac:dyDescent="0.2">
      <c r="A2104"/>
    </row>
    <row r="2105" spans="1:1" x14ac:dyDescent="0.2">
      <c r="A2105"/>
    </row>
    <row r="2106" spans="1:1" x14ac:dyDescent="0.2">
      <c r="A2106"/>
    </row>
    <row r="2107" spans="1:1" x14ac:dyDescent="0.2">
      <c r="A2107"/>
    </row>
    <row r="2108" spans="1:1" x14ac:dyDescent="0.2">
      <c r="A2108"/>
    </row>
    <row r="2109" spans="1:1" x14ac:dyDescent="0.2">
      <c r="A2109"/>
    </row>
    <row r="2110" spans="1:1" x14ac:dyDescent="0.2">
      <c r="A2110"/>
    </row>
    <row r="2111" spans="1:1" x14ac:dyDescent="0.2">
      <c r="A2111"/>
    </row>
    <row r="2112" spans="1:1" x14ac:dyDescent="0.2">
      <c r="A2112"/>
    </row>
    <row r="2113" spans="1:1" x14ac:dyDescent="0.2">
      <c r="A2113"/>
    </row>
    <row r="2114" spans="1:1" x14ac:dyDescent="0.2">
      <c r="A2114"/>
    </row>
    <row r="2115" spans="1:1" x14ac:dyDescent="0.2">
      <c r="A2115"/>
    </row>
    <row r="2116" spans="1:1" x14ac:dyDescent="0.2">
      <c r="A2116"/>
    </row>
    <row r="2117" spans="1:1" x14ac:dyDescent="0.2">
      <c r="A2117"/>
    </row>
    <row r="2118" spans="1:1" x14ac:dyDescent="0.2">
      <c r="A2118"/>
    </row>
    <row r="2119" spans="1:1" x14ac:dyDescent="0.2">
      <c r="A2119"/>
    </row>
    <row r="2120" spans="1:1" x14ac:dyDescent="0.2">
      <c r="A2120"/>
    </row>
    <row r="2121" spans="1:1" x14ac:dyDescent="0.2">
      <c r="A2121"/>
    </row>
    <row r="2122" spans="1:1" x14ac:dyDescent="0.2">
      <c r="A2122"/>
    </row>
    <row r="2123" spans="1:1" x14ac:dyDescent="0.2">
      <c r="A2123"/>
    </row>
    <row r="2124" spans="1:1" x14ac:dyDescent="0.2">
      <c r="A2124"/>
    </row>
    <row r="2125" spans="1:1" x14ac:dyDescent="0.2">
      <c r="A2125"/>
    </row>
    <row r="2126" spans="1:1" x14ac:dyDescent="0.2">
      <c r="A2126"/>
    </row>
    <row r="2127" spans="1:1" x14ac:dyDescent="0.2">
      <c r="A2127"/>
    </row>
    <row r="2128" spans="1:1" x14ac:dyDescent="0.2">
      <c r="A2128"/>
    </row>
    <row r="2129" spans="1:1" x14ac:dyDescent="0.2">
      <c r="A2129"/>
    </row>
    <row r="2130" spans="1:1" x14ac:dyDescent="0.2">
      <c r="A2130"/>
    </row>
    <row r="2131" spans="1:1" x14ac:dyDescent="0.2">
      <c r="A2131"/>
    </row>
    <row r="2132" spans="1:1" x14ac:dyDescent="0.2">
      <c r="A2132"/>
    </row>
    <row r="2133" spans="1:1" x14ac:dyDescent="0.2">
      <c r="A2133"/>
    </row>
    <row r="2134" spans="1:1" x14ac:dyDescent="0.2">
      <c r="A2134"/>
    </row>
    <row r="2135" spans="1:1" x14ac:dyDescent="0.2">
      <c r="A2135"/>
    </row>
    <row r="2136" spans="1:1" x14ac:dyDescent="0.2">
      <c r="A2136"/>
    </row>
    <row r="2137" spans="1:1" x14ac:dyDescent="0.2">
      <c r="A2137"/>
    </row>
    <row r="2138" spans="1:1" x14ac:dyDescent="0.2">
      <c r="A2138"/>
    </row>
    <row r="2139" spans="1:1" x14ac:dyDescent="0.2">
      <c r="A2139"/>
    </row>
    <row r="2140" spans="1:1" x14ac:dyDescent="0.2">
      <c r="A2140"/>
    </row>
    <row r="2141" spans="1:1" x14ac:dyDescent="0.2">
      <c r="A2141"/>
    </row>
    <row r="2142" spans="1:1" x14ac:dyDescent="0.2">
      <c r="A2142"/>
    </row>
    <row r="2143" spans="1:1" x14ac:dyDescent="0.2">
      <c r="A2143"/>
    </row>
    <row r="2144" spans="1:1" x14ac:dyDescent="0.2">
      <c r="A2144"/>
    </row>
    <row r="2145" spans="1:1" x14ac:dyDescent="0.2">
      <c r="A2145"/>
    </row>
    <row r="2146" spans="1:1" x14ac:dyDescent="0.2">
      <c r="A2146"/>
    </row>
    <row r="2147" spans="1:1" x14ac:dyDescent="0.2">
      <c r="A2147"/>
    </row>
    <row r="2148" spans="1:1" x14ac:dyDescent="0.2">
      <c r="A2148"/>
    </row>
    <row r="2149" spans="1:1" x14ac:dyDescent="0.2">
      <c r="A2149"/>
    </row>
    <row r="2150" spans="1:1" x14ac:dyDescent="0.2">
      <c r="A2150"/>
    </row>
    <row r="2151" spans="1:1" x14ac:dyDescent="0.2">
      <c r="A2151"/>
    </row>
    <row r="2152" spans="1:1" x14ac:dyDescent="0.2">
      <c r="A2152"/>
    </row>
    <row r="2153" spans="1:1" x14ac:dyDescent="0.2">
      <c r="A2153"/>
    </row>
    <row r="2154" spans="1:1" x14ac:dyDescent="0.2">
      <c r="A2154"/>
    </row>
    <row r="2155" spans="1:1" x14ac:dyDescent="0.2">
      <c r="A2155"/>
    </row>
    <row r="2156" spans="1:1" x14ac:dyDescent="0.2">
      <c r="A2156"/>
    </row>
    <row r="2157" spans="1:1" x14ac:dyDescent="0.2">
      <c r="A2157"/>
    </row>
    <row r="2158" spans="1:1" x14ac:dyDescent="0.2">
      <c r="A2158"/>
    </row>
    <row r="2159" spans="1:1" x14ac:dyDescent="0.2">
      <c r="A2159"/>
    </row>
    <row r="2160" spans="1:1" x14ac:dyDescent="0.2">
      <c r="A2160"/>
    </row>
    <row r="2161" spans="1:1" x14ac:dyDescent="0.2">
      <c r="A2161"/>
    </row>
    <row r="2162" spans="1:1" x14ac:dyDescent="0.2">
      <c r="A2162"/>
    </row>
    <row r="2163" spans="1:1" x14ac:dyDescent="0.2">
      <c r="A2163"/>
    </row>
    <row r="2164" spans="1:1" x14ac:dyDescent="0.2">
      <c r="A2164"/>
    </row>
    <row r="2165" spans="1:1" x14ac:dyDescent="0.2">
      <c r="A2165"/>
    </row>
    <row r="2166" spans="1:1" x14ac:dyDescent="0.2">
      <c r="A2166"/>
    </row>
    <row r="2167" spans="1:1" x14ac:dyDescent="0.2">
      <c r="A2167"/>
    </row>
    <row r="2168" spans="1:1" x14ac:dyDescent="0.2">
      <c r="A2168"/>
    </row>
    <row r="2169" spans="1:1" x14ac:dyDescent="0.2">
      <c r="A2169"/>
    </row>
    <row r="2170" spans="1:1" x14ac:dyDescent="0.2">
      <c r="A2170"/>
    </row>
    <row r="2171" spans="1:1" x14ac:dyDescent="0.2">
      <c r="A2171"/>
    </row>
    <row r="2172" spans="1:1" x14ac:dyDescent="0.2">
      <c r="A2172"/>
    </row>
    <row r="2173" spans="1:1" x14ac:dyDescent="0.2">
      <c r="A2173"/>
    </row>
    <row r="2174" spans="1:1" x14ac:dyDescent="0.2">
      <c r="A2174"/>
    </row>
    <row r="2175" spans="1:1" x14ac:dyDescent="0.2">
      <c r="A2175"/>
    </row>
    <row r="2176" spans="1:1" x14ac:dyDescent="0.2">
      <c r="A2176"/>
    </row>
    <row r="2177" spans="1:1" x14ac:dyDescent="0.2">
      <c r="A2177"/>
    </row>
    <row r="2178" spans="1:1" x14ac:dyDescent="0.2">
      <c r="A2178"/>
    </row>
    <row r="2179" spans="1:1" x14ac:dyDescent="0.2">
      <c r="A2179"/>
    </row>
    <row r="2180" spans="1:1" x14ac:dyDescent="0.2">
      <c r="A2180"/>
    </row>
    <row r="2181" spans="1:1" x14ac:dyDescent="0.2">
      <c r="A2181"/>
    </row>
    <row r="2182" spans="1:1" x14ac:dyDescent="0.2">
      <c r="A2182"/>
    </row>
    <row r="2183" spans="1:1" x14ac:dyDescent="0.2">
      <c r="A2183"/>
    </row>
    <row r="2184" spans="1:1" x14ac:dyDescent="0.2">
      <c r="A2184"/>
    </row>
    <row r="2185" spans="1:1" x14ac:dyDescent="0.2">
      <c r="A2185"/>
    </row>
    <row r="2186" spans="1:1" x14ac:dyDescent="0.2">
      <c r="A2186"/>
    </row>
    <row r="2187" spans="1:1" x14ac:dyDescent="0.2">
      <c r="A2187"/>
    </row>
    <row r="2188" spans="1:1" x14ac:dyDescent="0.2">
      <c r="A2188"/>
    </row>
    <row r="2189" spans="1:1" x14ac:dyDescent="0.2">
      <c r="A2189"/>
    </row>
    <row r="2190" spans="1:1" x14ac:dyDescent="0.2">
      <c r="A2190"/>
    </row>
    <row r="2191" spans="1:1" x14ac:dyDescent="0.2">
      <c r="A2191"/>
    </row>
    <row r="2192" spans="1:1" x14ac:dyDescent="0.2">
      <c r="A2192"/>
    </row>
    <row r="2193" spans="1:1" x14ac:dyDescent="0.2">
      <c r="A2193"/>
    </row>
    <row r="2194" spans="1:1" x14ac:dyDescent="0.2">
      <c r="A2194"/>
    </row>
    <row r="2195" spans="1:1" x14ac:dyDescent="0.2">
      <c r="A2195"/>
    </row>
    <row r="2196" spans="1:1" x14ac:dyDescent="0.2">
      <c r="A2196"/>
    </row>
    <row r="2197" spans="1:1" x14ac:dyDescent="0.2">
      <c r="A2197"/>
    </row>
    <row r="2198" spans="1:1" x14ac:dyDescent="0.2">
      <c r="A2198"/>
    </row>
    <row r="2199" spans="1:1" x14ac:dyDescent="0.2">
      <c r="A2199"/>
    </row>
    <row r="2200" spans="1:1" x14ac:dyDescent="0.2">
      <c r="A2200"/>
    </row>
    <row r="2201" spans="1:1" x14ac:dyDescent="0.2">
      <c r="A2201"/>
    </row>
    <row r="2202" spans="1:1" x14ac:dyDescent="0.2">
      <c r="A2202"/>
    </row>
    <row r="2203" spans="1:1" x14ac:dyDescent="0.2">
      <c r="A2203"/>
    </row>
    <row r="2204" spans="1:1" x14ac:dyDescent="0.2">
      <c r="A2204"/>
    </row>
    <row r="2205" spans="1:1" x14ac:dyDescent="0.2">
      <c r="A2205"/>
    </row>
    <row r="2206" spans="1:1" x14ac:dyDescent="0.2">
      <c r="A2206"/>
    </row>
    <row r="2207" spans="1:1" x14ac:dyDescent="0.2">
      <c r="A2207"/>
    </row>
    <row r="2208" spans="1:1" x14ac:dyDescent="0.2">
      <c r="A2208"/>
    </row>
    <row r="2209" spans="1:1" x14ac:dyDescent="0.2">
      <c r="A2209"/>
    </row>
    <row r="2210" spans="1:1" x14ac:dyDescent="0.2">
      <c r="A2210"/>
    </row>
    <row r="2211" spans="1:1" x14ac:dyDescent="0.2">
      <c r="A2211"/>
    </row>
    <row r="2212" spans="1:1" x14ac:dyDescent="0.2">
      <c r="A2212"/>
    </row>
    <row r="2213" spans="1:1" x14ac:dyDescent="0.2">
      <c r="A2213"/>
    </row>
    <row r="2214" spans="1:1" x14ac:dyDescent="0.2">
      <c r="A2214"/>
    </row>
    <row r="2215" spans="1:1" x14ac:dyDescent="0.2">
      <c r="A2215"/>
    </row>
    <row r="2216" spans="1:1" x14ac:dyDescent="0.2">
      <c r="A2216"/>
    </row>
    <row r="2217" spans="1:1" x14ac:dyDescent="0.2">
      <c r="A2217"/>
    </row>
    <row r="2218" spans="1:1" x14ac:dyDescent="0.2">
      <c r="A2218"/>
    </row>
    <row r="2219" spans="1:1" x14ac:dyDescent="0.2">
      <c r="A2219"/>
    </row>
    <row r="2220" spans="1:1" x14ac:dyDescent="0.2">
      <c r="A2220"/>
    </row>
    <row r="2221" spans="1:1" x14ac:dyDescent="0.2">
      <c r="A2221"/>
    </row>
    <row r="2222" spans="1:1" x14ac:dyDescent="0.2">
      <c r="A2222"/>
    </row>
    <row r="2223" spans="1:1" x14ac:dyDescent="0.2">
      <c r="A2223"/>
    </row>
    <row r="2224" spans="1:1" x14ac:dyDescent="0.2">
      <c r="A2224"/>
    </row>
    <row r="2225" spans="1:1" x14ac:dyDescent="0.2">
      <c r="A2225"/>
    </row>
    <row r="2226" spans="1:1" x14ac:dyDescent="0.2">
      <c r="A2226"/>
    </row>
    <row r="2227" spans="1:1" x14ac:dyDescent="0.2">
      <c r="A2227"/>
    </row>
    <row r="2228" spans="1:1" x14ac:dyDescent="0.2">
      <c r="A2228"/>
    </row>
    <row r="2229" spans="1:1" x14ac:dyDescent="0.2">
      <c r="A2229"/>
    </row>
    <row r="2230" spans="1:1" x14ac:dyDescent="0.2">
      <c r="A2230"/>
    </row>
    <row r="2231" spans="1:1" x14ac:dyDescent="0.2">
      <c r="A2231"/>
    </row>
    <row r="2232" spans="1:1" x14ac:dyDescent="0.2">
      <c r="A2232"/>
    </row>
    <row r="2233" spans="1:1" x14ac:dyDescent="0.2">
      <c r="A2233"/>
    </row>
    <row r="2234" spans="1:1" x14ac:dyDescent="0.2">
      <c r="A2234"/>
    </row>
    <row r="2235" spans="1:1" x14ac:dyDescent="0.2">
      <c r="A2235"/>
    </row>
    <row r="2236" spans="1:1" x14ac:dyDescent="0.2">
      <c r="A2236"/>
    </row>
    <row r="2237" spans="1:1" x14ac:dyDescent="0.2">
      <c r="A2237"/>
    </row>
    <row r="2238" spans="1:1" x14ac:dyDescent="0.2">
      <c r="A2238"/>
    </row>
    <row r="2239" spans="1:1" x14ac:dyDescent="0.2">
      <c r="A2239"/>
    </row>
    <row r="2240" spans="1:1" x14ac:dyDescent="0.2">
      <c r="A2240"/>
    </row>
    <row r="2241" spans="1:1" x14ac:dyDescent="0.2">
      <c r="A2241"/>
    </row>
    <row r="2242" spans="1:1" x14ac:dyDescent="0.2">
      <c r="A2242"/>
    </row>
    <row r="2243" spans="1:1" x14ac:dyDescent="0.2">
      <c r="A2243"/>
    </row>
    <row r="2244" spans="1:1" x14ac:dyDescent="0.2">
      <c r="A2244"/>
    </row>
    <row r="2245" spans="1:1" x14ac:dyDescent="0.2">
      <c r="A2245"/>
    </row>
    <row r="2246" spans="1:1" x14ac:dyDescent="0.2">
      <c r="A2246"/>
    </row>
    <row r="2247" spans="1:1" x14ac:dyDescent="0.2">
      <c r="A2247"/>
    </row>
    <row r="2248" spans="1:1" x14ac:dyDescent="0.2">
      <c r="A2248"/>
    </row>
    <row r="2249" spans="1:1" x14ac:dyDescent="0.2">
      <c r="A2249"/>
    </row>
    <row r="2250" spans="1:1" x14ac:dyDescent="0.2">
      <c r="A2250"/>
    </row>
    <row r="2251" spans="1:1" x14ac:dyDescent="0.2">
      <c r="A2251"/>
    </row>
    <row r="2252" spans="1:1" x14ac:dyDescent="0.2">
      <c r="A2252"/>
    </row>
    <row r="2253" spans="1:1" x14ac:dyDescent="0.2">
      <c r="A2253"/>
    </row>
    <row r="2254" spans="1:1" x14ac:dyDescent="0.2">
      <c r="A2254"/>
    </row>
    <row r="2255" spans="1:1" x14ac:dyDescent="0.2">
      <c r="A2255"/>
    </row>
    <row r="2256" spans="1:1" x14ac:dyDescent="0.2">
      <c r="A2256"/>
    </row>
    <row r="2257" spans="1:1" x14ac:dyDescent="0.2">
      <c r="A2257"/>
    </row>
    <row r="2258" spans="1:1" x14ac:dyDescent="0.2">
      <c r="A2258"/>
    </row>
    <row r="2259" spans="1:1" x14ac:dyDescent="0.2">
      <c r="A2259"/>
    </row>
    <row r="2260" spans="1:1" x14ac:dyDescent="0.2">
      <c r="A2260"/>
    </row>
    <row r="2261" spans="1:1" x14ac:dyDescent="0.2">
      <c r="A2261"/>
    </row>
    <row r="2262" spans="1:1" x14ac:dyDescent="0.2">
      <c r="A2262"/>
    </row>
    <row r="2263" spans="1:1" x14ac:dyDescent="0.2">
      <c r="A2263"/>
    </row>
    <row r="2264" spans="1:1" x14ac:dyDescent="0.2">
      <c r="A2264"/>
    </row>
    <row r="2265" spans="1:1" x14ac:dyDescent="0.2">
      <c r="A2265"/>
    </row>
    <row r="2266" spans="1:1" x14ac:dyDescent="0.2">
      <c r="A2266"/>
    </row>
    <row r="2267" spans="1:1" x14ac:dyDescent="0.2">
      <c r="A2267"/>
    </row>
    <row r="2268" spans="1:1" x14ac:dyDescent="0.2">
      <c r="A2268"/>
    </row>
    <row r="2269" spans="1:1" x14ac:dyDescent="0.2">
      <c r="A2269"/>
    </row>
    <row r="2270" spans="1:1" x14ac:dyDescent="0.2">
      <c r="A2270"/>
    </row>
    <row r="2271" spans="1:1" x14ac:dyDescent="0.2">
      <c r="A2271"/>
    </row>
    <row r="2272" spans="1:1" x14ac:dyDescent="0.2">
      <c r="A2272"/>
    </row>
    <row r="2273" spans="1:1" x14ac:dyDescent="0.2">
      <c r="A2273"/>
    </row>
    <row r="2274" spans="1:1" x14ac:dyDescent="0.2">
      <c r="A2274"/>
    </row>
    <row r="2275" spans="1:1" x14ac:dyDescent="0.2">
      <c r="A2275"/>
    </row>
    <row r="2276" spans="1:1" x14ac:dyDescent="0.2">
      <c r="A2276"/>
    </row>
    <row r="2277" spans="1:1" x14ac:dyDescent="0.2">
      <c r="A2277"/>
    </row>
    <row r="2278" spans="1:1" x14ac:dyDescent="0.2">
      <c r="A2278"/>
    </row>
    <row r="2279" spans="1:1" x14ac:dyDescent="0.2">
      <c r="A2279"/>
    </row>
    <row r="2280" spans="1:1" x14ac:dyDescent="0.2">
      <c r="A2280"/>
    </row>
    <row r="2281" spans="1:1" x14ac:dyDescent="0.2">
      <c r="A2281"/>
    </row>
    <row r="2282" spans="1:1" x14ac:dyDescent="0.2">
      <c r="A2282"/>
    </row>
    <row r="2283" spans="1:1" x14ac:dyDescent="0.2">
      <c r="A2283"/>
    </row>
    <row r="2284" spans="1:1" x14ac:dyDescent="0.2">
      <c r="A2284"/>
    </row>
    <row r="2285" spans="1:1" x14ac:dyDescent="0.2">
      <c r="A2285"/>
    </row>
    <row r="2286" spans="1:1" x14ac:dyDescent="0.2">
      <c r="A2286"/>
    </row>
    <row r="2287" spans="1:1" x14ac:dyDescent="0.2">
      <c r="A2287"/>
    </row>
    <row r="2288" spans="1:1" x14ac:dyDescent="0.2">
      <c r="A2288"/>
    </row>
    <row r="2289" spans="1:1" x14ac:dyDescent="0.2">
      <c r="A2289"/>
    </row>
    <row r="2290" spans="1:1" x14ac:dyDescent="0.2">
      <c r="A2290"/>
    </row>
    <row r="2291" spans="1:1" x14ac:dyDescent="0.2">
      <c r="A2291"/>
    </row>
    <row r="2292" spans="1:1" x14ac:dyDescent="0.2">
      <c r="A2292"/>
    </row>
    <row r="2293" spans="1:1" x14ac:dyDescent="0.2">
      <c r="A2293"/>
    </row>
    <row r="2294" spans="1:1" x14ac:dyDescent="0.2">
      <c r="A2294"/>
    </row>
    <row r="2295" spans="1:1" x14ac:dyDescent="0.2">
      <c r="A2295"/>
    </row>
    <row r="2296" spans="1:1" x14ac:dyDescent="0.2">
      <c r="A2296"/>
    </row>
    <row r="2297" spans="1:1" x14ac:dyDescent="0.2">
      <c r="A2297"/>
    </row>
    <row r="2298" spans="1:1" x14ac:dyDescent="0.2">
      <c r="A2298"/>
    </row>
    <row r="2299" spans="1:1" x14ac:dyDescent="0.2">
      <c r="A2299"/>
    </row>
    <row r="2300" spans="1:1" x14ac:dyDescent="0.2">
      <c r="A2300"/>
    </row>
    <row r="2301" spans="1:1" x14ac:dyDescent="0.2">
      <c r="A2301"/>
    </row>
    <row r="2302" spans="1:1" x14ac:dyDescent="0.2">
      <c r="A2302"/>
    </row>
    <row r="2303" spans="1:1" x14ac:dyDescent="0.2">
      <c r="A2303"/>
    </row>
    <row r="2304" spans="1:1" x14ac:dyDescent="0.2">
      <c r="A2304"/>
    </row>
    <row r="2305" spans="1:1" x14ac:dyDescent="0.2">
      <c r="A2305"/>
    </row>
    <row r="2306" spans="1:1" x14ac:dyDescent="0.2">
      <c r="A2306"/>
    </row>
    <row r="2307" spans="1:1" x14ac:dyDescent="0.2">
      <c r="A2307"/>
    </row>
    <row r="2308" spans="1:1" x14ac:dyDescent="0.2">
      <c r="A2308"/>
    </row>
    <row r="2309" spans="1:1" x14ac:dyDescent="0.2">
      <c r="A2309"/>
    </row>
    <row r="2310" spans="1:1" x14ac:dyDescent="0.2">
      <c r="A2310"/>
    </row>
    <row r="2311" spans="1:1" x14ac:dyDescent="0.2">
      <c r="A2311"/>
    </row>
    <row r="2312" spans="1:1" x14ac:dyDescent="0.2">
      <c r="A2312"/>
    </row>
    <row r="2313" spans="1:1" x14ac:dyDescent="0.2">
      <c r="A2313"/>
    </row>
    <row r="2314" spans="1:1" x14ac:dyDescent="0.2">
      <c r="A2314"/>
    </row>
    <row r="2315" spans="1:1" x14ac:dyDescent="0.2">
      <c r="A2315"/>
    </row>
    <row r="2316" spans="1:1" x14ac:dyDescent="0.2">
      <c r="A2316"/>
    </row>
    <row r="2317" spans="1:1" x14ac:dyDescent="0.2">
      <c r="A2317"/>
    </row>
    <row r="2318" spans="1:1" x14ac:dyDescent="0.2">
      <c r="A2318"/>
    </row>
    <row r="2319" spans="1:1" x14ac:dyDescent="0.2">
      <c r="A2319"/>
    </row>
    <row r="2320" spans="1:1" x14ac:dyDescent="0.2">
      <c r="A2320"/>
    </row>
    <row r="2321" spans="1:1" x14ac:dyDescent="0.2">
      <c r="A2321"/>
    </row>
    <row r="2322" spans="1:1" x14ac:dyDescent="0.2">
      <c r="A2322"/>
    </row>
    <row r="2323" spans="1:1" x14ac:dyDescent="0.2">
      <c r="A2323"/>
    </row>
    <row r="2324" spans="1:1" x14ac:dyDescent="0.2">
      <c r="A2324"/>
    </row>
    <row r="2325" spans="1:1" x14ac:dyDescent="0.2">
      <c r="A2325"/>
    </row>
    <row r="2326" spans="1:1" x14ac:dyDescent="0.2">
      <c r="A2326"/>
    </row>
    <row r="2327" spans="1:1" x14ac:dyDescent="0.2">
      <c r="A2327"/>
    </row>
    <row r="2328" spans="1:1" x14ac:dyDescent="0.2">
      <c r="A2328"/>
    </row>
    <row r="2329" spans="1:1" x14ac:dyDescent="0.2">
      <c r="A2329"/>
    </row>
    <row r="2330" spans="1:1" x14ac:dyDescent="0.2">
      <c r="A2330"/>
    </row>
    <row r="2331" spans="1:1" x14ac:dyDescent="0.2">
      <c r="A2331"/>
    </row>
    <row r="2332" spans="1:1" x14ac:dyDescent="0.2">
      <c r="A2332"/>
    </row>
    <row r="2333" spans="1:1" x14ac:dyDescent="0.2">
      <c r="A2333"/>
    </row>
    <row r="2334" spans="1:1" x14ac:dyDescent="0.2">
      <c r="A2334"/>
    </row>
    <row r="2335" spans="1:1" x14ac:dyDescent="0.2">
      <c r="A2335"/>
    </row>
    <row r="2336" spans="1:1" x14ac:dyDescent="0.2">
      <c r="A2336"/>
    </row>
    <row r="2337" spans="1:1" x14ac:dyDescent="0.2">
      <c r="A2337"/>
    </row>
    <row r="2338" spans="1:1" x14ac:dyDescent="0.2">
      <c r="A2338"/>
    </row>
    <row r="2339" spans="1:1" x14ac:dyDescent="0.2">
      <c r="A2339"/>
    </row>
    <row r="2340" spans="1:1" x14ac:dyDescent="0.2">
      <c r="A2340"/>
    </row>
    <row r="2341" spans="1:1" x14ac:dyDescent="0.2">
      <c r="A2341"/>
    </row>
    <row r="2342" spans="1:1" x14ac:dyDescent="0.2">
      <c r="A2342"/>
    </row>
    <row r="2343" spans="1:1" x14ac:dyDescent="0.2">
      <c r="A2343"/>
    </row>
    <row r="2344" spans="1:1" x14ac:dyDescent="0.2">
      <c r="A2344"/>
    </row>
    <row r="2345" spans="1:1" x14ac:dyDescent="0.2">
      <c r="A2345"/>
    </row>
    <row r="2346" spans="1:1" x14ac:dyDescent="0.2">
      <c r="A2346"/>
    </row>
    <row r="2347" spans="1:1" x14ac:dyDescent="0.2">
      <c r="A2347"/>
    </row>
    <row r="2348" spans="1:1" x14ac:dyDescent="0.2">
      <c r="A2348"/>
    </row>
    <row r="2349" spans="1:1" x14ac:dyDescent="0.2">
      <c r="A2349"/>
    </row>
    <row r="2350" spans="1:1" x14ac:dyDescent="0.2">
      <c r="A2350"/>
    </row>
    <row r="2351" spans="1:1" x14ac:dyDescent="0.2">
      <c r="A2351"/>
    </row>
    <row r="2352" spans="1:1" x14ac:dyDescent="0.2">
      <c r="A2352"/>
    </row>
    <row r="2353" spans="1:1" x14ac:dyDescent="0.2">
      <c r="A2353"/>
    </row>
    <row r="2354" spans="1:1" x14ac:dyDescent="0.2">
      <c r="A2354"/>
    </row>
    <row r="2355" spans="1:1" x14ac:dyDescent="0.2">
      <c r="A2355"/>
    </row>
    <row r="2356" spans="1:1" x14ac:dyDescent="0.2">
      <c r="A2356"/>
    </row>
    <row r="2357" spans="1:1" x14ac:dyDescent="0.2">
      <c r="A2357"/>
    </row>
    <row r="2358" spans="1:1" x14ac:dyDescent="0.2">
      <c r="A2358"/>
    </row>
    <row r="2359" spans="1:1" x14ac:dyDescent="0.2">
      <c r="A2359"/>
    </row>
    <row r="2360" spans="1:1" x14ac:dyDescent="0.2">
      <c r="A2360"/>
    </row>
    <row r="2361" spans="1:1" x14ac:dyDescent="0.2">
      <c r="A2361"/>
    </row>
    <row r="2362" spans="1:1" x14ac:dyDescent="0.2">
      <c r="A2362"/>
    </row>
    <row r="2363" spans="1:1" x14ac:dyDescent="0.2">
      <c r="A2363"/>
    </row>
    <row r="2364" spans="1:1" x14ac:dyDescent="0.2">
      <c r="A2364"/>
    </row>
    <row r="2365" spans="1:1" x14ac:dyDescent="0.2">
      <c r="A2365"/>
    </row>
    <row r="2366" spans="1:1" x14ac:dyDescent="0.2">
      <c r="A2366"/>
    </row>
    <row r="2367" spans="1:1" x14ac:dyDescent="0.2">
      <c r="A2367"/>
    </row>
    <row r="2368" spans="1:1" x14ac:dyDescent="0.2">
      <c r="A2368"/>
    </row>
    <row r="2369" spans="1:1" x14ac:dyDescent="0.2">
      <c r="A2369"/>
    </row>
    <row r="2370" spans="1:1" x14ac:dyDescent="0.2">
      <c r="A2370"/>
    </row>
    <row r="2371" spans="1:1" x14ac:dyDescent="0.2">
      <c r="A2371"/>
    </row>
    <row r="2372" spans="1:1" x14ac:dyDescent="0.2">
      <c r="A2372"/>
    </row>
    <row r="2373" spans="1:1" x14ac:dyDescent="0.2">
      <c r="A2373"/>
    </row>
    <row r="2374" spans="1:1" x14ac:dyDescent="0.2">
      <c r="A2374"/>
    </row>
    <row r="2375" spans="1:1" x14ac:dyDescent="0.2">
      <c r="A2375"/>
    </row>
    <row r="2376" spans="1:1" x14ac:dyDescent="0.2">
      <c r="A2376"/>
    </row>
    <row r="2377" spans="1:1" x14ac:dyDescent="0.2">
      <c r="A2377"/>
    </row>
    <row r="2378" spans="1:1" x14ac:dyDescent="0.2">
      <c r="A2378"/>
    </row>
    <row r="2379" spans="1:1" x14ac:dyDescent="0.2">
      <c r="A2379"/>
    </row>
    <row r="2380" spans="1:1" x14ac:dyDescent="0.2">
      <c r="A2380"/>
    </row>
    <row r="2381" spans="1:1" x14ac:dyDescent="0.2">
      <c r="A2381"/>
    </row>
    <row r="2382" spans="1:1" x14ac:dyDescent="0.2">
      <c r="A2382"/>
    </row>
    <row r="2383" spans="1:1" x14ac:dyDescent="0.2">
      <c r="A2383"/>
    </row>
    <row r="2384" spans="1:1" x14ac:dyDescent="0.2">
      <c r="A2384"/>
    </row>
    <row r="2385" spans="1:1" x14ac:dyDescent="0.2">
      <c r="A2385"/>
    </row>
    <row r="2386" spans="1:1" x14ac:dyDescent="0.2">
      <c r="A2386"/>
    </row>
    <row r="2387" spans="1:1" x14ac:dyDescent="0.2">
      <c r="A2387"/>
    </row>
    <row r="2388" spans="1:1" x14ac:dyDescent="0.2">
      <c r="A2388"/>
    </row>
    <row r="2389" spans="1:1" x14ac:dyDescent="0.2">
      <c r="A2389"/>
    </row>
    <row r="2390" spans="1:1" x14ac:dyDescent="0.2">
      <c r="A2390"/>
    </row>
    <row r="2391" spans="1:1" x14ac:dyDescent="0.2">
      <c r="A2391"/>
    </row>
    <row r="2392" spans="1:1" x14ac:dyDescent="0.2">
      <c r="A2392"/>
    </row>
    <row r="2393" spans="1:1" x14ac:dyDescent="0.2">
      <c r="A2393"/>
    </row>
    <row r="2394" spans="1:1" x14ac:dyDescent="0.2">
      <c r="A2394"/>
    </row>
    <row r="2395" spans="1:1" x14ac:dyDescent="0.2">
      <c r="A2395"/>
    </row>
    <row r="2396" spans="1:1" x14ac:dyDescent="0.2">
      <c r="A2396"/>
    </row>
    <row r="2397" spans="1:1" x14ac:dyDescent="0.2">
      <c r="A2397"/>
    </row>
    <row r="2398" spans="1:1" x14ac:dyDescent="0.2">
      <c r="A2398"/>
    </row>
    <row r="2399" spans="1:1" x14ac:dyDescent="0.2">
      <c r="A2399"/>
    </row>
    <row r="2400" spans="1:1" x14ac:dyDescent="0.2">
      <c r="A2400"/>
    </row>
    <row r="2401" spans="1:1" x14ac:dyDescent="0.2">
      <c r="A2401"/>
    </row>
    <row r="2402" spans="1:1" x14ac:dyDescent="0.2">
      <c r="A2402"/>
    </row>
    <row r="2403" spans="1:1" x14ac:dyDescent="0.2">
      <c r="A2403"/>
    </row>
    <row r="2404" spans="1:1" x14ac:dyDescent="0.2">
      <c r="A2404"/>
    </row>
    <row r="2405" spans="1:1" x14ac:dyDescent="0.2">
      <c r="A2405"/>
    </row>
    <row r="2406" spans="1:1" x14ac:dyDescent="0.2">
      <c r="A2406"/>
    </row>
    <row r="2407" spans="1:1" x14ac:dyDescent="0.2">
      <c r="A2407"/>
    </row>
    <row r="2408" spans="1:1" x14ac:dyDescent="0.2">
      <c r="A2408"/>
    </row>
    <row r="2409" spans="1:1" x14ac:dyDescent="0.2">
      <c r="A2409"/>
    </row>
    <row r="2410" spans="1:1" x14ac:dyDescent="0.2">
      <c r="A2410"/>
    </row>
    <row r="2411" spans="1:1" x14ac:dyDescent="0.2">
      <c r="A2411"/>
    </row>
    <row r="2412" spans="1:1" x14ac:dyDescent="0.2">
      <c r="A2412"/>
    </row>
    <row r="2413" spans="1:1" x14ac:dyDescent="0.2">
      <c r="A2413"/>
    </row>
    <row r="2414" spans="1:1" x14ac:dyDescent="0.2">
      <c r="A2414"/>
    </row>
    <row r="2415" spans="1:1" x14ac:dyDescent="0.2">
      <c r="A2415"/>
    </row>
    <row r="2416" spans="1:1" x14ac:dyDescent="0.2">
      <c r="A2416"/>
    </row>
    <row r="2417" spans="1:1" x14ac:dyDescent="0.2">
      <c r="A2417"/>
    </row>
    <row r="2418" spans="1:1" x14ac:dyDescent="0.2">
      <c r="A2418"/>
    </row>
    <row r="2419" spans="1:1" x14ac:dyDescent="0.2">
      <c r="A2419"/>
    </row>
    <row r="2420" spans="1:1" x14ac:dyDescent="0.2">
      <c r="A2420"/>
    </row>
    <row r="2421" spans="1:1" x14ac:dyDescent="0.2">
      <c r="A2421"/>
    </row>
    <row r="2422" spans="1:1" x14ac:dyDescent="0.2">
      <c r="A2422"/>
    </row>
    <row r="2423" spans="1:1" x14ac:dyDescent="0.2">
      <c r="A2423"/>
    </row>
    <row r="2424" spans="1:1" x14ac:dyDescent="0.2">
      <c r="A2424"/>
    </row>
    <row r="2425" spans="1:1" x14ac:dyDescent="0.2">
      <c r="A2425"/>
    </row>
    <row r="2426" spans="1:1" x14ac:dyDescent="0.2">
      <c r="A2426"/>
    </row>
    <row r="2427" spans="1:1" x14ac:dyDescent="0.2">
      <c r="A2427"/>
    </row>
    <row r="2428" spans="1:1" x14ac:dyDescent="0.2">
      <c r="A2428"/>
    </row>
    <row r="2429" spans="1:1" x14ac:dyDescent="0.2">
      <c r="A2429"/>
    </row>
    <row r="2430" spans="1:1" x14ac:dyDescent="0.2">
      <c r="A2430"/>
    </row>
    <row r="2431" spans="1:1" x14ac:dyDescent="0.2">
      <c r="A2431"/>
    </row>
    <row r="2432" spans="1:1" x14ac:dyDescent="0.2">
      <c r="A2432"/>
    </row>
    <row r="2433" spans="1:1" x14ac:dyDescent="0.2">
      <c r="A2433"/>
    </row>
    <row r="2434" spans="1:1" x14ac:dyDescent="0.2">
      <c r="A2434"/>
    </row>
    <row r="2435" spans="1:1" x14ac:dyDescent="0.2">
      <c r="A2435"/>
    </row>
    <row r="2436" spans="1:1" x14ac:dyDescent="0.2">
      <c r="A2436"/>
    </row>
    <row r="2437" spans="1:1" x14ac:dyDescent="0.2">
      <c r="A2437"/>
    </row>
    <row r="2438" spans="1:1" x14ac:dyDescent="0.2">
      <c r="A2438"/>
    </row>
    <row r="2439" spans="1:1" x14ac:dyDescent="0.2">
      <c r="A2439"/>
    </row>
    <row r="2440" spans="1:1" x14ac:dyDescent="0.2">
      <c r="A2440"/>
    </row>
    <row r="2441" spans="1:1" x14ac:dyDescent="0.2">
      <c r="A2441"/>
    </row>
    <row r="2442" spans="1:1" x14ac:dyDescent="0.2">
      <c r="A2442"/>
    </row>
    <row r="2443" spans="1:1" x14ac:dyDescent="0.2">
      <c r="A2443"/>
    </row>
    <row r="2444" spans="1:1" x14ac:dyDescent="0.2">
      <c r="A2444"/>
    </row>
    <row r="2445" spans="1:1" x14ac:dyDescent="0.2">
      <c r="A2445"/>
    </row>
    <row r="2446" spans="1:1" x14ac:dyDescent="0.2">
      <c r="A2446"/>
    </row>
    <row r="2447" spans="1:1" x14ac:dyDescent="0.2">
      <c r="A2447"/>
    </row>
    <row r="2448" spans="1:1" x14ac:dyDescent="0.2">
      <c r="A2448"/>
    </row>
    <row r="2449" spans="1:1" x14ac:dyDescent="0.2">
      <c r="A2449"/>
    </row>
    <row r="2450" spans="1:1" x14ac:dyDescent="0.2">
      <c r="A2450"/>
    </row>
    <row r="2451" spans="1:1" x14ac:dyDescent="0.2">
      <c r="A2451"/>
    </row>
    <row r="2452" spans="1:1" x14ac:dyDescent="0.2">
      <c r="A2452"/>
    </row>
    <row r="2453" spans="1:1" x14ac:dyDescent="0.2">
      <c r="A2453"/>
    </row>
    <row r="2454" spans="1:1" x14ac:dyDescent="0.2">
      <c r="A2454"/>
    </row>
    <row r="2455" spans="1:1" x14ac:dyDescent="0.2">
      <c r="A2455"/>
    </row>
    <row r="2456" spans="1:1" x14ac:dyDescent="0.2">
      <c r="A2456"/>
    </row>
    <row r="2457" spans="1:1" x14ac:dyDescent="0.2">
      <c r="A2457"/>
    </row>
    <row r="2458" spans="1:1" x14ac:dyDescent="0.2">
      <c r="A2458"/>
    </row>
    <row r="2459" spans="1:1" x14ac:dyDescent="0.2">
      <c r="A2459"/>
    </row>
    <row r="2460" spans="1:1" x14ac:dyDescent="0.2">
      <c r="A2460"/>
    </row>
    <row r="2461" spans="1:1" x14ac:dyDescent="0.2">
      <c r="A2461"/>
    </row>
    <row r="2462" spans="1:1" x14ac:dyDescent="0.2">
      <c r="A2462"/>
    </row>
    <row r="2463" spans="1:1" x14ac:dyDescent="0.2">
      <c r="A2463"/>
    </row>
    <row r="2464" spans="1:1" x14ac:dyDescent="0.2">
      <c r="A2464"/>
    </row>
    <row r="2465" spans="1:1" x14ac:dyDescent="0.2">
      <c r="A2465"/>
    </row>
    <row r="2466" spans="1:1" x14ac:dyDescent="0.2">
      <c r="A2466"/>
    </row>
    <row r="2467" spans="1:1" x14ac:dyDescent="0.2">
      <c r="A2467"/>
    </row>
    <row r="2468" spans="1:1" x14ac:dyDescent="0.2">
      <c r="A2468"/>
    </row>
    <row r="2469" spans="1:1" x14ac:dyDescent="0.2">
      <c r="A2469"/>
    </row>
    <row r="2470" spans="1:1" x14ac:dyDescent="0.2">
      <c r="A2470"/>
    </row>
    <row r="2471" spans="1:1" x14ac:dyDescent="0.2">
      <c r="A2471"/>
    </row>
    <row r="2472" spans="1:1" x14ac:dyDescent="0.2">
      <c r="A2472"/>
    </row>
    <row r="2473" spans="1:1" x14ac:dyDescent="0.2">
      <c r="A2473"/>
    </row>
    <row r="2474" spans="1:1" x14ac:dyDescent="0.2">
      <c r="A2474"/>
    </row>
    <row r="2475" spans="1:1" x14ac:dyDescent="0.2">
      <c r="A2475"/>
    </row>
    <row r="2476" spans="1:1" x14ac:dyDescent="0.2">
      <c r="A2476"/>
    </row>
    <row r="2477" spans="1:1" x14ac:dyDescent="0.2">
      <c r="A2477"/>
    </row>
    <row r="2478" spans="1:1" x14ac:dyDescent="0.2">
      <c r="A2478"/>
    </row>
    <row r="2479" spans="1:1" x14ac:dyDescent="0.2">
      <c r="A2479"/>
    </row>
    <row r="2480" spans="1:1" x14ac:dyDescent="0.2">
      <c r="A2480"/>
    </row>
    <row r="2481" spans="1:1" x14ac:dyDescent="0.2">
      <c r="A2481"/>
    </row>
    <row r="2482" spans="1:1" x14ac:dyDescent="0.2">
      <c r="A2482"/>
    </row>
    <row r="2483" spans="1:1" x14ac:dyDescent="0.2">
      <c r="A2483"/>
    </row>
    <row r="2484" spans="1:1" x14ac:dyDescent="0.2">
      <c r="A2484"/>
    </row>
    <row r="2485" spans="1:1" x14ac:dyDescent="0.2">
      <c r="A2485"/>
    </row>
    <row r="2486" spans="1:1" x14ac:dyDescent="0.2">
      <c r="A2486"/>
    </row>
    <row r="2487" spans="1:1" x14ac:dyDescent="0.2">
      <c r="A2487"/>
    </row>
    <row r="2488" spans="1:1" x14ac:dyDescent="0.2">
      <c r="A2488"/>
    </row>
    <row r="2489" spans="1:1" x14ac:dyDescent="0.2">
      <c r="A2489"/>
    </row>
    <row r="2490" spans="1:1" x14ac:dyDescent="0.2">
      <c r="A2490"/>
    </row>
    <row r="2491" spans="1:1" x14ac:dyDescent="0.2">
      <c r="A2491"/>
    </row>
    <row r="2492" spans="1:1" x14ac:dyDescent="0.2">
      <c r="A2492"/>
    </row>
    <row r="2493" spans="1:1" x14ac:dyDescent="0.2">
      <c r="A2493"/>
    </row>
    <row r="2494" spans="1:1" x14ac:dyDescent="0.2">
      <c r="A2494"/>
    </row>
    <row r="2495" spans="1:1" x14ac:dyDescent="0.2">
      <c r="A2495"/>
    </row>
    <row r="2496" spans="1:1" x14ac:dyDescent="0.2">
      <c r="A2496"/>
    </row>
    <row r="2497" spans="1:1" x14ac:dyDescent="0.2">
      <c r="A2497"/>
    </row>
    <row r="2498" spans="1:1" x14ac:dyDescent="0.2">
      <c r="A2498"/>
    </row>
    <row r="2499" spans="1:1" x14ac:dyDescent="0.2">
      <c r="A2499"/>
    </row>
    <row r="2500" spans="1:1" x14ac:dyDescent="0.2">
      <c r="A2500"/>
    </row>
    <row r="2501" spans="1:1" x14ac:dyDescent="0.2">
      <c r="A2501"/>
    </row>
    <row r="2502" spans="1:1" x14ac:dyDescent="0.2">
      <c r="A2502"/>
    </row>
    <row r="2503" spans="1:1" x14ac:dyDescent="0.2">
      <c r="A2503"/>
    </row>
    <row r="2504" spans="1:1" x14ac:dyDescent="0.2">
      <c r="A2504"/>
    </row>
    <row r="2505" spans="1:1" x14ac:dyDescent="0.2">
      <c r="A2505"/>
    </row>
    <row r="2506" spans="1:1" x14ac:dyDescent="0.2">
      <c r="A2506"/>
    </row>
    <row r="2507" spans="1:1" x14ac:dyDescent="0.2">
      <c r="A2507"/>
    </row>
    <row r="2508" spans="1:1" x14ac:dyDescent="0.2">
      <c r="A2508"/>
    </row>
    <row r="2509" spans="1:1" x14ac:dyDescent="0.2">
      <c r="A2509"/>
    </row>
    <row r="2510" spans="1:1" x14ac:dyDescent="0.2">
      <c r="A2510"/>
    </row>
    <row r="2511" spans="1:1" x14ac:dyDescent="0.2">
      <c r="A2511"/>
    </row>
    <row r="2512" spans="1:1" x14ac:dyDescent="0.2">
      <c r="A2512"/>
    </row>
    <row r="2513" spans="1:1" x14ac:dyDescent="0.2">
      <c r="A2513"/>
    </row>
    <row r="2514" spans="1:1" x14ac:dyDescent="0.2">
      <c r="A2514"/>
    </row>
    <row r="2515" spans="1:1" x14ac:dyDescent="0.2">
      <c r="A2515"/>
    </row>
    <row r="2516" spans="1:1" x14ac:dyDescent="0.2">
      <c r="A2516"/>
    </row>
    <row r="2517" spans="1:1" x14ac:dyDescent="0.2">
      <c r="A2517"/>
    </row>
    <row r="2518" spans="1:1" x14ac:dyDescent="0.2">
      <c r="A2518"/>
    </row>
    <row r="2519" spans="1:1" x14ac:dyDescent="0.2">
      <c r="A2519"/>
    </row>
    <row r="2520" spans="1:1" x14ac:dyDescent="0.2">
      <c r="A2520"/>
    </row>
    <row r="2521" spans="1:1" x14ac:dyDescent="0.2">
      <c r="A2521"/>
    </row>
    <row r="2522" spans="1:1" x14ac:dyDescent="0.2">
      <c r="A2522"/>
    </row>
    <row r="2523" spans="1:1" x14ac:dyDescent="0.2">
      <c r="A2523"/>
    </row>
    <row r="2524" spans="1:1" x14ac:dyDescent="0.2">
      <c r="A2524"/>
    </row>
    <row r="2525" spans="1:1" x14ac:dyDescent="0.2">
      <c r="A2525"/>
    </row>
    <row r="2526" spans="1:1" x14ac:dyDescent="0.2">
      <c r="A2526"/>
    </row>
    <row r="2527" spans="1:1" x14ac:dyDescent="0.2">
      <c r="A2527"/>
    </row>
    <row r="2528" spans="1:1" x14ac:dyDescent="0.2">
      <c r="A2528"/>
    </row>
    <row r="2529" spans="1:1" x14ac:dyDescent="0.2">
      <c r="A2529"/>
    </row>
    <row r="2530" spans="1:1" x14ac:dyDescent="0.2">
      <c r="A2530"/>
    </row>
    <row r="2531" spans="1:1" x14ac:dyDescent="0.2">
      <c r="A2531"/>
    </row>
    <row r="2532" spans="1:1" x14ac:dyDescent="0.2">
      <c r="A2532"/>
    </row>
    <row r="2533" spans="1:1" x14ac:dyDescent="0.2">
      <c r="A2533"/>
    </row>
    <row r="2534" spans="1:1" x14ac:dyDescent="0.2">
      <c r="A2534"/>
    </row>
    <row r="2535" spans="1:1" x14ac:dyDescent="0.2">
      <c r="A2535"/>
    </row>
    <row r="2536" spans="1:1" x14ac:dyDescent="0.2">
      <c r="A2536"/>
    </row>
    <row r="2537" spans="1:1" x14ac:dyDescent="0.2">
      <c r="A2537"/>
    </row>
    <row r="2538" spans="1:1" x14ac:dyDescent="0.2">
      <c r="A2538"/>
    </row>
    <row r="2539" spans="1:1" x14ac:dyDescent="0.2">
      <c r="A2539"/>
    </row>
    <row r="2540" spans="1:1" x14ac:dyDescent="0.2">
      <c r="A2540"/>
    </row>
    <row r="2541" spans="1:1" x14ac:dyDescent="0.2">
      <c r="A2541"/>
    </row>
    <row r="2542" spans="1:1" x14ac:dyDescent="0.2">
      <c r="A2542"/>
    </row>
    <row r="2543" spans="1:1" x14ac:dyDescent="0.2">
      <c r="A2543"/>
    </row>
    <row r="2544" spans="1:1" x14ac:dyDescent="0.2">
      <c r="A2544"/>
    </row>
    <row r="2545" spans="1:1" x14ac:dyDescent="0.2">
      <c r="A2545"/>
    </row>
    <row r="2546" spans="1:1" x14ac:dyDescent="0.2">
      <c r="A2546"/>
    </row>
    <row r="2547" spans="1:1" x14ac:dyDescent="0.2">
      <c r="A2547"/>
    </row>
    <row r="2548" spans="1:1" x14ac:dyDescent="0.2">
      <c r="A2548"/>
    </row>
    <row r="2549" spans="1:1" x14ac:dyDescent="0.2">
      <c r="A2549"/>
    </row>
    <row r="2550" spans="1:1" x14ac:dyDescent="0.2">
      <c r="A2550"/>
    </row>
    <row r="2551" spans="1:1" x14ac:dyDescent="0.2">
      <c r="A2551"/>
    </row>
    <row r="2552" spans="1:1" x14ac:dyDescent="0.2">
      <c r="A2552"/>
    </row>
    <row r="2553" spans="1:1" x14ac:dyDescent="0.2">
      <c r="A2553"/>
    </row>
    <row r="2554" spans="1:1" x14ac:dyDescent="0.2">
      <c r="A2554"/>
    </row>
    <row r="2555" spans="1:1" x14ac:dyDescent="0.2">
      <c r="A2555"/>
    </row>
    <row r="2556" spans="1:1" x14ac:dyDescent="0.2">
      <c r="A2556"/>
    </row>
    <row r="2557" spans="1:1" x14ac:dyDescent="0.2">
      <c r="A2557"/>
    </row>
    <row r="2558" spans="1:1" x14ac:dyDescent="0.2">
      <c r="A2558"/>
    </row>
    <row r="2559" spans="1:1" x14ac:dyDescent="0.2">
      <c r="A2559"/>
    </row>
    <row r="2560" spans="1:1" x14ac:dyDescent="0.2">
      <c r="A2560"/>
    </row>
    <row r="2561" spans="1:1" x14ac:dyDescent="0.2">
      <c r="A2561"/>
    </row>
    <row r="2562" spans="1:1" x14ac:dyDescent="0.2">
      <c r="A2562"/>
    </row>
    <row r="2563" spans="1:1" x14ac:dyDescent="0.2">
      <c r="A2563"/>
    </row>
    <row r="2564" spans="1:1" x14ac:dyDescent="0.2">
      <c r="A2564"/>
    </row>
    <row r="2565" spans="1:1" x14ac:dyDescent="0.2">
      <c r="A2565"/>
    </row>
    <row r="2566" spans="1:1" x14ac:dyDescent="0.2">
      <c r="A2566"/>
    </row>
    <row r="2567" spans="1:1" x14ac:dyDescent="0.2">
      <c r="A2567"/>
    </row>
    <row r="2568" spans="1:1" x14ac:dyDescent="0.2">
      <c r="A2568"/>
    </row>
    <row r="2569" spans="1:1" x14ac:dyDescent="0.2">
      <c r="A2569"/>
    </row>
    <row r="2570" spans="1:1" x14ac:dyDescent="0.2">
      <c r="A2570"/>
    </row>
    <row r="2571" spans="1:1" x14ac:dyDescent="0.2">
      <c r="A2571"/>
    </row>
    <row r="2572" spans="1:1" x14ac:dyDescent="0.2">
      <c r="A2572"/>
    </row>
    <row r="2573" spans="1:1" x14ac:dyDescent="0.2">
      <c r="A2573"/>
    </row>
    <row r="2574" spans="1:1" x14ac:dyDescent="0.2">
      <c r="A2574"/>
    </row>
    <row r="2575" spans="1:1" x14ac:dyDescent="0.2">
      <c r="A2575"/>
    </row>
    <row r="2576" spans="1:1" x14ac:dyDescent="0.2">
      <c r="A2576"/>
    </row>
    <row r="2577" spans="1:1" x14ac:dyDescent="0.2">
      <c r="A2577"/>
    </row>
    <row r="2578" spans="1:1" x14ac:dyDescent="0.2">
      <c r="A2578"/>
    </row>
    <row r="2579" spans="1:1" x14ac:dyDescent="0.2">
      <c r="A2579"/>
    </row>
    <row r="2580" spans="1:1" x14ac:dyDescent="0.2">
      <c r="A2580"/>
    </row>
    <row r="2581" spans="1:1" x14ac:dyDescent="0.2">
      <c r="A2581"/>
    </row>
    <row r="2582" spans="1:1" x14ac:dyDescent="0.2">
      <c r="A2582"/>
    </row>
    <row r="2583" spans="1:1" x14ac:dyDescent="0.2">
      <c r="A2583"/>
    </row>
    <row r="2584" spans="1:1" x14ac:dyDescent="0.2">
      <c r="A2584"/>
    </row>
    <row r="2585" spans="1:1" x14ac:dyDescent="0.2">
      <c r="A2585"/>
    </row>
    <row r="2586" spans="1:1" x14ac:dyDescent="0.2">
      <c r="A2586"/>
    </row>
    <row r="2587" spans="1:1" x14ac:dyDescent="0.2">
      <c r="A2587"/>
    </row>
    <row r="2588" spans="1:1" x14ac:dyDescent="0.2">
      <c r="A2588"/>
    </row>
    <row r="2589" spans="1:1" x14ac:dyDescent="0.2">
      <c r="A2589"/>
    </row>
    <row r="2590" spans="1:1" x14ac:dyDescent="0.2">
      <c r="A2590"/>
    </row>
    <row r="2591" spans="1:1" x14ac:dyDescent="0.2">
      <c r="A2591"/>
    </row>
    <row r="2592" spans="1:1" x14ac:dyDescent="0.2">
      <c r="A2592"/>
    </row>
    <row r="2593" spans="1:1" x14ac:dyDescent="0.2">
      <c r="A2593"/>
    </row>
    <row r="2594" spans="1:1" x14ac:dyDescent="0.2">
      <c r="A2594"/>
    </row>
    <row r="2595" spans="1:1" x14ac:dyDescent="0.2">
      <c r="A2595"/>
    </row>
    <row r="2596" spans="1:1" x14ac:dyDescent="0.2">
      <c r="A2596"/>
    </row>
    <row r="2597" spans="1:1" x14ac:dyDescent="0.2">
      <c r="A2597"/>
    </row>
    <row r="2598" spans="1:1" x14ac:dyDescent="0.2">
      <c r="A2598"/>
    </row>
    <row r="2599" spans="1:1" x14ac:dyDescent="0.2">
      <c r="A2599"/>
    </row>
    <row r="2600" spans="1:1" x14ac:dyDescent="0.2">
      <c r="A2600"/>
    </row>
    <row r="2601" spans="1:1" x14ac:dyDescent="0.2">
      <c r="A2601"/>
    </row>
    <row r="2602" spans="1:1" x14ac:dyDescent="0.2">
      <c r="A2602"/>
    </row>
    <row r="2603" spans="1:1" x14ac:dyDescent="0.2">
      <c r="A2603"/>
    </row>
    <row r="2604" spans="1:1" x14ac:dyDescent="0.2">
      <c r="A2604"/>
    </row>
    <row r="2605" spans="1:1" x14ac:dyDescent="0.2">
      <c r="A2605"/>
    </row>
    <row r="2606" spans="1:1" x14ac:dyDescent="0.2">
      <c r="A2606"/>
    </row>
    <row r="2607" spans="1:1" x14ac:dyDescent="0.2">
      <c r="A2607"/>
    </row>
    <row r="2608" spans="1:1" x14ac:dyDescent="0.2">
      <c r="A2608"/>
    </row>
    <row r="2609" spans="1:1" x14ac:dyDescent="0.2">
      <c r="A2609"/>
    </row>
    <row r="2610" spans="1:1" x14ac:dyDescent="0.2">
      <c r="A2610"/>
    </row>
    <row r="2611" spans="1:1" x14ac:dyDescent="0.2">
      <c r="A2611"/>
    </row>
    <row r="2612" spans="1:1" x14ac:dyDescent="0.2">
      <c r="A2612"/>
    </row>
    <row r="2613" spans="1:1" x14ac:dyDescent="0.2">
      <c r="A2613"/>
    </row>
    <row r="2614" spans="1:1" x14ac:dyDescent="0.2">
      <c r="A2614"/>
    </row>
    <row r="2615" spans="1:1" x14ac:dyDescent="0.2">
      <c r="A2615"/>
    </row>
    <row r="2616" spans="1:1" x14ac:dyDescent="0.2">
      <c r="A2616"/>
    </row>
    <row r="2617" spans="1:1" x14ac:dyDescent="0.2">
      <c r="A2617"/>
    </row>
    <row r="2618" spans="1:1" x14ac:dyDescent="0.2">
      <c r="A2618"/>
    </row>
    <row r="2619" spans="1:1" x14ac:dyDescent="0.2">
      <c r="A2619"/>
    </row>
    <row r="2620" spans="1:1" x14ac:dyDescent="0.2">
      <c r="A2620"/>
    </row>
    <row r="2621" spans="1:1" x14ac:dyDescent="0.2">
      <c r="A2621"/>
    </row>
    <row r="2622" spans="1:1" x14ac:dyDescent="0.2">
      <c r="A2622"/>
    </row>
    <row r="2623" spans="1:1" x14ac:dyDescent="0.2">
      <c r="A2623"/>
    </row>
    <row r="2624" spans="1:1" x14ac:dyDescent="0.2">
      <c r="A2624"/>
    </row>
    <row r="2625" spans="1:1" x14ac:dyDescent="0.2">
      <c r="A2625"/>
    </row>
    <row r="2626" spans="1:1" x14ac:dyDescent="0.2">
      <c r="A2626"/>
    </row>
    <row r="2627" spans="1:1" x14ac:dyDescent="0.2">
      <c r="A2627"/>
    </row>
    <row r="2628" spans="1:1" x14ac:dyDescent="0.2">
      <c r="A2628"/>
    </row>
    <row r="2629" spans="1:1" x14ac:dyDescent="0.2">
      <c r="A2629"/>
    </row>
    <row r="2630" spans="1:1" x14ac:dyDescent="0.2">
      <c r="A2630"/>
    </row>
    <row r="2631" spans="1:1" x14ac:dyDescent="0.2">
      <c r="A2631"/>
    </row>
    <row r="2632" spans="1:1" x14ac:dyDescent="0.2">
      <c r="A2632"/>
    </row>
    <row r="2633" spans="1:1" x14ac:dyDescent="0.2">
      <c r="A2633"/>
    </row>
    <row r="2634" spans="1:1" x14ac:dyDescent="0.2">
      <c r="A2634"/>
    </row>
    <row r="2635" spans="1:1" x14ac:dyDescent="0.2">
      <c r="A2635"/>
    </row>
    <row r="2636" spans="1:1" x14ac:dyDescent="0.2">
      <c r="A2636"/>
    </row>
    <row r="2637" spans="1:1" x14ac:dyDescent="0.2">
      <c r="A2637"/>
    </row>
    <row r="2638" spans="1:1" x14ac:dyDescent="0.2">
      <c r="A2638"/>
    </row>
    <row r="2639" spans="1:1" x14ac:dyDescent="0.2">
      <c r="A2639"/>
    </row>
    <row r="2640" spans="1:1" x14ac:dyDescent="0.2">
      <c r="A2640"/>
    </row>
    <row r="2641" spans="1:1" x14ac:dyDescent="0.2">
      <c r="A2641"/>
    </row>
    <row r="2642" spans="1:1" x14ac:dyDescent="0.2">
      <c r="A2642"/>
    </row>
    <row r="2643" spans="1:1" x14ac:dyDescent="0.2">
      <c r="A2643"/>
    </row>
    <row r="2644" spans="1:1" x14ac:dyDescent="0.2">
      <c r="A2644"/>
    </row>
    <row r="2645" spans="1:1" x14ac:dyDescent="0.2">
      <c r="A2645"/>
    </row>
    <row r="2646" spans="1:1" x14ac:dyDescent="0.2">
      <c r="A2646"/>
    </row>
    <row r="2647" spans="1:1" x14ac:dyDescent="0.2">
      <c r="A2647"/>
    </row>
    <row r="2648" spans="1:1" x14ac:dyDescent="0.2">
      <c r="A2648"/>
    </row>
    <row r="2649" spans="1:1" x14ac:dyDescent="0.2">
      <c r="A2649"/>
    </row>
    <row r="2650" spans="1:1" x14ac:dyDescent="0.2">
      <c r="A2650"/>
    </row>
    <row r="2651" spans="1:1" x14ac:dyDescent="0.2">
      <c r="A2651"/>
    </row>
    <row r="2652" spans="1:1" x14ac:dyDescent="0.2">
      <c r="A2652"/>
    </row>
    <row r="2653" spans="1:1" x14ac:dyDescent="0.2">
      <c r="A2653"/>
    </row>
    <row r="2654" spans="1:1" x14ac:dyDescent="0.2">
      <c r="A2654"/>
    </row>
    <row r="2655" spans="1:1" x14ac:dyDescent="0.2">
      <c r="A2655"/>
    </row>
    <row r="2656" spans="1:1" x14ac:dyDescent="0.2">
      <c r="A2656"/>
    </row>
    <row r="2657" spans="1:1" x14ac:dyDescent="0.2">
      <c r="A2657"/>
    </row>
    <row r="2658" spans="1:1" x14ac:dyDescent="0.2">
      <c r="A2658"/>
    </row>
    <row r="2659" spans="1:1" x14ac:dyDescent="0.2">
      <c r="A2659"/>
    </row>
    <row r="2660" spans="1:1" x14ac:dyDescent="0.2">
      <c r="A2660"/>
    </row>
    <row r="2661" spans="1:1" x14ac:dyDescent="0.2">
      <c r="A2661"/>
    </row>
    <row r="2662" spans="1:1" x14ac:dyDescent="0.2">
      <c r="A2662"/>
    </row>
    <row r="2663" spans="1:1" x14ac:dyDescent="0.2">
      <c r="A2663"/>
    </row>
    <row r="2664" spans="1:1" x14ac:dyDescent="0.2">
      <c r="A2664"/>
    </row>
    <row r="2665" spans="1:1" x14ac:dyDescent="0.2">
      <c r="A2665"/>
    </row>
    <row r="2666" spans="1:1" x14ac:dyDescent="0.2">
      <c r="A2666"/>
    </row>
    <row r="2667" spans="1:1" x14ac:dyDescent="0.2">
      <c r="A2667"/>
    </row>
    <row r="2668" spans="1:1" x14ac:dyDescent="0.2">
      <c r="A2668"/>
    </row>
    <row r="2669" spans="1:1" x14ac:dyDescent="0.2">
      <c r="A2669"/>
    </row>
    <row r="2670" spans="1:1" x14ac:dyDescent="0.2">
      <c r="A2670"/>
    </row>
    <row r="2671" spans="1:1" x14ac:dyDescent="0.2">
      <c r="A2671"/>
    </row>
    <row r="2672" spans="1:1" x14ac:dyDescent="0.2">
      <c r="A2672"/>
    </row>
    <row r="2673" spans="1:1" x14ac:dyDescent="0.2">
      <c r="A2673"/>
    </row>
    <row r="2674" spans="1:1" x14ac:dyDescent="0.2">
      <c r="A2674"/>
    </row>
    <row r="2675" spans="1:1" x14ac:dyDescent="0.2">
      <c r="A2675"/>
    </row>
    <row r="2676" spans="1:1" x14ac:dyDescent="0.2">
      <c r="A2676"/>
    </row>
    <row r="2677" spans="1:1" x14ac:dyDescent="0.2">
      <c r="A2677"/>
    </row>
    <row r="2678" spans="1:1" x14ac:dyDescent="0.2">
      <c r="A2678"/>
    </row>
    <row r="2679" spans="1:1" x14ac:dyDescent="0.2">
      <c r="A2679"/>
    </row>
    <row r="2680" spans="1:1" x14ac:dyDescent="0.2">
      <c r="A2680"/>
    </row>
    <row r="2681" spans="1:1" x14ac:dyDescent="0.2">
      <c r="A2681"/>
    </row>
    <row r="2682" spans="1:1" x14ac:dyDescent="0.2">
      <c r="A2682"/>
    </row>
    <row r="2683" spans="1:1" x14ac:dyDescent="0.2">
      <c r="A2683"/>
    </row>
    <row r="2684" spans="1:1" x14ac:dyDescent="0.2">
      <c r="A2684"/>
    </row>
    <row r="2685" spans="1:1" x14ac:dyDescent="0.2">
      <c r="A2685"/>
    </row>
    <row r="2686" spans="1:1" x14ac:dyDescent="0.2">
      <c r="A2686"/>
    </row>
    <row r="2687" spans="1:1" x14ac:dyDescent="0.2">
      <c r="A2687"/>
    </row>
    <row r="2688" spans="1:1" x14ac:dyDescent="0.2">
      <c r="A2688"/>
    </row>
    <row r="2689" spans="1:1" x14ac:dyDescent="0.2">
      <c r="A2689"/>
    </row>
    <row r="2690" spans="1:1" x14ac:dyDescent="0.2">
      <c r="A2690"/>
    </row>
    <row r="2691" spans="1:1" x14ac:dyDescent="0.2">
      <c r="A2691"/>
    </row>
    <row r="2692" spans="1:1" x14ac:dyDescent="0.2">
      <c r="A2692"/>
    </row>
    <row r="2693" spans="1:1" x14ac:dyDescent="0.2">
      <c r="A2693"/>
    </row>
    <row r="2694" spans="1:1" x14ac:dyDescent="0.2">
      <c r="A2694"/>
    </row>
    <row r="2695" spans="1:1" x14ac:dyDescent="0.2">
      <c r="A2695"/>
    </row>
    <row r="2696" spans="1:1" x14ac:dyDescent="0.2">
      <c r="A2696"/>
    </row>
    <row r="2697" spans="1:1" x14ac:dyDescent="0.2">
      <c r="A2697"/>
    </row>
    <row r="2698" spans="1:1" x14ac:dyDescent="0.2">
      <c r="A2698"/>
    </row>
    <row r="2699" spans="1:1" x14ac:dyDescent="0.2">
      <c r="A2699"/>
    </row>
    <row r="2700" spans="1:1" x14ac:dyDescent="0.2">
      <c r="A2700"/>
    </row>
    <row r="2701" spans="1:1" x14ac:dyDescent="0.2">
      <c r="A2701"/>
    </row>
    <row r="2702" spans="1:1" x14ac:dyDescent="0.2">
      <c r="A2702"/>
    </row>
    <row r="2703" spans="1:1" x14ac:dyDescent="0.2">
      <c r="A2703"/>
    </row>
    <row r="2704" spans="1:1" x14ac:dyDescent="0.2">
      <c r="A2704"/>
    </row>
    <row r="2705" spans="1:1" x14ac:dyDescent="0.2">
      <c r="A2705"/>
    </row>
    <row r="2706" spans="1:1" x14ac:dyDescent="0.2">
      <c r="A2706"/>
    </row>
    <row r="2707" spans="1:1" x14ac:dyDescent="0.2">
      <c r="A2707"/>
    </row>
    <row r="2708" spans="1:1" x14ac:dyDescent="0.2">
      <c r="A2708"/>
    </row>
    <row r="2709" spans="1:1" x14ac:dyDescent="0.2">
      <c r="A2709"/>
    </row>
    <row r="2710" spans="1:1" x14ac:dyDescent="0.2">
      <c r="A2710"/>
    </row>
    <row r="2711" spans="1:1" x14ac:dyDescent="0.2">
      <c r="A2711"/>
    </row>
    <row r="2712" spans="1:1" x14ac:dyDescent="0.2">
      <c r="A2712"/>
    </row>
    <row r="2713" spans="1:1" x14ac:dyDescent="0.2">
      <c r="A2713"/>
    </row>
    <row r="2714" spans="1:1" x14ac:dyDescent="0.2">
      <c r="A2714"/>
    </row>
    <row r="2715" spans="1:1" x14ac:dyDescent="0.2">
      <c r="A2715"/>
    </row>
    <row r="2716" spans="1:1" x14ac:dyDescent="0.2">
      <c r="A2716"/>
    </row>
    <row r="2717" spans="1:1" x14ac:dyDescent="0.2">
      <c r="A2717"/>
    </row>
    <row r="2718" spans="1:1" x14ac:dyDescent="0.2">
      <c r="A2718"/>
    </row>
    <row r="2719" spans="1:1" x14ac:dyDescent="0.2">
      <c r="A2719"/>
    </row>
    <row r="2720" spans="1:1" x14ac:dyDescent="0.2">
      <c r="A2720"/>
    </row>
    <row r="2721" spans="1:1" x14ac:dyDescent="0.2">
      <c r="A2721"/>
    </row>
    <row r="2722" spans="1:1" x14ac:dyDescent="0.2">
      <c r="A2722"/>
    </row>
    <row r="2723" spans="1:1" x14ac:dyDescent="0.2">
      <c r="A2723"/>
    </row>
    <row r="2724" spans="1:1" x14ac:dyDescent="0.2">
      <c r="A2724"/>
    </row>
    <row r="2725" spans="1:1" x14ac:dyDescent="0.2">
      <c r="A2725"/>
    </row>
    <row r="2726" spans="1:1" x14ac:dyDescent="0.2">
      <c r="A2726"/>
    </row>
    <row r="2727" spans="1:1" x14ac:dyDescent="0.2">
      <c r="A2727"/>
    </row>
    <row r="2728" spans="1:1" x14ac:dyDescent="0.2">
      <c r="A2728"/>
    </row>
    <row r="2729" spans="1:1" x14ac:dyDescent="0.2">
      <c r="A2729"/>
    </row>
    <row r="2730" spans="1:1" x14ac:dyDescent="0.2">
      <c r="A2730"/>
    </row>
    <row r="2731" spans="1:1" x14ac:dyDescent="0.2">
      <c r="A2731"/>
    </row>
    <row r="2732" spans="1:1" x14ac:dyDescent="0.2">
      <c r="A2732"/>
    </row>
    <row r="2733" spans="1:1" x14ac:dyDescent="0.2">
      <c r="A2733"/>
    </row>
    <row r="2734" spans="1:1" x14ac:dyDescent="0.2">
      <c r="A2734"/>
    </row>
    <row r="2735" spans="1:1" x14ac:dyDescent="0.2">
      <c r="A2735"/>
    </row>
    <row r="2736" spans="1:1" x14ac:dyDescent="0.2">
      <c r="A2736"/>
    </row>
    <row r="2737" spans="1:1" x14ac:dyDescent="0.2">
      <c r="A2737"/>
    </row>
    <row r="2738" spans="1:1" x14ac:dyDescent="0.2">
      <c r="A2738"/>
    </row>
    <row r="2739" spans="1:1" x14ac:dyDescent="0.2">
      <c r="A2739"/>
    </row>
    <row r="2740" spans="1:1" x14ac:dyDescent="0.2">
      <c r="A2740"/>
    </row>
    <row r="2741" spans="1:1" x14ac:dyDescent="0.2">
      <c r="A2741"/>
    </row>
    <row r="2742" spans="1:1" x14ac:dyDescent="0.2">
      <c r="A2742"/>
    </row>
    <row r="2743" spans="1:1" x14ac:dyDescent="0.2">
      <c r="A2743"/>
    </row>
    <row r="2744" spans="1:1" x14ac:dyDescent="0.2">
      <c r="A2744"/>
    </row>
    <row r="2745" spans="1:1" x14ac:dyDescent="0.2">
      <c r="A2745"/>
    </row>
    <row r="2746" spans="1:1" x14ac:dyDescent="0.2">
      <c r="A2746"/>
    </row>
    <row r="2747" spans="1:1" x14ac:dyDescent="0.2">
      <c r="A2747"/>
    </row>
    <row r="2748" spans="1:1" x14ac:dyDescent="0.2">
      <c r="A2748"/>
    </row>
    <row r="2749" spans="1:1" x14ac:dyDescent="0.2">
      <c r="A2749"/>
    </row>
    <row r="2750" spans="1:1" x14ac:dyDescent="0.2">
      <c r="A2750"/>
    </row>
    <row r="2751" spans="1:1" x14ac:dyDescent="0.2">
      <c r="A2751"/>
    </row>
    <row r="2752" spans="1:1" x14ac:dyDescent="0.2">
      <c r="A2752"/>
    </row>
    <row r="2753" spans="1:1" x14ac:dyDescent="0.2">
      <c r="A2753"/>
    </row>
    <row r="2754" spans="1:1" x14ac:dyDescent="0.2">
      <c r="A2754"/>
    </row>
    <row r="2755" spans="1:1" x14ac:dyDescent="0.2">
      <c r="A2755"/>
    </row>
    <row r="2756" spans="1:1" x14ac:dyDescent="0.2">
      <c r="A2756"/>
    </row>
    <row r="2757" spans="1:1" x14ac:dyDescent="0.2">
      <c r="A2757"/>
    </row>
    <row r="2758" spans="1:1" x14ac:dyDescent="0.2">
      <c r="A2758"/>
    </row>
    <row r="2759" spans="1:1" x14ac:dyDescent="0.2">
      <c r="A2759"/>
    </row>
    <row r="2760" spans="1:1" x14ac:dyDescent="0.2">
      <c r="A2760"/>
    </row>
    <row r="2761" spans="1:1" x14ac:dyDescent="0.2">
      <c r="A2761"/>
    </row>
    <row r="2762" spans="1:1" x14ac:dyDescent="0.2">
      <c r="A2762"/>
    </row>
    <row r="2763" spans="1:1" x14ac:dyDescent="0.2">
      <c r="A2763"/>
    </row>
    <row r="2764" spans="1:1" x14ac:dyDescent="0.2">
      <c r="A2764"/>
    </row>
    <row r="2765" spans="1:1" x14ac:dyDescent="0.2">
      <c r="A2765"/>
    </row>
    <row r="2766" spans="1:1" x14ac:dyDescent="0.2">
      <c r="A2766"/>
    </row>
    <row r="2767" spans="1:1" x14ac:dyDescent="0.2">
      <c r="A2767"/>
    </row>
    <row r="2768" spans="1:1" x14ac:dyDescent="0.2">
      <c r="A2768"/>
    </row>
    <row r="2769" spans="1:1" x14ac:dyDescent="0.2">
      <c r="A2769"/>
    </row>
    <row r="2770" spans="1:1" x14ac:dyDescent="0.2">
      <c r="A2770"/>
    </row>
    <row r="2771" spans="1:1" x14ac:dyDescent="0.2">
      <c r="A2771"/>
    </row>
    <row r="2772" spans="1:1" x14ac:dyDescent="0.2">
      <c r="A2772"/>
    </row>
    <row r="2773" spans="1:1" x14ac:dyDescent="0.2">
      <c r="A2773"/>
    </row>
    <row r="2774" spans="1:1" x14ac:dyDescent="0.2">
      <c r="A2774"/>
    </row>
    <row r="2775" spans="1:1" x14ac:dyDescent="0.2">
      <c r="A2775"/>
    </row>
    <row r="2776" spans="1:1" x14ac:dyDescent="0.2">
      <c r="A2776"/>
    </row>
    <row r="2777" spans="1:1" x14ac:dyDescent="0.2">
      <c r="A2777"/>
    </row>
    <row r="2778" spans="1:1" x14ac:dyDescent="0.2">
      <c r="A2778"/>
    </row>
    <row r="2779" spans="1:1" x14ac:dyDescent="0.2">
      <c r="A2779"/>
    </row>
    <row r="2780" spans="1:1" x14ac:dyDescent="0.2">
      <c r="A2780"/>
    </row>
    <row r="2781" spans="1:1" x14ac:dyDescent="0.2">
      <c r="A2781"/>
    </row>
    <row r="2782" spans="1:1" x14ac:dyDescent="0.2">
      <c r="A2782"/>
    </row>
    <row r="2783" spans="1:1" x14ac:dyDescent="0.2">
      <c r="A2783"/>
    </row>
    <row r="2784" spans="1:1" x14ac:dyDescent="0.2">
      <c r="A2784"/>
    </row>
    <row r="2785" spans="1:1" x14ac:dyDescent="0.2">
      <c r="A2785"/>
    </row>
    <row r="2786" spans="1:1" x14ac:dyDescent="0.2">
      <c r="A2786"/>
    </row>
    <row r="2787" spans="1:1" x14ac:dyDescent="0.2">
      <c r="A2787"/>
    </row>
    <row r="2788" spans="1:1" x14ac:dyDescent="0.2">
      <c r="A2788"/>
    </row>
    <row r="2789" spans="1:1" x14ac:dyDescent="0.2">
      <c r="A2789"/>
    </row>
    <row r="2790" spans="1:1" x14ac:dyDescent="0.2">
      <c r="A2790"/>
    </row>
    <row r="2791" spans="1:1" x14ac:dyDescent="0.2">
      <c r="A2791"/>
    </row>
    <row r="2792" spans="1:1" x14ac:dyDescent="0.2">
      <c r="A2792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B4BE5-0BF4-C745-9A2B-B4FD5240A395}">
  <dimension ref="A1:D6"/>
  <sheetViews>
    <sheetView workbookViewId="0">
      <selection activeCell="E26" sqref="E26"/>
    </sheetView>
  </sheetViews>
  <sheetFormatPr baseColWidth="10" defaultRowHeight="15" x14ac:dyDescent="0.2"/>
  <cols>
    <col min="1" max="1" width="31.5" customWidth="1"/>
    <col min="2" max="2" width="110.5" style="13" customWidth="1"/>
    <col min="6" max="6" width="17" customWidth="1"/>
  </cols>
  <sheetData>
    <row r="1" spans="1:4" x14ac:dyDescent="0.2">
      <c r="A1" t="s">
        <v>8367</v>
      </c>
      <c r="B1" s="13" t="s">
        <v>8368</v>
      </c>
      <c r="C1" t="s">
        <v>8369</v>
      </c>
      <c r="D1" t="s">
        <v>8370</v>
      </c>
    </row>
    <row r="2" spans="1:4" x14ac:dyDescent="0.2">
      <c r="A2" t="s">
        <v>3473</v>
      </c>
      <c r="B2" s="13" t="str">
        <f>VLOOKUP(A2, Data!B:C, 2, FALSE)</f>
        <v>Help us get actor-writer Ian Bonar's debut play - a hilarious, heartbreaking story of grief and loss - to the 2016 Edinburgh Fringe.</v>
      </c>
      <c r="C2">
        <f>VLOOKUP(A2, Data!B:E, 3, FALSE)</f>
        <v>2000</v>
      </c>
      <c r="D2">
        <f>VLOOKUP(A2, Data!B:E, 4, FALSE)</f>
        <v>2020</v>
      </c>
    </row>
    <row r="3" spans="1:4" x14ac:dyDescent="0.2">
      <c r="A3" t="s">
        <v>3616</v>
      </c>
      <c r="B3" s="13" t="str">
        <f>VLOOKUP(A3, Data!B:C, 2, FALSE)</f>
        <v>The play yet to be described as "A surefire Edinburgh Fringe Festival Cult Hit". Coming to the Underbelly, Edinburgh, 5th-30th August.</v>
      </c>
      <c r="C3">
        <f>VLOOKUP(A3, Data!B:E, 3, FALSE)</f>
        <v>2000</v>
      </c>
      <c r="D3">
        <f>VLOOKUP(A3, Data!B:E, 4, FALSE)</f>
        <v>2020</v>
      </c>
    </row>
    <row r="4" spans="1:4" x14ac:dyDescent="0.2">
      <c r="A4" t="s">
        <v>3178</v>
      </c>
      <c r="B4" s="13" t="str">
        <f>VLOOKUP(A4, Data!B:C, 2, FALSE)</f>
        <v>Cutting Off Kate Bush is a one-woman show written &amp; performed by Lucy Benson-Brown, premiering at the Edinburgh Fringe Festival 2014</v>
      </c>
      <c r="C4">
        <f>VLOOKUP(A4, Data!B:E, 3, FALSE)</f>
        <v>1500</v>
      </c>
      <c r="D4">
        <f>VLOOKUP(A4, Data!B:E, 4, FALSE)</f>
        <v>2576</v>
      </c>
    </row>
    <row r="5" spans="1:4" x14ac:dyDescent="0.2">
      <c r="A5" t="s">
        <v>3329</v>
      </c>
      <c r="B5" s="13" t="str">
        <f>VLOOKUP(A5, Data!B:C, 2, FALSE)</f>
        <v>Jestia and Raedon is a brand new romantic comedy play going to the Edinburgh Fringe Festival this summer.</v>
      </c>
      <c r="C5">
        <f>VLOOKUP(A5, Data!B:E, 3, FALSE)</f>
        <v>1000</v>
      </c>
      <c r="D5">
        <f>VLOOKUP(A5, Data!B:E, 4, FALSE)</f>
        <v>1168</v>
      </c>
    </row>
    <row r="6" spans="1:4" x14ac:dyDescent="0.2">
      <c r="A6" t="s">
        <v>3221</v>
      </c>
      <c r="B6" s="13" t="str">
        <f>VLOOKUP(A6, Data!B:C, 2, FALSE)</f>
        <v>A one-man show about love, loss, and motorways, written &amp; performed by Ben Norris. Help us get to the 2015 Edinburgh Fringe and beyond!</v>
      </c>
      <c r="C6">
        <f>VLOOKUP(A6, Data!B:E, 3, FALSE)</f>
        <v>4000</v>
      </c>
      <c r="D6">
        <f>VLOOKUP(A6, Data!B:E,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TheatreOutcomesBasedonLaunchDat</vt:lpstr>
      <vt:lpstr>Outcomes Based on Goals</vt:lpstr>
      <vt:lpstr>Data</vt:lpstr>
      <vt:lpstr>Descriptive Statistics</vt:lpstr>
      <vt:lpstr>Parent 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Asad Khan</cp:lastModifiedBy>
  <dcterms:created xsi:type="dcterms:W3CDTF">2017-04-20T15:17:24Z</dcterms:created>
  <dcterms:modified xsi:type="dcterms:W3CDTF">2020-06-29T03:53:37Z</dcterms:modified>
</cp:coreProperties>
</file>