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\RnD\gRPCvsREST\testResults\"/>
    </mc:Choice>
  </mc:AlternateContent>
  <xr:revisionPtr revIDLastSave="0" documentId="13_ncr:1_{4DC674F3-7935-4FE9-B19E-678F1A870CE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estResult-az-t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6" i="1"/>
  <c r="AC17" i="1"/>
  <c r="AC18" i="1"/>
  <c r="AC19" i="1"/>
  <c r="AC20" i="1"/>
  <c r="AC21" i="1"/>
  <c r="AC22" i="1"/>
  <c r="AC23" i="1"/>
  <c r="AC3" i="1"/>
  <c r="AB4" i="1"/>
  <c r="AB5" i="1"/>
  <c r="AB6" i="1"/>
  <c r="AB7" i="1"/>
  <c r="AB8" i="1"/>
  <c r="AB9" i="1"/>
  <c r="AB10" i="1"/>
  <c r="AB16" i="1"/>
  <c r="AB17" i="1"/>
  <c r="AB18" i="1"/>
  <c r="AB19" i="1"/>
  <c r="AB20" i="1"/>
  <c r="AB21" i="1"/>
  <c r="AB22" i="1"/>
  <c r="AB23" i="1"/>
  <c r="AB3" i="1"/>
  <c r="AA16" i="1"/>
  <c r="AA17" i="1"/>
  <c r="AA18" i="1"/>
  <c r="AA19" i="1"/>
  <c r="AA20" i="1"/>
  <c r="AA21" i="1"/>
  <c r="AA22" i="1"/>
  <c r="AA23" i="1"/>
  <c r="AA4" i="1"/>
  <c r="AA5" i="1"/>
  <c r="AA6" i="1"/>
  <c r="AA7" i="1"/>
  <c r="AA8" i="1"/>
  <c r="AA9" i="1"/>
  <c r="AA10" i="1"/>
  <c r="AA3" i="1"/>
  <c r="Z16" i="1"/>
  <c r="Z17" i="1"/>
  <c r="Z18" i="1"/>
  <c r="Z19" i="1"/>
  <c r="Z20" i="1"/>
  <c r="Z21" i="1"/>
  <c r="Z22" i="1"/>
  <c r="Z23" i="1"/>
  <c r="Z6" i="1"/>
  <c r="Z7" i="1"/>
  <c r="Z8" i="1"/>
  <c r="Z9" i="1"/>
  <c r="Z10" i="1"/>
  <c r="Z5" i="1"/>
  <c r="Z4" i="1"/>
  <c r="Z3" i="1"/>
  <c r="AG4" i="1"/>
  <c r="AG5" i="1"/>
  <c r="AG6" i="1"/>
  <c r="AG7" i="1"/>
  <c r="AG8" i="1"/>
  <c r="AG9" i="1"/>
  <c r="AG10" i="1"/>
  <c r="AG11" i="1"/>
  <c r="AG12" i="1"/>
  <c r="AG13" i="1"/>
  <c r="AG14" i="1"/>
  <c r="AG3" i="1"/>
  <c r="AF4" i="1"/>
  <c r="AF5" i="1"/>
  <c r="AF6" i="1"/>
  <c r="AF7" i="1"/>
  <c r="AF8" i="1"/>
  <c r="AF9" i="1"/>
  <c r="AF10" i="1"/>
  <c r="AF11" i="1"/>
  <c r="AF12" i="1"/>
  <c r="AF13" i="1"/>
  <c r="AF14" i="1"/>
  <c r="AF3" i="1"/>
  <c r="AH3" i="1" s="1"/>
  <c r="Y16" i="1"/>
  <c r="Y17" i="1"/>
  <c r="Y18" i="1"/>
  <c r="Y19" i="1"/>
  <c r="Y20" i="1"/>
  <c r="Y21" i="1"/>
  <c r="Y22" i="1"/>
  <c r="Y23" i="1"/>
  <c r="X16" i="1"/>
  <c r="X17" i="1"/>
  <c r="X18" i="1"/>
  <c r="X19" i="1"/>
  <c r="X20" i="1"/>
  <c r="X21" i="1"/>
  <c r="X22" i="1"/>
  <c r="X23" i="1"/>
  <c r="Y4" i="1"/>
  <c r="Y5" i="1"/>
  <c r="Y6" i="1"/>
  <c r="Y7" i="1"/>
  <c r="Y8" i="1"/>
  <c r="Y9" i="1"/>
  <c r="Y10" i="1"/>
  <c r="Y3" i="1"/>
  <c r="X4" i="1"/>
  <c r="X5" i="1"/>
  <c r="X6" i="1"/>
  <c r="X7" i="1"/>
  <c r="X8" i="1"/>
  <c r="X9" i="1"/>
  <c r="X10" i="1"/>
  <c r="X3" i="1"/>
  <c r="AH9" i="1" l="1"/>
  <c r="AH13" i="1"/>
  <c r="AH11" i="1"/>
  <c r="AH12" i="1"/>
  <c r="AH6" i="1"/>
  <c r="AH4" i="1"/>
  <c r="AH10" i="1"/>
  <c r="AH8" i="1"/>
  <c r="AH7" i="1"/>
  <c r="AH14" i="1"/>
  <c r="AH5" i="1"/>
</calcChain>
</file>

<file path=xl/sharedStrings.xml><?xml version="1.0" encoding="utf-8"?>
<sst xmlns="http://schemas.openxmlformats.org/spreadsheetml/2006/main" count="58" uniqueCount="37">
  <si>
    <t>getEmployeeByID</t>
  </si>
  <si>
    <t>createEmployee</t>
  </si>
  <si>
    <t>getEmployeesList-10</t>
  </si>
  <si>
    <t>createEmployeesList-10</t>
  </si>
  <si>
    <t>getEmployeesList-100</t>
  </si>
  <si>
    <t>createEmployeesList-100</t>
  </si>
  <si>
    <t>getEmployeesList-1000</t>
  </si>
  <si>
    <t>createEmployeesList-1000</t>
  </si>
  <si>
    <t>getEmployeesStreaming-100</t>
  </si>
  <si>
    <t>createEmployeesStreaming-100</t>
  </si>
  <si>
    <t>getEmployeesStreaming-1000</t>
  </si>
  <si>
    <t>createEmployeesStreaming-1000</t>
  </si>
  <si>
    <t>p95_diff</t>
  </si>
  <si>
    <t>p98_diff</t>
  </si>
  <si>
    <t>Test Name</t>
  </si>
  <si>
    <t>num_records</t>
  </si>
  <si>
    <t>GRPC</t>
  </si>
  <si>
    <t>REST</t>
  </si>
  <si>
    <t>throughput (req/sec)</t>
  </si>
  <si>
    <t>threads</t>
  </si>
  <si>
    <t>iterations</t>
  </si>
  <si>
    <t>tput_diff</t>
  </si>
  <si>
    <t>protobuff_size (MB)</t>
  </si>
  <si>
    <t>json_size (MB)</t>
  </si>
  <si>
    <t>diff (MB)</t>
  </si>
  <si>
    <t>GRPC vs REST Gain / Loss</t>
  </si>
  <si>
    <t>p95 (ms)</t>
  </si>
  <si>
    <t>p98 (ms)</t>
  </si>
  <si>
    <t>max (ms)</t>
  </si>
  <si>
    <t>duration (ms)</t>
  </si>
  <si>
    <t>server cpu time (ms)</t>
  </si>
  <si>
    <t>client cpu time (ms)</t>
  </si>
  <si>
    <t>dur_diff</t>
  </si>
  <si>
    <t>avg server cpu %</t>
  </si>
  <si>
    <t>avg client cpu %</t>
  </si>
  <si>
    <t>server time diff</t>
  </si>
  <si>
    <t>client time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</si>
</sst>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wrapText="1"/>
    </xf>
    <xf numFmtId="0" fontId="16" fillId="33" borderId="10" xfId="0" applyFont="1" applyFill="1" applyBorder="1"/>
    <xf numFmtId="0" fontId="0" fillId="34" borderId="10" xfId="0" applyFill="1" applyBorder="1"/>
    <xf numFmtId="0" fontId="0" fillId="33" borderId="10" xfId="0" applyFill="1" applyBorder="1"/>
    <xf numFmtId="9" fontId="0" fillId="34" borderId="10" xfId="42" applyFont="1" applyFill="1" applyBorder="1"/>
    <xf numFmtId="0" fontId="0" fillId="0" borderId="10" xfId="0" applyBorder="1"/>
    <xf numFmtId="9" fontId="0" fillId="0" borderId="10" xfId="42" applyFont="1" applyBorder="1"/>
    <xf numFmtId="9" fontId="0" fillId="35" borderId="10" xfId="42" applyFont="1" applyFill="1" applyBorder="1"/>
    <xf numFmtId="164" fontId="0" fillId="0" borderId="10" xfId="42" applyNumberFormat="1" applyFont="1" applyBorder="1"/>
    <xf numFmtId="164" fontId="0" fillId="34" borderId="10" xfId="42" applyNumberFormat="1" applyFont="1" applyFill="1" applyBorder="1"/>
    <xf numFmtId="0" fontId="0" fillId="34" borderId="0" xfId="0" applyFill="1"/>
    <xf numFmtId="0" fontId="0" fillId="35" borderId="0" xfId="0" applyFill="1"/>
    <xf numFmtId="9" fontId="0" fillId="0" borderId="10" xfId="42" applyFont="1" applyFill="1" applyBorder="1"/>
    <xf numFmtId="0" fontId="19" fillId="0" borderId="13" xfId="0" applyFont="1" applyBorder="1"/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vs REST - Single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'TestResult-az-tls'!$D$3:$D$10</c:f>
              <c:numCache>
                <c:formatCode>General</c:formatCode>
                <c:ptCount val="8"/>
                <c:pt idx="0">
                  <c:v>1.29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0.8</c:v>
                </c:pt>
                <c:pt idx="5">
                  <c:v>0.93</c:v>
                </c:pt>
                <c:pt idx="6">
                  <c:v>4</c:v>
                </c:pt>
                <c:pt idx="7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7-4D43-8379-190963C56D3E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'TestResult-az-tls'!$N$3:$N$10</c:f>
              <c:numCache>
                <c:formatCode>General</c:formatCode>
                <c:ptCount val="8"/>
                <c:pt idx="0">
                  <c:v>1.17</c:v>
                </c:pt>
                <c:pt idx="1">
                  <c:v>0.87</c:v>
                </c:pt>
                <c:pt idx="2">
                  <c:v>0.85</c:v>
                </c:pt>
                <c:pt idx="3">
                  <c:v>0.84</c:v>
                </c:pt>
                <c:pt idx="4">
                  <c:v>1.36</c:v>
                </c:pt>
                <c:pt idx="5">
                  <c:v>1.4</c:v>
                </c:pt>
                <c:pt idx="6">
                  <c:v>5.52</c:v>
                </c:pt>
                <c:pt idx="7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7-4D43-8379-190963C56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487888"/>
        <c:axId val="736488216"/>
      </c:barChart>
      <c:catAx>
        <c:axId val="7364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88216"/>
        <c:crosses val="autoZero"/>
        <c:auto val="1"/>
        <c:lblAlgn val="ctr"/>
        <c:lblOffset val="100"/>
        <c:noMultiLvlLbl val="0"/>
      </c:catAx>
      <c:valAx>
        <c:axId val="7364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Thread - Test Duration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8125751819838"/>
          <c:y val="0.13983120911791569"/>
          <c:w val="0.86142743514162512"/>
          <c:h val="0.59453322433094391"/>
        </c:manualLayout>
      </c:layout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'TestResult-az-tls'!$G$3:$G$10</c:f>
              <c:numCache>
                <c:formatCode>General</c:formatCode>
                <c:ptCount val="8"/>
                <c:pt idx="0">
                  <c:v>5979</c:v>
                </c:pt>
                <c:pt idx="1">
                  <c:v>4189</c:v>
                </c:pt>
                <c:pt idx="2">
                  <c:v>4213</c:v>
                </c:pt>
                <c:pt idx="3">
                  <c:v>4237</c:v>
                </c:pt>
                <c:pt idx="4">
                  <c:v>6467</c:v>
                </c:pt>
                <c:pt idx="5">
                  <c:v>7324</c:v>
                </c:pt>
                <c:pt idx="6">
                  <c:v>32539</c:v>
                </c:pt>
                <c:pt idx="7">
                  <c:v>31666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C-4DF2-A3F2-FBB21351831D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'TestResult-az-tls'!$Q$3:$Q$10</c:f>
              <c:numCache>
                <c:formatCode>General</c:formatCode>
                <c:ptCount val="8"/>
                <c:pt idx="0">
                  <c:v>6554</c:v>
                </c:pt>
                <c:pt idx="1">
                  <c:v>6467</c:v>
                </c:pt>
                <c:pt idx="2">
                  <c:v>6081</c:v>
                </c:pt>
                <c:pt idx="3">
                  <c:v>6282</c:v>
                </c:pt>
                <c:pt idx="4">
                  <c:v>11261</c:v>
                </c:pt>
                <c:pt idx="5">
                  <c:v>11637</c:v>
                </c:pt>
                <c:pt idx="6">
                  <c:v>43850</c:v>
                </c:pt>
                <c:pt idx="7">
                  <c:v>58300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C-4DF2-A3F2-FBB213518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091632"/>
        <c:axId val="575083104"/>
      </c:barChart>
      <c:catAx>
        <c:axId val="5750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3104"/>
        <c:crosses val="autoZero"/>
        <c:auto val="1"/>
        <c:lblAlgn val="ctr"/>
        <c:lblOffset val="100"/>
        <c:noMultiLvlLbl val="0"/>
      </c:catAx>
      <c:valAx>
        <c:axId val="5750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91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Threads - Test Duration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'TestResult-az-tls'!$G$16:$G$23</c:f>
              <c:numCache>
                <c:formatCode>General</c:formatCode>
                <c:ptCount val="8"/>
                <c:pt idx="0">
                  <c:v>9869</c:v>
                </c:pt>
                <c:pt idx="1">
                  <c:v>7225</c:v>
                </c:pt>
                <c:pt idx="2">
                  <c:v>7637</c:v>
                </c:pt>
                <c:pt idx="3">
                  <c:v>7823</c:v>
                </c:pt>
                <c:pt idx="4">
                  <c:v>13498</c:v>
                </c:pt>
                <c:pt idx="5">
                  <c:v>13119</c:v>
                </c:pt>
                <c:pt idx="6">
                  <c:v>70518</c:v>
                </c:pt>
                <c:pt idx="7">
                  <c:v>76845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8-4493-9BC1-707CA396E2E4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'TestResult-az-tls'!$Q$16:$Q$23</c:f>
              <c:numCache>
                <c:formatCode>General</c:formatCode>
                <c:ptCount val="8"/>
                <c:pt idx="0">
                  <c:v>13233</c:v>
                </c:pt>
                <c:pt idx="1">
                  <c:v>12604</c:v>
                </c:pt>
                <c:pt idx="2">
                  <c:v>12033</c:v>
                </c:pt>
                <c:pt idx="3">
                  <c:v>13077</c:v>
                </c:pt>
                <c:pt idx="4">
                  <c:v>23112</c:v>
                </c:pt>
                <c:pt idx="5">
                  <c:v>25273</c:v>
                </c:pt>
                <c:pt idx="6">
                  <c:v>148968</c:v>
                </c:pt>
                <c:pt idx="7">
                  <c:v>153862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8-4493-9BC1-707CA396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131056"/>
        <c:axId val="767131384"/>
      </c:barChart>
      <c:catAx>
        <c:axId val="7671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31384"/>
        <c:crosses val="autoZero"/>
        <c:auto val="1"/>
        <c:lblAlgn val="ctr"/>
        <c:lblOffset val="100"/>
        <c:noMultiLvlLbl val="0"/>
      </c:catAx>
      <c:valAx>
        <c:axId val="7671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3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Threads - Client</a:t>
            </a:r>
            <a:r>
              <a:rPr lang="en-US" baseline="0"/>
              <a:t> and Server CPU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 CPU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'TestResult-az-tls'!$J$16:$J$23</c:f>
              <c:numCache>
                <c:formatCode>0.0%</c:formatCode>
                <c:ptCount val="8"/>
                <c:pt idx="0">
                  <c:v>0.312</c:v>
                </c:pt>
                <c:pt idx="1">
                  <c:v>0.43</c:v>
                </c:pt>
                <c:pt idx="2">
                  <c:v>0.47799999999999998</c:v>
                </c:pt>
                <c:pt idx="3">
                  <c:v>0.48599999999999999</c:v>
                </c:pt>
                <c:pt idx="4">
                  <c:v>0.59799999999999998</c:v>
                </c:pt>
                <c:pt idx="5">
                  <c:v>0.69699999999999995</c:v>
                </c:pt>
                <c:pt idx="6">
                  <c:v>0.66400000000000003</c:v>
                </c:pt>
                <c:pt idx="7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A-4E10-8158-590EA2AE4DE9}"/>
            </c:ext>
          </c:extLst>
        </c:ser>
        <c:ser>
          <c:idx val="1"/>
          <c:order val="1"/>
          <c:tx>
            <c:v>GRPC Client 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'TestResult-az-tls'!$L$16:$L$23</c:f>
              <c:numCache>
                <c:formatCode>0.0%</c:formatCode>
                <c:ptCount val="8"/>
                <c:pt idx="0">
                  <c:v>0.39800000000000002</c:v>
                </c:pt>
                <c:pt idx="1">
                  <c:v>0.42699999999999999</c:v>
                </c:pt>
                <c:pt idx="2">
                  <c:v>0.48499999999999999</c:v>
                </c:pt>
                <c:pt idx="3">
                  <c:v>0.47399999999999998</c:v>
                </c:pt>
                <c:pt idx="4">
                  <c:v>0.69</c:v>
                </c:pt>
                <c:pt idx="5">
                  <c:v>0.63800000000000001</c:v>
                </c:pt>
                <c:pt idx="6">
                  <c:v>0.78100000000000003</c:v>
                </c:pt>
                <c:pt idx="7">
                  <c:v>0.68500000000000005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A-4E10-8158-590EA2AE4DE9}"/>
            </c:ext>
          </c:extLst>
        </c:ser>
        <c:ser>
          <c:idx val="2"/>
          <c:order val="2"/>
          <c:tx>
            <c:v>REST Server CPU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'TestResult-az-tls'!$T$16:$T$23</c:f>
              <c:numCache>
                <c:formatCode>0.0%</c:formatCode>
                <c:ptCount val="8"/>
                <c:pt idx="0">
                  <c:v>0.46700000000000003</c:v>
                </c:pt>
                <c:pt idx="1">
                  <c:v>0.59799999999999998</c:v>
                </c:pt>
                <c:pt idx="2">
                  <c:v>0.622</c:v>
                </c:pt>
                <c:pt idx="3">
                  <c:v>0.67900000000000005</c:v>
                </c:pt>
                <c:pt idx="4">
                  <c:v>0.66700000000000004</c:v>
                </c:pt>
                <c:pt idx="5">
                  <c:v>0.85799999999999998</c:v>
                </c:pt>
                <c:pt idx="6">
                  <c:v>0.64200000000000002</c:v>
                </c:pt>
                <c:pt idx="7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A-4E10-8158-590EA2AE4DE9}"/>
            </c:ext>
          </c:extLst>
        </c:ser>
        <c:ser>
          <c:idx val="3"/>
          <c:order val="3"/>
          <c:tx>
            <c:v>REST Client CPU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'TestResult-az-tls'!$V$16:$V$23</c:f>
              <c:numCache>
                <c:formatCode>0.0%</c:formatCode>
                <c:ptCount val="8"/>
                <c:pt idx="0">
                  <c:v>0.56399999999999995</c:v>
                </c:pt>
                <c:pt idx="1">
                  <c:v>0.56299999999999994</c:v>
                </c:pt>
                <c:pt idx="2">
                  <c:v>0.61199999999999999</c:v>
                </c:pt>
                <c:pt idx="3">
                  <c:v>0.55600000000000005</c:v>
                </c:pt>
                <c:pt idx="4">
                  <c:v>0.80300000000000005</c:v>
                </c:pt>
                <c:pt idx="5">
                  <c:v>0.59699999999999998</c:v>
                </c:pt>
                <c:pt idx="6">
                  <c:v>0.96799999999999997</c:v>
                </c:pt>
                <c:pt idx="7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A-4E10-8158-590EA2AE4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404360"/>
        <c:axId val="919404688"/>
      </c:barChart>
      <c:catAx>
        <c:axId val="91940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04688"/>
        <c:crosses val="autoZero"/>
        <c:auto val="1"/>
        <c:lblAlgn val="ctr"/>
        <c:lblOffset val="100"/>
        <c:noMultiLvlLbl val="0"/>
      </c:catAx>
      <c:valAx>
        <c:axId val="919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04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Thread - Client and Server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'TestResult-az-tls'!$I$3:$I$10</c:f>
              <c:numCache>
                <c:formatCode>General</c:formatCode>
                <c:ptCount val="8"/>
                <c:pt idx="0">
                  <c:v>2954</c:v>
                </c:pt>
                <c:pt idx="1">
                  <c:v>2822</c:v>
                </c:pt>
                <c:pt idx="2">
                  <c:v>2932</c:v>
                </c:pt>
                <c:pt idx="3">
                  <c:v>3093</c:v>
                </c:pt>
                <c:pt idx="4">
                  <c:v>4336</c:v>
                </c:pt>
                <c:pt idx="5">
                  <c:v>4297</c:v>
                </c:pt>
                <c:pt idx="6">
                  <c:v>17228</c:v>
                </c:pt>
                <c:pt idx="7">
                  <c:v>18656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F-46E3-8504-923B59D044AD}"/>
            </c:ext>
          </c:extLst>
        </c:ser>
        <c:ser>
          <c:idx val="1"/>
          <c:order val="1"/>
          <c:tx>
            <c:v>GRPC Client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'TestResult-az-tls'!$K$3:$K$10</c:f>
              <c:numCache>
                <c:formatCode>General</c:formatCode>
                <c:ptCount val="8"/>
                <c:pt idx="0">
                  <c:v>5750</c:v>
                </c:pt>
                <c:pt idx="1">
                  <c:v>3482</c:v>
                </c:pt>
                <c:pt idx="2">
                  <c:v>3226</c:v>
                </c:pt>
                <c:pt idx="3">
                  <c:v>2944</c:v>
                </c:pt>
                <c:pt idx="4">
                  <c:v>4642</c:v>
                </c:pt>
                <c:pt idx="5">
                  <c:v>4891</c:v>
                </c:pt>
                <c:pt idx="6">
                  <c:v>19844</c:v>
                </c:pt>
                <c:pt idx="7">
                  <c:v>17943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F-46E3-8504-923B59D044AD}"/>
            </c:ext>
          </c:extLst>
        </c:ser>
        <c:ser>
          <c:idx val="2"/>
          <c:order val="2"/>
          <c:tx>
            <c:v>REST Server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'TestResult-az-tls'!$S$3:$S$10</c:f>
              <c:numCache>
                <c:formatCode>General</c:formatCode>
                <c:ptCount val="8"/>
                <c:pt idx="0">
                  <c:v>2088</c:v>
                </c:pt>
                <c:pt idx="1">
                  <c:v>2632</c:v>
                </c:pt>
                <c:pt idx="2">
                  <c:v>2666</c:v>
                </c:pt>
                <c:pt idx="3">
                  <c:v>3219</c:v>
                </c:pt>
                <c:pt idx="4">
                  <c:v>5019</c:v>
                </c:pt>
                <c:pt idx="5">
                  <c:v>6483</c:v>
                </c:pt>
                <c:pt idx="6">
                  <c:v>30185</c:v>
                </c:pt>
                <c:pt idx="7">
                  <c:v>36521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F-46E3-8504-923B59D044AD}"/>
            </c:ext>
          </c:extLst>
        </c:ser>
        <c:ser>
          <c:idx val="3"/>
          <c:order val="3"/>
          <c:tx>
            <c:v>REST Client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'TestResult-az-tls'!$U$3:$U$10</c:f>
              <c:numCache>
                <c:formatCode>General</c:formatCode>
                <c:ptCount val="8"/>
                <c:pt idx="0">
                  <c:v>3731</c:v>
                </c:pt>
                <c:pt idx="1">
                  <c:v>3405</c:v>
                </c:pt>
                <c:pt idx="2">
                  <c:v>2740</c:v>
                </c:pt>
                <c:pt idx="3">
                  <c:v>2637</c:v>
                </c:pt>
                <c:pt idx="4">
                  <c:v>5638</c:v>
                </c:pt>
                <c:pt idx="5">
                  <c:v>5164</c:v>
                </c:pt>
                <c:pt idx="6">
                  <c:v>36334</c:v>
                </c:pt>
                <c:pt idx="7">
                  <c:v>28662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F-46E3-8504-923B59D04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47048"/>
        <c:axId val="594749344"/>
      </c:barChart>
      <c:catAx>
        <c:axId val="59474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9344"/>
        <c:crosses val="autoZero"/>
        <c:auto val="1"/>
        <c:lblAlgn val="ctr"/>
        <c:lblOffset val="100"/>
        <c:noMultiLvlLbl val="0"/>
      </c:catAx>
      <c:valAx>
        <c:axId val="5947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7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Threads - Client and Server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'TestResult-az-tls'!$I$16:$I$23</c:f>
              <c:numCache>
                <c:formatCode>General</c:formatCode>
                <c:ptCount val="8"/>
                <c:pt idx="0">
                  <c:v>12335</c:v>
                </c:pt>
                <c:pt idx="1">
                  <c:v>12427</c:v>
                </c:pt>
                <c:pt idx="2">
                  <c:v>14591</c:v>
                </c:pt>
                <c:pt idx="3">
                  <c:v>15197</c:v>
                </c:pt>
                <c:pt idx="4">
                  <c:v>32271</c:v>
                </c:pt>
                <c:pt idx="5">
                  <c:v>36602</c:v>
                </c:pt>
                <c:pt idx="6">
                  <c:v>187405</c:v>
                </c:pt>
                <c:pt idx="7">
                  <c:v>237043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9-4B65-B5F3-332D5050035E}"/>
            </c:ext>
          </c:extLst>
        </c:ser>
        <c:ser>
          <c:idx val="1"/>
          <c:order val="1"/>
          <c:tx>
            <c:v>GRPC Client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'TestResult-az-tls'!$K$16:$K$23</c:f>
              <c:numCache>
                <c:formatCode>General</c:formatCode>
                <c:ptCount val="8"/>
                <c:pt idx="0">
                  <c:v>15718</c:v>
                </c:pt>
                <c:pt idx="1">
                  <c:v>12341</c:v>
                </c:pt>
                <c:pt idx="2">
                  <c:v>14826</c:v>
                </c:pt>
                <c:pt idx="3">
                  <c:v>14843</c:v>
                </c:pt>
                <c:pt idx="4">
                  <c:v>37271</c:v>
                </c:pt>
                <c:pt idx="5">
                  <c:v>33465</c:v>
                </c:pt>
                <c:pt idx="6">
                  <c:v>220274</c:v>
                </c:pt>
                <c:pt idx="7">
                  <c:v>210645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9-4B65-B5F3-332D5050035E}"/>
            </c:ext>
          </c:extLst>
        </c:ser>
        <c:ser>
          <c:idx val="2"/>
          <c:order val="2"/>
          <c:tx>
            <c:v>REST Server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'TestResult-az-tls'!$S$16:$S$23</c:f>
              <c:numCache>
                <c:formatCode>General</c:formatCode>
                <c:ptCount val="8"/>
                <c:pt idx="0">
                  <c:v>24730</c:v>
                </c:pt>
                <c:pt idx="1">
                  <c:v>30157</c:v>
                </c:pt>
                <c:pt idx="2">
                  <c:v>29931</c:v>
                </c:pt>
                <c:pt idx="3">
                  <c:v>35539</c:v>
                </c:pt>
                <c:pt idx="4">
                  <c:v>61624</c:v>
                </c:pt>
                <c:pt idx="5">
                  <c:v>86790</c:v>
                </c:pt>
                <c:pt idx="6">
                  <c:v>382732</c:v>
                </c:pt>
                <c:pt idx="7">
                  <c:v>586138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9-4B65-B5F3-332D5050035E}"/>
            </c:ext>
          </c:extLst>
        </c:ser>
        <c:ser>
          <c:idx val="3"/>
          <c:order val="3"/>
          <c:tx>
            <c:v>REST Client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'TestResult-az-tls'!$U$16:$U$23</c:f>
              <c:numCache>
                <c:formatCode>General</c:formatCode>
                <c:ptCount val="8"/>
                <c:pt idx="0">
                  <c:v>29868</c:v>
                </c:pt>
                <c:pt idx="1">
                  <c:v>28399</c:v>
                </c:pt>
                <c:pt idx="2">
                  <c:v>29479</c:v>
                </c:pt>
                <c:pt idx="3">
                  <c:v>29099</c:v>
                </c:pt>
                <c:pt idx="4">
                  <c:v>74254</c:v>
                </c:pt>
                <c:pt idx="5">
                  <c:v>60376</c:v>
                </c:pt>
                <c:pt idx="6">
                  <c:v>576669</c:v>
                </c:pt>
                <c:pt idx="7">
                  <c:v>366236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9-4B65-B5F3-332D5050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92776"/>
        <c:axId val="103089824"/>
      </c:barChart>
      <c:catAx>
        <c:axId val="1030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9824"/>
        <c:crosses val="autoZero"/>
        <c:auto val="1"/>
        <c:lblAlgn val="ctr"/>
        <c:lblOffset val="100"/>
        <c:noMultiLvlLbl val="0"/>
      </c:catAx>
      <c:valAx>
        <c:axId val="1030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2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- Single Thread - List vs Streaming</a:t>
            </a:r>
          </a:p>
        </c:rich>
      </c:tx>
      <c:layout>
        <c:manualLayout>
          <c:xMode val="edge"/>
          <c:yMode val="edge"/>
          <c:x val="0.26010930450361275"/>
          <c:y val="1.754001113629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'TestResult-az-tls'!$A$7:$A$14</c:f>
              <c:strCache>
                <c:ptCount val="8"/>
                <c:pt idx="0">
                  <c:v>getEmployeesList-100</c:v>
                </c:pt>
                <c:pt idx="1">
                  <c:v>createEmployeesList-100</c:v>
                </c:pt>
                <c:pt idx="2">
                  <c:v>getEmployeesList-1000</c:v>
                </c:pt>
                <c:pt idx="3">
                  <c:v>createEmployeesList-1000</c:v>
                </c:pt>
                <c:pt idx="4">
                  <c:v>getEmployeesStreaming-100</c:v>
                </c:pt>
                <c:pt idx="5">
                  <c:v>createEmployeesStreaming-100</c:v>
                </c:pt>
                <c:pt idx="6">
                  <c:v>getEmployeesStreaming-1000</c:v>
                </c:pt>
                <c:pt idx="7">
                  <c:v>createEmployeesStreaming-1000</c:v>
                </c:pt>
              </c:strCache>
            </c:strRef>
          </c:cat>
          <c:val>
            <c:numRef>
              <c:f>'TestResult-az-tls'!$D$7:$D$14</c:f>
              <c:numCache>
                <c:formatCode>General</c:formatCode>
                <c:ptCount val="8"/>
                <c:pt idx="0">
                  <c:v>0.8</c:v>
                </c:pt>
                <c:pt idx="1">
                  <c:v>0.93</c:v>
                </c:pt>
                <c:pt idx="2">
                  <c:v>4</c:v>
                </c:pt>
                <c:pt idx="3">
                  <c:v>3.84</c:v>
                </c:pt>
                <c:pt idx="4">
                  <c:v>5.71</c:v>
                </c:pt>
                <c:pt idx="5">
                  <c:v>9.0500000000000007</c:v>
                </c:pt>
                <c:pt idx="6">
                  <c:v>46.15</c:v>
                </c:pt>
                <c:pt idx="7">
                  <c:v>66.349999999999994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BE4-81D2-B90C585DD2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4723856"/>
        <c:axId val="674726808"/>
      </c:barChart>
      <c:catAx>
        <c:axId val="6747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26808"/>
        <c:crosses val="autoZero"/>
        <c:auto val="1"/>
        <c:lblAlgn val="ctr"/>
        <c:lblOffset val="100"/>
        <c:noMultiLvlLbl val="0"/>
      </c:catAx>
      <c:valAx>
        <c:axId val="6747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</a:t>
                </a:r>
                <a:r>
                  <a:rPr lang="en-US" baseline="0"/>
                  <a:t> % Resp.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</a:t>
            </a:r>
            <a:r>
              <a:rPr lang="en-US" baseline="0"/>
              <a:t> vs REST - 10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'TestResult-az-tls'!$D$16:$D$23</c:f>
              <c:numCache>
                <c:formatCode>General</c:formatCode>
                <c:ptCount val="8"/>
                <c:pt idx="0">
                  <c:v>1.96</c:v>
                </c:pt>
                <c:pt idx="1">
                  <c:v>1.03</c:v>
                </c:pt>
                <c:pt idx="2">
                  <c:v>1.04</c:v>
                </c:pt>
                <c:pt idx="3">
                  <c:v>1.08</c:v>
                </c:pt>
                <c:pt idx="4">
                  <c:v>2.11</c:v>
                </c:pt>
                <c:pt idx="5">
                  <c:v>1.92</c:v>
                </c:pt>
                <c:pt idx="6">
                  <c:v>11.58</c:v>
                </c:pt>
                <c:pt idx="7">
                  <c:v>13.36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F-4265-8E50-EE2510B82C2D}"/>
            </c:ext>
          </c:extLst>
        </c:ser>
        <c:ser>
          <c:idx val="1"/>
          <c:order val="1"/>
          <c:tx>
            <c:v>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'TestResult-az-tls'!$N$16:$N$23</c:f>
              <c:numCache>
                <c:formatCode>General</c:formatCode>
                <c:ptCount val="8"/>
                <c:pt idx="0">
                  <c:v>4.2300000000000004</c:v>
                </c:pt>
                <c:pt idx="1">
                  <c:v>3.09</c:v>
                </c:pt>
                <c:pt idx="2">
                  <c:v>2.4700000000000002</c:v>
                </c:pt>
                <c:pt idx="3">
                  <c:v>2.2999999999999998</c:v>
                </c:pt>
                <c:pt idx="4">
                  <c:v>3.98</c:v>
                </c:pt>
                <c:pt idx="5">
                  <c:v>4.75</c:v>
                </c:pt>
                <c:pt idx="6">
                  <c:v>27.48</c:v>
                </c:pt>
                <c:pt idx="7">
                  <c:v>29.58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F-4265-8E50-EE2510B82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168952"/>
        <c:axId val="736165672"/>
      </c:barChart>
      <c:catAx>
        <c:axId val="7361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5672"/>
        <c:crosses val="autoZero"/>
        <c:auto val="1"/>
        <c:lblAlgn val="ctr"/>
        <c:lblOffset val="100"/>
        <c:noMultiLvlLbl val="0"/>
      </c:catAx>
      <c:valAx>
        <c:axId val="7361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- 10 Threads - List vs Streaming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'TestResult-az-tls'!$A$20:$A$27</c:f>
              <c:strCache>
                <c:ptCount val="8"/>
                <c:pt idx="0">
                  <c:v>getEmployeesList-100</c:v>
                </c:pt>
                <c:pt idx="1">
                  <c:v>createEmployeesList-100</c:v>
                </c:pt>
                <c:pt idx="2">
                  <c:v>getEmployeesList-1000</c:v>
                </c:pt>
                <c:pt idx="3">
                  <c:v>createEmployeesList-1000</c:v>
                </c:pt>
                <c:pt idx="4">
                  <c:v>getEmployeesStreaming-100</c:v>
                </c:pt>
                <c:pt idx="5">
                  <c:v>createEmployeesStreaming-100</c:v>
                </c:pt>
                <c:pt idx="6">
                  <c:v>getEmployeesStreaming-1000</c:v>
                </c:pt>
                <c:pt idx="7">
                  <c:v>createEmployeesStreaming-1000</c:v>
                </c:pt>
              </c:strCache>
            </c:strRef>
          </c:cat>
          <c:val>
            <c:numRef>
              <c:f>'TestResult-az-tls'!$D$20:$D$27</c:f>
              <c:numCache>
                <c:formatCode>General</c:formatCode>
                <c:ptCount val="8"/>
                <c:pt idx="0">
                  <c:v>2.11</c:v>
                </c:pt>
                <c:pt idx="1">
                  <c:v>1.92</c:v>
                </c:pt>
                <c:pt idx="2">
                  <c:v>11.58</c:v>
                </c:pt>
                <c:pt idx="3">
                  <c:v>13.36</c:v>
                </c:pt>
                <c:pt idx="4">
                  <c:v>12.1</c:v>
                </c:pt>
                <c:pt idx="5">
                  <c:v>17.2</c:v>
                </c:pt>
                <c:pt idx="6">
                  <c:v>103.34</c:v>
                </c:pt>
                <c:pt idx="7">
                  <c:v>128.59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8-4812-87B0-1EF247827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249416"/>
        <c:axId val="742246792"/>
      </c:barChart>
      <c:catAx>
        <c:axId val="74224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46792"/>
        <c:crosses val="autoZero"/>
        <c:auto val="1"/>
        <c:lblAlgn val="ctr"/>
        <c:lblOffset val="100"/>
        <c:noMultiLvlLbl val="0"/>
      </c:catAx>
      <c:valAx>
        <c:axId val="7422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95th % Resp.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4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GRPC</a:t>
            </a:r>
            <a:r>
              <a:rPr lang="en-US" sz="1200" baseline="0"/>
              <a:t> vs REST - Response Time Gain (Loss) - Single Thread - P95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E-4D2C-A4CC-D415675B2CB9}"/>
              </c:ext>
            </c:extLst>
          </c:dPt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'TestResult-az-tls'!$X$3:$X$10</c:f>
              <c:numCache>
                <c:formatCode>0%</c:formatCode>
                <c:ptCount val="8"/>
                <c:pt idx="0">
                  <c:v>-0.10256410256410266</c:v>
                </c:pt>
                <c:pt idx="1">
                  <c:v>0.32183908045977017</c:v>
                </c:pt>
                <c:pt idx="2">
                  <c:v>0.35294117647058815</c:v>
                </c:pt>
                <c:pt idx="3">
                  <c:v>0.32142857142857145</c:v>
                </c:pt>
                <c:pt idx="4">
                  <c:v>0.41176470588235298</c:v>
                </c:pt>
                <c:pt idx="5">
                  <c:v>0.33571428571428563</c:v>
                </c:pt>
                <c:pt idx="6">
                  <c:v>0.27536231884057966</c:v>
                </c:pt>
                <c:pt idx="7">
                  <c:v>0.47755102040816327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E-4D2C-A4CC-D415675B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4515088"/>
        <c:axId val="744509512"/>
      </c:barChart>
      <c:catAx>
        <c:axId val="7445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09512"/>
        <c:crosses val="autoZero"/>
        <c:auto val="1"/>
        <c:lblAlgn val="ctr"/>
        <c:lblOffset val="100"/>
        <c:noMultiLvlLbl val="0"/>
      </c:catAx>
      <c:valAx>
        <c:axId val="7445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GRPC</a:t>
            </a:r>
            <a:r>
              <a:rPr lang="en-US" sz="1200" baseline="0"/>
              <a:t> vs REST - Response Time Gain (Loss) - 10 Threads - P95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BE-46AB-89D2-BF83255D25F7}"/>
              </c:ext>
            </c:extLst>
          </c:dPt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'TestResult-az-tls'!$X$16:$X$23</c:f>
              <c:numCache>
                <c:formatCode>0%</c:formatCode>
                <c:ptCount val="8"/>
                <c:pt idx="0">
                  <c:v>0.53664302600472824</c:v>
                </c:pt>
                <c:pt idx="1">
                  <c:v>0.66666666666666652</c:v>
                </c:pt>
                <c:pt idx="2">
                  <c:v>0.57894736842105265</c:v>
                </c:pt>
                <c:pt idx="3">
                  <c:v>0.53043478260869559</c:v>
                </c:pt>
                <c:pt idx="4">
                  <c:v>0.46984924623115581</c:v>
                </c:pt>
                <c:pt idx="5">
                  <c:v>0.59578947368421054</c:v>
                </c:pt>
                <c:pt idx="6">
                  <c:v>0.57860262008733621</c:v>
                </c:pt>
                <c:pt idx="7">
                  <c:v>0.5483434753211629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E-46AB-89D2-BF83255D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4515088"/>
        <c:axId val="744509512"/>
      </c:barChart>
      <c:catAx>
        <c:axId val="7445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09512"/>
        <c:crosses val="autoZero"/>
        <c:auto val="1"/>
        <c:lblAlgn val="ctr"/>
        <c:lblOffset val="100"/>
        <c:noMultiLvlLbl val="0"/>
      </c:catAx>
      <c:valAx>
        <c:axId val="7445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</a:t>
            </a:r>
            <a:r>
              <a:rPr lang="en-US" baseline="0"/>
              <a:t> vs REST - Throughput - Single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4397253890248E-2"/>
          <c:y val="0.10005134950758088"/>
          <c:w val="0.90585394907717653"/>
          <c:h val="0.650413771055781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A35-4D9D-A76D-1662005B924D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DD-47C4-9421-9106FD47CE8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DD-47C4-9421-9106FD47CE8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D-47C4-9421-9106FD47CE8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DD-47C4-9421-9106FD47CE8B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DD-47C4-9421-9106FD47CE8B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DD-47C4-9421-9106FD47CE8B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DD-47C4-9421-9106FD47CE8B}"/>
              </c:ext>
            </c:extLst>
          </c:dPt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'TestResult-az-tls'!$Z$3:$Z$10</c:f>
              <c:numCache>
                <c:formatCode>0%</c:formatCode>
                <c:ptCount val="8"/>
                <c:pt idx="0">
                  <c:v>9.6393442622950826E-2</c:v>
                </c:pt>
                <c:pt idx="1">
                  <c:v>0.54398447606727041</c:v>
                </c:pt>
                <c:pt idx="2">
                  <c:v>0.44343065693430656</c:v>
                </c:pt>
                <c:pt idx="3">
                  <c:v>0.48334380892520429</c:v>
                </c:pt>
                <c:pt idx="4">
                  <c:v>0.74099099099099097</c:v>
                </c:pt>
                <c:pt idx="5">
                  <c:v>0.58905704307334106</c:v>
                </c:pt>
                <c:pt idx="6">
                  <c:v>0.34649122807017546</c:v>
                </c:pt>
                <c:pt idx="7">
                  <c:v>0.84210526315789469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7C4-9421-9106FD47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561208"/>
        <c:axId val="756556616"/>
      </c:barChart>
      <c:catAx>
        <c:axId val="75656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6616"/>
        <c:crosses val="autoZero"/>
        <c:auto val="1"/>
        <c:lblAlgn val="ctr"/>
        <c:lblOffset val="100"/>
        <c:noMultiLvlLbl val="0"/>
      </c:catAx>
      <c:valAx>
        <c:axId val="7565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6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GRPC vs REST - Throughput - 10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2C8-476F-9AE9-9C6B7A6CD9A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4F5-4979-91DF-D744E585860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F5-4979-91DF-D744E585860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F5-4979-91DF-D744E585860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F5-4979-91DF-D744E585860C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F5-4979-91DF-D744E585860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F5-4979-91DF-D744E585860C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4F5-4979-91DF-D744E585860C}"/>
              </c:ext>
            </c:extLst>
          </c:dPt>
          <c:cat>
            <c:strRef>
              <c:f>'TestResult-az-tls'!$A$16:$A$23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'TestResult-az-tls'!$Z$16:$Z$23</c:f>
              <c:numCache>
                <c:formatCode>0%</c:formatCode>
                <c:ptCount val="8"/>
                <c:pt idx="0">
                  <c:v>0.34092112228692428</c:v>
                </c:pt>
                <c:pt idx="1">
                  <c:v>0.74461111811420644</c:v>
                </c:pt>
                <c:pt idx="2">
                  <c:v>0.57569193742478941</c:v>
                </c:pt>
                <c:pt idx="3">
                  <c:v>0.67150516542434946</c:v>
                </c:pt>
                <c:pt idx="4">
                  <c:v>0.71243643088303288</c:v>
                </c:pt>
                <c:pt idx="5">
                  <c:v>0.92669362992922144</c:v>
                </c:pt>
                <c:pt idx="6">
                  <c:v>1.113263785394933</c:v>
                </c:pt>
                <c:pt idx="7">
                  <c:v>1.00462249614792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5-477B-A67E-E0F5B841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973544"/>
        <c:axId val="809972232"/>
      </c:barChart>
      <c:catAx>
        <c:axId val="80997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2232"/>
        <c:crosses val="autoZero"/>
        <c:auto val="1"/>
        <c:lblAlgn val="ctr"/>
        <c:lblOffset val="100"/>
        <c:noMultiLvlLbl val="0"/>
      </c:catAx>
      <c:valAx>
        <c:axId val="8099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Thread - Client and Server CPU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GRPC Server CPU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'TestResult-az-tls'!$J$3:$J$10</c:f>
              <c:numCache>
                <c:formatCode>0.0%</c:formatCode>
                <c:ptCount val="8"/>
                <c:pt idx="0">
                  <c:v>0.123</c:v>
                </c:pt>
                <c:pt idx="1">
                  <c:v>0.16800000000000001</c:v>
                </c:pt>
                <c:pt idx="2">
                  <c:v>0.17399999999999999</c:v>
                </c:pt>
                <c:pt idx="3">
                  <c:v>0.182</c:v>
                </c:pt>
                <c:pt idx="4">
                  <c:v>0.16800000000000001</c:v>
                </c:pt>
                <c:pt idx="5">
                  <c:v>0.14699999999999999</c:v>
                </c:pt>
                <c:pt idx="6">
                  <c:v>0.13200000000000001</c:v>
                </c:pt>
                <c:pt idx="7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E-478D-BD8E-6886F8ABFEE0}"/>
            </c:ext>
          </c:extLst>
        </c:ser>
        <c:ser>
          <c:idx val="1"/>
          <c:order val="1"/>
          <c:tx>
            <c:v>GRPC Client 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'TestResult-az-tls'!$L$3:$L$10</c:f>
              <c:numCache>
                <c:formatCode>0.0%</c:formatCode>
                <c:ptCount val="8"/>
                <c:pt idx="0">
                  <c:v>0.24</c:v>
                </c:pt>
                <c:pt idx="1">
                  <c:v>0.20799999999999999</c:v>
                </c:pt>
                <c:pt idx="2">
                  <c:v>0.191</c:v>
                </c:pt>
                <c:pt idx="3">
                  <c:v>0.17399999999999999</c:v>
                </c:pt>
                <c:pt idx="4">
                  <c:v>0.17899999999999999</c:v>
                </c:pt>
                <c:pt idx="5">
                  <c:v>0.16700000000000001</c:v>
                </c:pt>
                <c:pt idx="6">
                  <c:v>0.152</c:v>
                </c:pt>
                <c:pt idx="7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E-478D-BD8E-6886F8ABFEE0}"/>
            </c:ext>
          </c:extLst>
        </c:ser>
        <c:ser>
          <c:idx val="2"/>
          <c:order val="2"/>
          <c:tx>
            <c:v>REST Server CPU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'TestResult-az-tls'!$T$3:$T$10</c:f>
              <c:numCache>
                <c:formatCode>0.0%</c:formatCode>
                <c:ptCount val="8"/>
                <c:pt idx="0">
                  <c:v>0.08</c:v>
                </c:pt>
                <c:pt idx="1">
                  <c:v>0.10199999999999999</c:v>
                </c:pt>
                <c:pt idx="2">
                  <c:v>0.11</c:v>
                </c:pt>
                <c:pt idx="3">
                  <c:v>0.128</c:v>
                </c:pt>
                <c:pt idx="4">
                  <c:v>0.111</c:v>
                </c:pt>
                <c:pt idx="5">
                  <c:v>0.13900000000000001</c:v>
                </c:pt>
                <c:pt idx="6">
                  <c:v>0.17199999999999999</c:v>
                </c:pt>
                <c:pt idx="7">
                  <c:v>0.157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E-478D-BD8E-6886F8ABFEE0}"/>
            </c:ext>
          </c:extLst>
        </c:ser>
        <c:ser>
          <c:idx val="3"/>
          <c:order val="3"/>
          <c:tx>
            <c:v>REST Client CPU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'TestResult-az-tls'!$A$3:$A$10</c:f>
              <c:strCache>
                <c:ptCount val="8"/>
                <c:pt idx="0">
                  <c:v>getEmployeeByID</c:v>
                </c:pt>
                <c:pt idx="1">
                  <c:v>createEmployee</c:v>
                </c:pt>
                <c:pt idx="2">
                  <c:v>getEmployeesList-10</c:v>
                </c:pt>
                <c:pt idx="3">
                  <c:v>createEmployeesList-10</c:v>
                </c:pt>
                <c:pt idx="4">
                  <c:v>getEmployeesList-100</c:v>
                </c:pt>
                <c:pt idx="5">
                  <c:v>createEmployeesList-100</c:v>
                </c:pt>
                <c:pt idx="6">
                  <c:v>getEmployeesList-1000</c:v>
                </c:pt>
                <c:pt idx="7">
                  <c:v>createEmployeesList-1000</c:v>
                </c:pt>
              </c:strCache>
            </c:strRef>
          </c:cat>
          <c:val>
            <c:numRef>
              <c:f>'TestResult-az-tls'!$V$3:$V$10</c:f>
              <c:numCache>
                <c:formatCode>0.0%</c:formatCode>
                <c:ptCount val="8"/>
                <c:pt idx="0">
                  <c:v>0.14199999999999999</c:v>
                </c:pt>
                <c:pt idx="1">
                  <c:v>0.13200000000000001</c:v>
                </c:pt>
                <c:pt idx="2">
                  <c:v>0.113</c:v>
                </c:pt>
                <c:pt idx="3">
                  <c:v>0.105</c:v>
                </c:pt>
                <c:pt idx="4">
                  <c:v>0.125</c:v>
                </c:pt>
                <c:pt idx="5">
                  <c:v>0.111</c:v>
                </c:pt>
                <c:pt idx="6">
                  <c:v>0.20699999999999999</c:v>
                </c:pt>
                <c:pt idx="7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E-478D-BD8E-6886F8ABF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13920"/>
        <c:axId val="107114248"/>
      </c:barChart>
      <c:catAx>
        <c:axId val="1071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4248"/>
        <c:crosses val="autoZero"/>
        <c:auto val="1"/>
        <c:lblAlgn val="ctr"/>
        <c:lblOffset val="100"/>
        <c:noMultiLvlLbl val="0"/>
      </c:catAx>
      <c:valAx>
        <c:axId val="1071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349565</xdr:colOff>
      <xdr:row>28</xdr:row>
      <xdr:rowOff>20000</xdr:rowOff>
    </xdr:from>
    <xdr:to>
      <xdr:col>6</xdr:col>
      <xdr:colOff>217169</xdr:colOff>
      <xdr:row>52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7BCA9-6892-568C-1D6F-1652F51AA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273844</xdr:colOff>
      <xdr:row>122</xdr:row>
      <xdr:rowOff>50481</xdr:rowOff>
    </xdr:from>
    <xdr:to>
      <xdr:col>8</xdr:col>
      <xdr:colOff>105728</xdr:colOff>
      <xdr:row>146</xdr:row>
      <xdr:rowOff>51434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4EF0D-C179-A8B8-8051-BDE8FB94D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343852</xdr:colOff>
      <xdr:row>52</xdr:row>
      <xdr:rowOff>178116</xdr:rowOff>
    </xdr:from>
    <xdr:to>
      <xdr:col>6</xdr:col>
      <xdr:colOff>205740</xdr:colOff>
      <xdr:row>76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BAEDEF-0E47-2A5A-4A2A-2E61A4DD1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286702</xdr:colOff>
      <xdr:row>122</xdr:row>
      <xdr:rowOff>50005</xdr:rowOff>
    </xdr:from>
    <xdr:to>
      <xdr:col>18</xdr:col>
      <xdr:colOff>468154</xdr:colOff>
      <xdr:row>146</xdr:row>
      <xdr:rowOff>49053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FDC39D-C399-4D50-A9B2-A8EEDEFE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245269</xdr:colOff>
      <xdr:row>28</xdr:row>
      <xdr:rowOff>20956</xdr:rowOff>
    </xdr:from>
    <xdr:to>
      <xdr:col>16</xdr:col>
      <xdr:colOff>409575</xdr:colOff>
      <xdr:row>52</xdr:row>
      <xdr:rowOff>19051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D3CC65-F86F-C06D-D0EA-FDC5003EE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253367</xdr:colOff>
      <xdr:row>52</xdr:row>
      <xdr:rowOff>177165</xdr:rowOff>
    </xdr:from>
    <xdr:to>
      <xdr:col>16</xdr:col>
      <xdr:colOff>409576</xdr:colOff>
      <xdr:row>76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EC1ABF-6B5A-4012-941C-9D3BE1F70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105726</xdr:colOff>
      <xdr:row>28</xdr:row>
      <xdr:rowOff>10002</xdr:rowOff>
    </xdr:from>
    <xdr:to>
      <xdr:col>29</xdr:col>
      <xdr:colOff>1</xdr:colOff>
      <xdr:row>51</xdr:row>
      <xdr:rowOff>168594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DA1E6-5FE5-7A34-5B34-730C50ACA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115253</xdr:colOff>
      <xdr:row>53</xdr:row>
      <xdr:rowOff>8572</xdr:rowOff>
    </xdr:from>
    <xdr:to>
      <xdr:col>28</xdr:col>
      <xdr:colOff>598171</xdr:colOff>
      <xdr:row>76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30C84-4689-A2D2-4D9D-D895B319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258126</xdr:colOff>
      <xdr:row>78</xdr:row>
      <xdr:rowOff>6668</xdr:rowOff>
    </xdr:from>
    <xdr:to>
      <xdr:col>20</xdr:col>
      <xdr:colOff>466725</xdr:colOff>
      <xdr:row>99</xdr:row>
      <xdr:rowOff>26671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45DA65-E51A-7863-4416-A01048E3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398143</xdr:colOff>
      <xdr:row>78</xdr:row>
      <xdr:rowOff>18096</xdr:rowOff>
    </xdr:from>
    <xdr:to>
      <xdr:col>8</xdr:col>
      <xdr:colOff>687704</xdr:colOff>
      <xdr:row>95</xdr:row>
      <xdr:rowOff>150495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627C5D-0C38-6853-8D84-2DBD4BD2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398144</xdr:colOff>
      <xdr:row>96</xdr:row>
      <xdr:rowOff>20956</xdr:rowOff>
    </xdr:from>
    <xdr:to>
      <xdr:col>8</xdr:col>
      <xdr:colOff>685800</xdr:colOff>
      <xdr:row>113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BD31FF-7AF2-2FB8-0A22-89A3C7AA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258127</xdr:colOff>
      <xdr:row>99</xdr:row>
      <xdr:rowOff>48576</xdr:rowOff>
    </xdr:from>
    <xdr:to>
      <xdr:col>20</xdr:col>
      <xdr:colOff>453391</xdr:colOff>
      <xdr:row>120</xdr:row>
      <xdr:rowOff>55244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633BE6-1D51-676D-AF44-6742953D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89533</xdr:colOff>
      <xdr:row>78</xdr:row>
      <xdr:rowOff>20002</xdr:rowOff>
    </xdr:from>
    <xdr:to>
      <xdr:col>32</xdr:col>
      <xdr:colOff>601980</xdr:colOff>
      <xdr:row>99</xdr:row>
      <xdr:rowOff>24765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99113-AC10-3413-230F-51092EBCE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95250</xdr:colOff>
      <xdr:row>99</xdr:row>
      <xdr:rowOff>37147</xdr:rowOff>
    </xdr:from>
    <xdr:to>
      <xdr:col>32</xdr:col>
      <xdr:colOff>598170</xdr:colOff>
      <xdr:row>120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FDA359-0689-3548-F308-D8441D3E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7"/>
  <sheetViews>
    <sheetView tabSelected="1" topLeftCell="D29" zoomScaleNormal="100" workbookViewId="0">
      <selection activeCell="AE43" sqref="AE43"/>
    </sheetView>
  </sheetViews>
  <sheetFormatPr defaultRowHeight="14.4" x14ac:dyDescent="0.3"/>
  <cols>
    <col min="1" max="1" width="29.88671875" bestFit="1" customWidth="1"/>
    <col min="2" max="2" width="7.44140625" bestFit="1" customWidth="1"/>
    <col min="3" max="3" width="9.33203125" bestFit="1" customWidth="1"/>
    <col min="4" max="5" width="8.33203125" bestFit="1" customWidth="1"/>
    <col min="6" max="6" width="8.88671875" bestFit="1" customWidth="1"/>
    <col min="7" max="7" width="8.33203125" bestFit="1" customWidth="1"/>
    <col min="8" max="8" width="10.6640625" customWidth="1"/>
    <col min="9" max="9" width="9.88671875" bestFit="1" customWidth="1"/>
    <col min="10" max="10" width="9.6640625" bestFit="1" customWidth="1"/>
    <col min="11" max="11" width="9.33203125" bestFit="1" customWidth="1"/>
    <col min="12" max="12" width="9.109375" bestFit="1" customWidth="1"/>
    <col min="13" max="13" width="0.6640625" style="16" customWidth="1"/>
    <col min="14" max="15" width="8.33203125" bestFit="1" customWidth="1"/>
    <col min="16" max="16" width="8.88671875" bestFit="1" customWidth="1"/>
    <col min="17" max="17" width="8.33203125" bestFit="1" customWidth="1"/>
    <col min="18" max="18" width="10.6640625" customWidth="1"/>
    <col min="19" max="19" width="9.88671875" bestFit="1" customWidth="1"/>
    <col min="20" max="20" width="9.6640625" customWidth="1"/>
    <col min="21" max="21" width="9.33203125" bestFit="1" customWidth="1"/>
    <col min="22" max="22" width="9.109375" bestFit="1" customWidth="1"/>
    <col min="23" max="23" width="4.6640625" customWidth="1"/>
    <col min="31" max="31" width="12.21875" bestFit="1" customWidth="1"/>
    <col min="32" max="32" width="17.88671875" bestFit="1" customWidth="1"/>
    <col min="33" max="33" width="13" bestFit="1" customWidth="1"/>
  </cols>
  <sheetData>
    <row r="1" spans="1:50" s="1" customFormat="1" ht="15.6" x14ac:dyDescent="0.3">
      <c r="A1" s="2"/>
      <c r="B1" s="2"/>
      <c r="C1" s="2"/>
      <c r="D1" s="19" t="s">
        <v>16</v>
      </c>
      <c r="E1" s="26"/>
      <c r="F1" s="26"/>
      <c r="G1" s="26"/>
      <c r="H1" s="26"/>
      <c r="I1" s="20"/>
      <c r="J1" s="20"/>
      <c r="K1" s="20"/>
      <c r="L1" s="27"/>
      <c r="M1" s="3"/>
      <c r="N1" s="22" t="s">
        <v>17</v>
      </c>
      <c r="O1" s="23"/>
      <c r="P1" s="23"/>
      <c r="Q1" s="23"/>
      <c r="R1" s="23"/>
      <c r="S1" s="24"/>
      <c r="T1" s="24"/>
      <c r="U1" s="24"/>
      <c r="V1" s="25"/>
      <c r="W1" s="4"/>
      <c r="X1" s="19" t="s">
        <v>25</v>
      </c>
      <c r="Y1" s="20"/>
      <c r="Z1" s="20"/>
      <c r="AA1" s="21"/>
      <c r="AB1" s="18"/>
      <c r="AC1" s="18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s="1" customFormat="1" ht="28.8" x14ac:dyDescent="0.3">
      <c r="A2" s="2" t="s">
        <v>14</v>
      </c>
      <c r="B2" s="2" t="s">
        <v>19</v>
      </c>
      <c r="C2" s="2" t="s">
        <v>20</v>
      </c>
      <c r="D2" s="2" t="s">
        <v>26</v>
      </c>
      <c r="E2" s="2" t="s">
        <v>27</v>
      </c>
      <c r="F2" s="2" t="s">
        <v>28</v>
      </c>
      <c r="G2" s="5" t="s">
        <v>29</v>
      </c>
      <c r="H2" s="5" t="s">
        <v>18</v>
      </c>
      <c r="I2" s="5" t="s">
        <v>30</v>
      </c>
      <c r="J2" s="5" t="s">
        <v>33</v>
      </c>
      <c r="K2" s="5" t="s">
        <v>31</v>
      </c>
      <c r="L2" s="5" t="s">
        <v>34</v>
      </c>
      <c r="M2" s="6"/>
      <c r="N2" s="2" t="s">
        <v>26</v>
      </c>
      <c r="O2" s="2" t="s">
        <v>27</v>
      </c>
      <c r="P2" s="2" t="s">
        <v>28</v>
      </c>
      <c r="Q2" s="5" t="s">
        <v>29</v>
      </c>
      <c r="R2" s="5" t="s">
        <v>18</v>
      </c>
      <c r="S2" s="5" t="s">
        <v>30</v>
      </c>
      <c r="T2" s="5" t="s">
        <v>33</v>
      </c>
      <c r="U2" s="5" t="s">
        <v>31</v>
      </c>
      <c r="V2" s="5" t="s">
        <v>34</v>
      </c>
      <c r="W2" s="2"/>
      <c r="X2" s="2" t="s">
        <v>12</v>
      </c>
      <c r="Y2" s="2" t="s">
        <v>13</v>
      </c>
      <c r="Z2" s="2" t="s">
        <v>21</v>
      </c>
      <c r="AA2" s="2" t="s">
        <v>32</v>
      </c>
      <c r="AB2" s="5" t="s">
        <v>35</v>
      </c>
      <c r="AC2" s="5" t="s">
        <v>36</v>
      </c>
      <c r="AD2" s="2"/>
      <c r="AE2" s="2" t="s">
        <v>15</v>
      </c>
      <c r="AF2" s="2" t="s">
        <v>22</v>
      </c>
      <c r="AG2" s="2" t="s">
        <v>23</v>
      </c>
      <c r="AH2" s="2" t="s">
        <v>24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s="15" customFormat="1" x14ac:dyDescent="0.3">
      <c r="A3" s="7" t="s">
        <v>0</v>
      </c>
      <c r="B3" s="7">
        <v>1</v>
      </c>
      <c r="C3" s="7">
        <v>10000</v>
      </c>
      <c r="D3" s="7">
        <v>1.29</v>
      </c>
      <c r="E3" s="7">
        <v>1.71</v>
      </c>
      <c r="F3" s="7">
        <v>22.69</v>
      </c>
      <c r="G3" s="7">
        <v>5979</v>
      </c>
      <c r="H3" s="7">
        <v>1672</v>
      </c>
      <c r="I3" s="7">
        <v>2954</v>
      </c>
      <c r="J3" s="14">
        <v>0.123</v>
      </c>
      <c r="K3" s="7">
        <v>5750</v>
      </c>
      <c r="L3" s="14">
        <v>0.24</v>
      </c>
      <c r="M3" s="8"/>
      <c r="N3" s="7">
        <v>1.17</v>
      </c>
      <c r="O3" s="7">
        <v>1.87</v>
      </c>
      <c r="P3" s="7">
        <v>79.989999999999995</v>
      </c>
      <c r="Q3" s="7">
        <v>6554</v>
      </c>
      <c r="R3" s="7">
        <v>1525</v>
      </c>
      <c r="S3" s="7">
        <v>2088</v>
      </c>
      <c r="T3" s="14">
        <v>0.08</v>
      </c>
      <c r="U3" s="7">
        <v>3731</v>
      </c>
      <c r="V3" s="14">
        <v>0.14199999999999999</v>
      </c>
      <c r="W3" s="7"/>
      <c r="X3" s="9">
        <f>(N3-D3) / N3</f>
        <v>-0.10256410256410266</v>
      </c>
      <c r="Y3" s="9">
        <f>(O3-E3)/O3</f>
        <v>8.5561497326203273E-2</v>
      </c>
      <c r="Z3" s="9">
        <f xml:space="preserve"> (H3-R3) / R3</f>
        <v>9.6393442622950826E-2</v>
      </c>
      <c r="AA3" s="9">
        <f>(Q3-G3) / Q3</f>
        <v>8.7732682331400677E-2</v>
      </c>
      <c r="AB3" s="9">
        <f xml:space="preserve"> (S3-I3)/S3</f>
        <v>-0.41475095785440613</v>
      </c>
      <c r="AC3" s="9">
        <f>(U3-K3)/U3</f>
        <v>-0.54114178504422406</v>
      </c>
      <c r="AD3" s="9"/>
      <c r="AE3" s="7">
        <v>1</v>
      </c>
      <c r="AF3" s="7">
        <f>(AE3 * C3 * 0.13) / 1000</f>
        <v>1.3</v>
      </c>
      <c r="AG3" s="7">
        <f xml:space="preserve"> (AE3 * C3 * 0.31) / 1000</f>
        <v>3.1</v>
      </c>
      <c r="AH3" s="7">
        <f>AG3-AF3</f>
        <v>1.8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3">
      <c r="A4" s="10" t="s">
        <v>1</v>
      </c>
      <c r="B4" s="10">
        <v>1</v>
      </c>
      <c r="C4" s="10">
        <v>10000</v>
      </c>
      <c r="D4" s="10">
        <v>0.59</v>
      </c>
      <c r="E4" s="10">
        <v>0.73</v>
      </c>
      <c r="F4" s="10">
        <v>7.98</v>
      </c>
      <c r="G4" s="10">
        <v>4189</v>
      </c>
      <c r="H4" s="10">
        <v>2387</v>
      </c>
      <c r="I4" s="10">
        <v>2822</v>
      </c>
      <c r="J4" s="13">
        <v>0.16800000000000001</v>
      </c>
      <c r="K4" s="10">
        <v>3482</v>
      </c>
      <c r="L4" s="13">
        <v>0.20799999999999999</v>
      </c>
      <c r="M4" s="8"/>
      <c r="N4" s="10">
        <v>0.87</v>
      </c>
      <c r="O4" s="10">
        <v>1.3</v>
      </c>
      <c r="P4" s="10">
        <v>45.46</v>
      </c>
      <c r="Q4" s="10">
        <v>6467</v>
      </c>
      <c r="R4" s="10">
        <v>1546</v>
      </c>
      <c r="S4" s="10">
        <v>2632</v>
      </c>
      <c r="T4" s="13">
        <v>0.10199999999999999</v>
      </c>
      <c r="U4" s="10">
        <v>3405</v>
      </c>
      <c r="V4" s="13">
        <v>0.13200000000000001</v>
      </c>
      <c r="W4" s="10"/>
      <c r="X4" s="11">
        <f t="shared" ref="X4:X23" si="0">(N4-D4) / N4</f>
        <v>0.32183908045977017</v>
      </c>
      <c r="Y4" s="11">
        <f t="shared" ref="Y4:Y23" si="1">(O4-E4)/O4</f>
        <v>0.43846153846153851</v>
      </c>
      <c r="Z4" s="11">
        <f xml:space="preserve"> (H4-R4) / R4</f>
        <v>0.54398447606727041</v>
      </c>
      <c r="AA4" s="12">
        <f t="shared" ref="AA4:AA23" si="2">(Q4-G4) / Q4</f>
        <v>0.35224988402659657</v>
      </c>
      <c r="AB4" s="9">
        <f t="shared" ref="AB4:AB23" si="3" xml:space="preserve"> (S4-I4)/S4</f>
        <v>-7.2188449848024319E-2</v>
      </c>
      <c r="AC4" s="9">
        <f t="shared" ref="AC4:AC23" si="4">(U4-K4)/U4</f>
        <v>-2.2613803230543319E-2</v>
      </c>
      <c r="AD4" s="17"/>
      <c r="AE4" s="10">
        <v>1</v>
      </c>
      <c r="AF4" s="10">
        <f t="shared" ref="AF4:AF14" si="5">(AE4 * C4 * 0.13) / 1000</f>
        <v>1.3</v>
      </c>
      <c r="AG4" s="10">
        <f t="shared" ref="AG4:AG14" si="6" xml:space="preserve"> (AE4 * C4 * 0.31) / 1000</f>
        <v>3.1</v>
      </c>
      <c r="AH4" s="10">
        <f t="shared" ref="AH4:AH14" si="7">AG4-AF4</f>
        <v>1.8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s="15" customFormat="1" x14ac:dyDescent="0.3">
      <c r="A5" s="7" t="s">
        <v>2</v>
      </c>
      <c r="B5" s="7">
        <v>1</v>
      </c>
      <c r="C5" s="7">
        <v>10000</v>
      </c>
      <c r="D5" s="7">
        <v>0.55000000000000004</v>
      </c>
      <c r="E5" s="7">
        <v>0.7</v>
      </c>
      <c r="F5" s="7">
        <v>14.61</v>
      </c>
      <c r="G5" s="7">
        <v>4213</v>
      </c>
      <c r="H5" s="7">
        <v>2373</v>
      </c>
      <c r="I5" s="7">
        <v>2932</v>
      </c>
      <c r="J5" s="14">
        <v>0.17399999999999999</v>
      </c>
      <c r="K5" s="7">
        <v>3226</v>
      </c>
      <c r="L5" s="14">
        <v>0.191</v>
      </c>
      <c r="M5" s="8"/>
      <c r="N5" s="7">
        <v>0.85</v>
      </c>
      <c r="O5" s="7">
        <v>1.44</v>
      </c>
      <c r="P5" s="7">
        <v>21.3</v>
      </c>
      <c r="Q5" s="7">
        <v>6081</v>
      </c>
      <c r="R5" s="7">
        <v>1644</v>
      </c>
      <c r="S5" s="7">
        <v>2666</v>
      </c>
      <c r="T5" s="14">
        <v>0.11</v>
      </c>
      <c r="U5" s="7">
        <v>2740</v>
      </c>
      <c r="V5" s="14">
        <v>0.113</v>
      </c>
      <c r="W5" s="7"/>
      <c r="X5" s="9">
        <f t="shared" si="0"/>
        <v>0.35294117647058815</v>
      </c>
      <c r="Y5" s="9">
        <f t="shared" si="1"/>
        <v>0.51388888888888895</v>
      </c>
      <c r="Z5" s="9">
        <f xml:space="preserve"> (H5-R5) / R5</f>
        <v>0.44343065693430656</v>
      </c>
      <c r="AA5" s="9">
        <f t="shared" si="2"/>
        <v>0.30718631803979607</v>
      </c>
      <c r="AB5" s="9">
        <f t="shared" si="3"/>
        <v>-9.9774943735933985E-2</v>
      </c>
      <c r="AC5" s="9">
        <f t="shared" si="4"/>
        <v>-0.17737226277372262</v>
      </c>
      <c r="AD5" s="9"/>
      <c r="AE5" s="7">
        <v>10</v>
      </c>
      <c r="AF5" s="7">
        <f t="shared" si="5"/>
        <v>13</v>
      </c>
      <c r="AG5" s="7">
        <f t="shared" si="6"/>
        <v>31</v>
      </c>
      <c r="AH5" s="7">
        <f t="shared" si="7"/>
        <v>18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1:50" x14ac:dyDescent="0.3">
      <c r="A6" s="10" t="s">
        <v>3</v>
      </c>
      <c r="B6" s="10">
        <v>1</v>
      </c>
      <c r="C6" s="10">
        <v>10000</v>
      </c>
      <c r="D6" s="10">
        <v>0.56999999999999995</v>
      </c>
      <c r="E6" s="10">
        <v>0.73</v>
      </c>
      <c r="F6" s="10">
        <v>5.96</v>
      </c>
      <c r="G6" s="10">
        <v>4237</v>
      </c>
      <c r="H6" s="10">
        <v>2360</v>
      </c>
      <c r="I6" s="10">
        <v>3093</v>
      </c>
      <c r="J6" s="13">
        <v>0.182</v>
      </c>
      <c r="K6" s="10">
        <v>2944</v>
      </c>
      <c r="L6" s="13">
        <v>0.17399999999999999</v>
      </c>
      <c r="M6" s="8"/>
      <c r="N6" s="10">
        <v>0.84</v>
      </c>
      <c r="O6" s="10">
        <v>1.38</v>
      </c>
      <c r="P6" s="10">
        <v>25.68</v>
      </c>
      <c r="Q6" s="10">
        <v>6282</v>
      </c>
      <c r="R6" s="10">
        <v>1591</v>
      </c>
      <c r="S6" s="10">
        <v>3219</v>
      </c>
      <c r="T6" s="13">
        <v>0.128</v>
      </c>
      <c r="U6" s="10">
        <v>2637</v>
      </c>
      <c r="V6" s="13">
        <v>0.105</v>
      </c>
      <c r="W6" s="10"/>
      <c r="X6" s="11">
        <f t="shared" si="0"/>
        <v>0.32142857142857145</v>
      </c>
      <c r="Y6" s="11">
        <f t="shared" si="1"/>
        <v>0.47101449275362317</v>
      </c>
      <c r="Z6" s="11">
        <f t="shared" ref="Z6:Z23" si="8" xml:space="preserve"> (H6-R6) / R6</f>
        <v>0.48334380892520429</v>
      </c>
      <c r="AA6" s="12">
        <f t="shared" si="2"/>
        <v>0.32553326965934415</v>
      </c>
      <c r="AB6" s="9">
        <f t="shared" si="3"/>
        <v>3.9142590866728798E-2</v>
      </c>
      <c r="AC6" s="9">
        <f t="shared" si="4"/>
        <v>-0.11642017444065225</v>
      </c>
      <c r="AD6" s="17"/>
      <c r="AE6" s="10">
        <v>10</v>
      </c>
      <c r="AF6" s="10">
        <f t="shared" si="5"/>
        <v>13</v>
      </c>
      <c r="AG6" s="10">
        <f t="shared" si="6"/>
        <v>31</v>
      </c>
      <c r="AH6" s="10">
        <f t="shared" si="7"/>
        <v>18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s="15" customFormat="1" x14ac:dyDescent="0.3">
      <c r="A7" s="7" t="s">
        <v>4</v>
      </c>
      <c r="B7" s="7">
        <v>1</v>
      </c>
      <c r="C7" s="7">
        <v>10000</v>
      </c>
      <c r="D7" s="7">
        <v>0.8</v>
      </c>
      <c r="E7" s="7">
        <v>1</v>
      </c>
      <c r="F7" s="7">
        <v>16.22</v>
      </c>
      <c r="G7" s="7">
        <v>6467</v>
      </c>
      <c r="H7" s="7">
        <v>1546</v>
      </c>
      <c r="I7" s="7">
        <v>4336</v>
      </c>
      <c r="J7" s="14">
        <v>0.16800000000000001</v>
      </c>
      <c r="K7" s="7">
        <v>4642</v>
      </c>
      <c r="L7" s="14">
        <v>0.17899999999999999</v>
      </c>
      <c r="M7" s="8"/>
      <c r="N7" s="7">
        <v>1.36</v>
      </c>
      <c r="O7" s="7">
        <v>2.23</v>
      </c>
      <c r="P7" s="7">
        <v>13.95</v>
      </c>
      <c r="Q7" s="7">
        <v>11261</v>
      </c>
      <c r="R7" s="7">
        <v>888</v>
      </c>
      <c r="S7" s="7">
        <v>5019</v>
      </c>
      <c r="T7" s="14">
        <v>0.111</v>
      </c>
      <c r="U7" s="7">
        <v>5638</v>
      </c>
      <c r="V7" s="14">
        <v>0.125</v>
      </c>
      <c r="W7" s="7"/>
      <c r="X7" s="9">
        <f t="shared" si="0"/>
        <v>0.41176470588235298</v>
      </c>
      <c r="Y7" s="9">
        <f t="shared" si="1"/>
        <v>0.55156950672645744</v>
      </c>
      <c r="Z7" s="9">
        <f t="shared" si="8"/>
        <v>0.74099099099099097</v>
      </c>
      <c r="AA7" s="9">
        <f t="shared" si="2"/>
        <v>0.42571707663617797</v>
      </c>
      <c r="AB7" s="9">
        <f t="shared" si="3"/>
        <v>0.13608288503685992</v>
      </c>
      <c r="AC7" s="9">
        <f t="shared" si="4"/>
        <v>0.17665838949982263</v>
      </c>
      <c r="AD7" s="9"/>
      <c r="AE7" s="7">
        <v>100</v>
      </c>
      <c r="AF7" s="7">
        <f t="shared" si="5"/>
        <v>130</v>
      </c>
      <c r="AG7" s="7">
        <f t="shared" si="6"/>
        <v>310</v>
      </c>
      <c r="AH7" s="7">
        <f t="shared" si="7"/>
        <v>180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0" x14ac:dyDescent="0.3">
      <c r="A8" s="10" t="s">
        <v>5</v>
      </c>
      <c r="B8" s="10">
        <v>1</v>
      </c>
      <c r="C8" s="10">
        <v>10000</v>
      </c>
      <c r="D8" s="10">
        <v>0.93</v>
      </c>
      <c r="E8" s="10">
        <v>1.1100000000000001</v>
      </c>
      <c r="F8" s="10">
        <v>16.329999999999998</v>
      </c>
      <c r="G8" s="10">
        <v>7324</v>
      </c>
      <c r="H8" s="10">
        <v>1365</v>
      </c>
      <c r="I8" s="10">
        <v>4297</v>
      </c>
      <c r="J8" s="13">
        <v>0.14699999999999999</v>
      </c>
      <c r="K8" s="10">
        <v>4891</v>
      </c>
      <c r="L8" s="13">
        <v>0.16700000000000001</v>
      </c>
      <c r="M8" s="8"/>
      <c r="N8" s="10">
        <v>1.4</v>
      </c>
      <c r="O8" s="10">
        <v>2.27</v>
      </c>
      <c r="P8" s="10">
        <v>12.69</v>
      </c>
      <c r="Q8" s="10">
        <v>11637</v>
      </c>
      <c r="R8" s="10">
        <v>859</v>
      </c>
      <c r="S8" s="10">
        <v>6483</v>
      </c>
      <c r="T8" s="13">
        <v>0.13900000000000001</v>
      </c>
      <c r="U8" s="10">
        <v>5164</v>
      </c>
      <c r="V8" s="13">
        <v>0.111</v>
      </c>
      <c r="W8" s="10"/>
      <c r="X8" s="11">
        <f t="shared" si="0"/>
        <v>0.33571428571428563</v>
      </c>
      <c r="Y8" s="11">
        <f t="shared" si="1"/>
        <v>0.51101321585903081</v>
      </c>
      <c r="Z8" s="11">
        <f t="shared" si="8"/>
        <v>0.58905704307334106</v>
      </c>
      <c r="AA8" s="12">
        <f t="shared" si="2"/>
        <v>0.37062816877202026</v>
      </c>
      <c r="AB8" s="9">
        <f t="shared" si="3"/>
        <v>0.337189572728675</v>
      </c>
      <c r="AC8" s="9">
        <f t="shared" si="4"/>
        <v>5.2865995352439972E-2</v>
      </c>
      <c r="AD8" s="17"/>
      <c r="AE8" s="10">
        <v>100</v>
      </c>
      <c r="AF8" s="10">
        <f t="shared" si="5"/>
        <v>130</v>
      </c>
      <c r="AG8" s="10">
        <f t="shared" si="6"/>
        <v>310</v>
      </c>
      <c r="AH8" s="10">
        <f t="shared" si="7"/>
        <v>180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s="15" customFormat="1" x14ac:dyDescent="0.3">
      <c r="A9" s="7" t="s">
        <v>6</v>
      </c>
      <c r="B9" s="7">
        <v>1</v>
      </c>
      <c r="C9" s="7">
        <v>10000</v>
      </c>
      <c r="D9" s="7">
        <v>4</v>
      </c>
      <c r="E9" s="7">
        <v>4.55</v>
      </c>
      <c r="F9" s="7">
        <v>25.76</v>
      </c>
      <c r="G9" s="7">
        <v>32539</v>
      </c>
      <c r="H9" s="7">
        <v>307</v>
      </c>
      <c r="I9" s="7">
        <v>17228</v>
      </c>
      <c r="J9" s="14">
        <v>0.13200000000000001</v>
      </c>
      <c r="K9" s="7">
        <v>19844</v>
      </c>
      <c r="L9" s="14">
        <v>0.152</v>
      </c>
      <c r="M9" s="8"/>
      <c r="N9" s="7">
        <v>5.52</v>
      </c>
      <c r="O9" s="7">
        <v>7.06</v>
      </c>
      <c r="P9" s="7">
        <v>27.27</v>
      </c>
      <c r="Q9" s="7">
        <v>43850</v>
      </c>
      <c r="R9" s="7">
        <v>228</v>
      </c>
      <c r="S9" s="7">
        <v>30185</v>
      </c>
      <c r="T9" s="14">
        <v>0.17199999999999999</v>
      </c>
      <c r="U9" s="7">
        <v>36334</v>
      </c>
      <c r="V9" s="14">
        <v>0.20699999999999999</v>
      </c>
      <c r="W9" s="7"/>
      <c r="X9" s="9">
        <f t="shared" si="0"/>
        <v>0.27536231884057966</v>
      </c>
      <c r="Y9" s="9">
        <f t="shared" si="1"/>
        <v>0.35552407932011332</v>
      </c>
      <c r="Z9" s="9">
        <f t="shared" si="8"/>
        <v>0.34649122807017546</v>
      </c>
      <c r="AA9" s="9">
        <f t="shared" si="2"/>
        <v>0.25794754846066137</v>
      </c>
      <c r="AB9" s="9">
        <f t="shared" si="3"/>
        <v>0.42925294020208715</v>
      </c>
      <c r="AC9" s="9">
        <f t="shared" si="4"/>
        <v>0.45384488358011782</v>
      </c>
      <c r="AD9" s="9"/>
      <c r="AE9" s="7">
        <v>1000</v>
      </c>
      <c r="AF9" s="7">
        <f t="shared" si="5"/>
        <v>1300</v>
      </c>
      <c r="AG9" s="7">
        <f t="shared" si="6"/>
        <v>3100</v>
      </c>
      <c r="AH9" s="7">
        <f t="shared" si="7"/>
        <v>1800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3">
      <c r="A10" s="10" t="s">
        <v>7</v>
      </c>
      <c r="B10" s="10">
        <v>1</v>
      </c>
      <c r="C10" s="10">
        <v>10000</v>
      </c>
      <c r="D10" s="10">
        <v>3.84</v>
      </c>
      <c r="E10" s="10">
        <v>4.3499999999999996</v>
      </c>
      <c r="F10" s="10">
        <v>13.18</v>
      </c>
      <c r="G10" s="10">
        <v>31666</v>
      </c>
      <c r="H10" s="10">
        <v>315</v>
      </c>
      <c r="I10" s="10">
        <v>18656</v>
      </c>
      <c r="J10" s="13">
        <v>0.14699999999999999</v>
      </c>
      <c r="K10" s="10">
        <v>17943</v>
      </c>
      <c r="L10" s="13">
        <v>0.14199999999999999</v>
      </c>
      <c r="M10" s="8"/>
      <c r="N10" s="10">
        <v>7.35</v>
      </c>
      <c r="O10" s="10">
        <v>8.18</v>
      </c>
      <c r="P10" s="10">
        <v>15.75</v>
      </c>
      <c r="Q10" s="10">
        <v>58300</v>
      </c>
      <c r="R10" s="10">
        <v>171</v>
      </c>
      <c r="S10" s="10">
        <v>36521</v>
      </c>
      <c r="T10" s="13">
        <v>0.157</v>
      </c>
      <c r="U10" s="10">
        <v>28662</v>
      </c>
      <c r="V10" s="13">
        <v>0.123</v>
      </c>
      <c r="W10" s="10"/>
      <c r="X10" s="11">
        <f t="shared" si="0"/>
        <v>0.47755102040816327</v>
      </c>
      <c r="Y10" s="11">
        <f t="shared" si="1"/>
        <v>0.4682151589242054</v>
      </c>
      <c r="Z10" s="11">
        <f t="shared" si="8"/>
        <v>0.84210526315789469</v>
      </c>
      <c r="AA10" s="12">
        <f t="shared" si="2"/>
        <v>0.45684391080617498</v>
      </c>
      <c r="AB10" s="9">
        <f t="shared" si="3"/>
        <v>0.48917061416719149</v>
      </c>
      <c r="AC10" s="9">
        <f t="shared" si="4"/>
        <v>0.37397948503244716</v>
      </c>
      <c r="AD10" s="17"/>
      <c r="AE10" s="10">
        <v>1000</v>
      </c>
      <c r="AF10" s="10">
        <f t="shared" si="5"/>
        <v>1300</v>
      </c>
      <c r="AG10" s="10">
        <f t="shared" si="6"/>
        <v>3100</v>
      </c>
      <c r="AH10" s="10">
        <f t="shared" si="7"/>
        <v>1800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s="15" customFormat="1" x14ac:dyDescent="0.3">
      <c r="A11" s="7" t="s">
        <v>8</v>
      </c>
      <c r="B11" s="7">
        <v>1</v>
      </c>
      <c r="C11" s="7">
        <v>1000</v>
      </c>
      <c r="D11" s="7">
        <v>5.71</v>
      </c>
      <c r="E11" s="7">
        <v>6.9</v>
      </c>
      <c r="F11" s="7">
        <v>15.19</v>
      </c>
      <c r="G11" s="7">
        <v>4450</v>
      </c>
      <c r="H11" s="7">
        <v>224</v>
      </c>
      <c r="I11" s="7">
        <v>927</v>
      </c>
      <c r="J11" s="14">
        <v>5.1999999999999998E-2</v>
      </c>
      <c r="K11" s="7">
        <v>5521</v>
      </c>
      <c r="L11" s="14">
        <v>0.31</v>
      </c>
      <c r="M11" s="8"/>
      <c r="N11" s="7"/>
      <c r="O11" s="7"/>
      <c r="P11" s="7"/>
      <c r="Q11" s="7"/>
      <c r="R11" s="7"/>
      <c r="S11" s="7"/>
      <c r="T11" s="7"/>
      <c r="U11" s="7"/>
      <c r="V11" s="7"/>
      <c r="W11" s="7"/>
      <c r="X11" s="9"/>
      <c r="Y11" s="9"/>
      <c r="Z11" s="9"/>
      <c r="AA11" s="9"/>
      <c r="AB11" s="9"/>
      <c r="AC11" s="9"/>
      <c r="AD11" s="9"/>
      <c r="AE11" s="7">
        <v>100</v>
      </c>
      <c r="AF11" s="7">
        <f t="shared" si="5"/>
        <v>13</v>
      </c>
      <c r="AG11" s="7">
        <f t="shared" si="6"/>
        <v>31</v>
      </c>
      <c r="AH11" s="7">
        <f t="shared" si="7"/>
        <v>18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1:50" x14ac:dyDescent="0.3">
      <c r="A12" s="10" t="s">
        <v>9</v>
      </c>
      <c r="B12" s="10">
        <v>1</v>
      </c>
      <c r="C12" s="10">
        <v>1000</v>
      </c>
      <c r="D12" s="10">
        <v>9.0500000000000007</v>
      </c>
      <c r="E12" s="10">
        <v>10.130000000000001</v>
      </c>
      <c r="F12" s="10">
        <v>16.95</v>
      </c>
      <c r="G12" s="10">
        <v>6938</v>
      </c>
      <c r="H12" s="10">
        <v>144</v>
      </c>
      <c r="I12" s="10">
        <v>7952</v>
      </c>
      <c r="J12" s="13">
        <v>0.28599999999999998</v>
      </c>
      <c r="K12" s="10">
        <v>9437</v>
      </c>
      <c r="L12" s="13">
        <v>0.34</v>
      </c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/>
      <c r="Y12" s="11"/>
      <c r="Z12" s="11"/>
      <c r="AA12" s="12"/>
      <c r="AB12" s="9"/>
      <c r="AC12" s="9"/>
      <c r="AD12" s="12"/>
      <c r="AE12" s="10">
        <v>100</v>
      </c>
      <c r="AF12" s="10">
        <f t="shared" si="5"/>
        <v>13</v>
      </c>
      <c r="AG12" s="10">
        <f t="shared" si="6"/>
        <v>31</v>
      </c>
      <c r="AH12" s="10">
        <f t="shared" si="7"/>
        <v>18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s="15" customFormat="1" x14ac:dyDescent="0.3">
      <c r="A13" s="7" t="s">
        <v>10</v>
      </c>
      <c r="B13" s="7">
        <v>1</v>
      </c>
      <c r="C13" s="7">
        <v>1000</v>
      </c>
      <c r="D13" s="7">
        <v>46.15</v>
      </c>
      <c r="E13" s="7">
        <v>50.03</v>
      </c>
      <c r="F13" s="7">
        <v>74.569999999999993</v>
      </c>
      <c r="G13" s="7">
        <v>36062</v>
      </c>
      <c r="H13" s="7">
        <v>27</v>
      </c>
      <c r="I13" s="7">
        <v>7018</v>
      </c>
      <c r="J13" s="14">
        <v>4.9000000000000002E-2</v>
      </c>
      <c r="K13" s="7">
        <v>48614</v>
      </c>
      <c r="L13" s="14">
        <v>0.33700000000000002</v>
      </c>
      <c r="M13" s="8"/>
      <c r="N13" s="7"/>
      <c r="O13" s="7"/>
      <c r="P13" s="7"/>
      <c r="Q13" s="7"/>
      <c r="R13" s="7"/>
      <c r="S13" s="7"/>
      <c r="T13" s="7"/>
      <c r="U13" s="7"/>
      <c r="V13" s="7"/>
      <c r="W13" s="7"/>
      <c r="X13" s="9"/>
      <c r="Y13" s="9"/>
      <c r="Z13" s="9"/>
      <c r="AA13" s="9"/>
      <c r="AB13" s="9"/>
      <c r="AC13" s="9"/>
      <c r="AD13" s="9"/>
      <c r="AE13" s="7">
        <v>1000</v>
      </c>
      <c r="AF13" s="7">
        <f t="shared" si="5"/>
        <v>130</v>
      </c>
      <c r="AG13" s="7">
        <f t="shared" si="6"/>
        <v>310</v>
      </c>
      <c r="AH13" s="7">
        <f t="shared" si="7"/>
        <v>180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3">
      <c r="A14" s="10" t="s">
        <v>11</v>
      </c>
      <c r="B14" s="10">
        <v>1</v>
      </c>
      <c r="C14" s="10">
        <v>1000</v>
      </c>
      <c r="D14" s="10">
        <v>66.349999999999994</v>
      </c>
      <c r="E14" s="10">
        <v>69.78</v>
      </c>
      <c r="F14" s="10">
        <v>100.69</v>
      </c>
      <c r="G14" s="10">
        <v>60631</v>
      </c>
      <c r="H14" s="10">
        <v>16</v>
      </c>
      <c r="I14" s="10">
        <v>78319</v>
      </c>
      <c r="J14" s="13">
        <v>0.32300000000000001</v>
      </c>
      <c r="K14" s="10">
        <v>79509</v>
      </c>
      <c r="L14" s="13">
        <v>0.32800000000000001</v>
      </c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1"/>
      <c r="AA14" s="12"/>
      <c r="AB14" s="9"/>
      <c r="AC14" s="9"/>
      <c r="AD14" s="12"/>
      <c r="AE14" s="10">
        <v>1000</v>
      </c>
      <c r="AF14" s="10">
        <f t="shared" si="5"/>
        <v>130</v>
      </c>
      <c r="AG14" s="10">
        <f t="shared" si="6"/>
        <v>310</v>
      </c>
      <c r="AH14" s="10">
        <f t="shared" si="7"/>
        <v>180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/>
      <c r="Y15" s="11"/>
      <c r="Z15" s="11"/>
      <c r="AA15" s="12"/>
      <c r="AB15" s="9"/>
      <c r="AC15" s="9"/>
      <c r="AD15" s="12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s="15" customFormat="1" x14ac:dyDescent="0.3">
      <c r="A16" s="7" t="s">
        <v>0</v>
      </c>
      <c r="B16" s="7">
        <v>10</v>
      </c>
      <c r="C16" s="7">
        <v>10000</v>
      </c>
      <c r="D16" s="7">
        <v>1.96</v>
      </c>
      <c r="E16" s="7">
        <v>3.53</v>
      </c>
      <c r="F16" s="7">
        <v>66.900000000000006</v>
      </c>
      <c r="G16" s="7">
        <v>9869</v>
      </c>
      <c r="H16" s="7">
        <v>10132</v>
      </c>
      <c r="I16" s="7">
        <v>12335</v>
      </c>
      <c r="J16" s="14">
        <v>0.312</v>
      </c>
      <c r="K16" s="7">
        <v>15718</v>
      </c>
      <c r="L16" s="14">
        <v>0.39800000000000002</v>
      </c>
      <c r="M16" s="8"/>
      <c r="N16" s="7">
        <v>4.2300000000000004</v>
      </c>
      <c r="O16" s="7">
        <v>7.8</v>
      </c>
      <c r="P16" s="7">
        <v>178.23</v>
      </c>
      <c r="Q16" s="7">
        <v>13233</v>
      </c>
      <c r="R16" s="7">
        <v>7556</v>
      </c>
      <c r="S16" s="7">
        <v>24730</v>
      </c>
      <c r="T16" s="14">
        <v>0.46700000000000003</v>
      </c>
      <c r="U16" s="7">
        <v>29868</v>
      </c>
      <c r="V16" s="14">
        <v>0.56399999999999995</v>
      </c>
      <c r="W16" s="7"/>
      <c r="X16" s="9">
        <f t="shared" si="0"/>
        <v>0.53664302600472824</v>
      </c>
      <c r="Y16" s="9">
        <f t="shared" si="1"/>
        <v>0.54743589743589738</v>
      </c>
      <c r="Z16" s="9">
        <f t="shared" si="8"/>
        <v>0.34092112228692428</v>
      </c>
      <c r="AA16" s="9">
        <f t="shared" si="2"/>
        <v>0.25421295246731657</v>
      </c>
      <c r="AB16" s="9">
        <f t="shared" si="3"/>
        <v>0.5012131014961585</v>
      </c>
      <c r="AC16" s="9">
        <f t="shared" si="4"/>
        <v>0.4737511718226865</v>
      </c>
      <c r="AD16" s="9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0" x14ac:dyDescent="0.3">
      <c r="A17" s="10" t="s">
        <v>1</v>
      </c>
      <c r="B17" s="10">
        <v>10</v>
      </c>
      <c r="C17" s="10">
        <v>10000</v>
      </c>
      <c r="D17" s="10">
        <v>1.03</v>
      </c>
      <c r="E17" s="10">
        <v>1.42</v>
      </c>
      <c r="F17" s="10">
        <v>17.66</v>
      </c>
      <c r="G17" s="10">
        <v>7225</v>
      </c>
      <c r="H17" s="10">
        <v>13840</v>
      </c>
      <c r="I17" s="10">
        <v>12427</v>
      </c>
      <c r="J17" s="13">
        <v>0.43</v>
      </c>
      <c r="K17" s="10">
        <v>12341</v>
      </c>
      <c r="L17" s="13">
        <v>0.42699999999999999</v>
      </c>
      <c r="M17" s="8"/>
      <c r="N17" s="10">
        <v>3.09</v>
      </c>
      <c r="O17" s="10">
        <v>6.12</v>
      </c>
      <c r="P17" s="10">
        <v>109.37</v>
      </c>
      <c r="Q17" s="10">
        <v>12604</v>
      </c>
      <c r="R17" s="10">
        <v>7933</v>
      </c>
      <c r="S17" s="10">
        <v>30157</v>
      </c>
      <c r="T17" s="13">
        <v>0.59799999999999998</v>
      </c>
      <c r="U17" s="10">
        <v>28399</v>
      </c>
      <c r="V17" s="13">
        <v>0.56299999999999994</v>
      </c>
      <c r="W17" s="10"/>
      <c r="X17" s="11">
        <f t="shared" si="0"/>
        <v>0.66666666666666652</v>
      </c>
      <c r="Y17" s="11">
        <f t="shared" si="1"/>
        <v>0.76797385620915037</v>
      </c>
      <c r="Z17" s="11">
        <f t="shared" si="8"/>
        <v>0.74461111811420644</v>
      </c>
      <c r="AA17" s="12">
        <f t="shared" si="2"/>
        <v>0.42676927959377975</v>
      </c>
      <c r="AB17" s="9">
        <f t="shared" si="3"/>
        <v>0.58792320191000436</v>
      </c>
      <c r="AC17" s="9">
        <f t="shared" si="4"/>
        <v>0.56544244515651965</v>
      </c>
      <c r="AD17" s="17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s="15" customFormat="1" x14ac:dyDescent="0.3">
      <c r="A18" s="7" t="s">
        <v>2</v>
      </c>
      <c r="B18" s="7">
        <v>10</v>
      </c>
      <c r="C18" s="7">
        <v>10000</v>
      </c>
      <c r="D18" s="7">
        <v>1.04</v>
      </c>
      <c r="E18" s="7">
        <v>1.38</v>
      </c>
      <c r="F18" s="7">
        <v>18.71</v>
      </c>
      <c r="G18" s="7">
        <v>7637</v>
      </c>
      <c r="H18" s="7">
        <v>13094</v>
      </c>
      <c r="I18" s="7">
        <v>14591</v>
      </c>
      <c r="J18" s="14">
        <v>0.47799999999999998</v>
      </c>
      <c r="K18" s="7">
        <v>14826</v>
      </c>
      <c r="L18" s="14">
        <v>0.48499999999999999</v>
      </c>
      <c r="M18" s="8"/>
      <c r="N18" s="7">
        <v>2.4700000000000002</v>
      </c>
      <c r="O18" s="7">
        <v>5.15</v>
      </c>
      <c r="P18" s="7">
        <v>56.02</v>
      </c>
      <c r="Q18" s="7">
        <v>12033</v>
      </c>
      <c r="R18" s="7">
        <v>8310</v>
      </c>
      <c r="S18" s="7">
        <v>29931</v>
      </c>
      <c r="T18" s="14">
        <v>0.622</v>
      </c>
      <c r="U18" s="7">
        <v>29479</v>
      </c>
      <c r="V18" s="14">
        <v>0.61199999999999999</v>
      </c>
      <c r="W18" s="7"/>
      <c r="X18" s="9">
        <f t="shared" si="0"/>
        <v>0.57894736842105265</v>
      </c>
      <c r="Y18" s="9">
        <f t="shared" si="1"/>
        <v>0.73203883495145639</v>
      </c>
      <c r="Z18" s="9">
        <f t="shared" si="8"/>
        <v>0.57569193742478941</v>
      </c>
      <c r="AA18" s="9">
        <f t="shared" si="2"/>
        <v>0.36532867946480513</v>
      </c>
      <c r="AB18" s="9">
        <f t="shared" si="3"/>
        <v>0.51251211118906814</v>
      </c>
      <c r="AC18" s="9">
        <f t="shared" si="4"/>
        <v>0.4970657077919875</v>
      </c>
      <c r="AD18" s="9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1:50" x14ac:dyDescent="0.3">
      <c r="A19" s="10" t="s">
        <v>3</v>
      </c>
      <c r="B19" s="10">
        <v>10</v>
      </c>
      <c r="C19" s="10">
        <v>10000</v>
      </c>
      <c r="D19" s="10">
        <v>1.08</v>
      </c>
      <c r="E19" s="10">
        <v>1.36</v>
      </c>
      <c r="F19" s="10">
        <v>12.11</v>
      </c>
      <c r="G19" s="10">
        <v>7823</v>
      </c>
      <c r="H19" s="10">
        <v>12782</v>
      </c>
      <c r="I19" s="10">
        <v>15197</v>
      </c>
      <c r="J19" s="13">
        <v>0.48599999999999999</v>
      </c>
      <c r="K19" s="10">
        <v>14843</v>
      </c>
      <c r="L19" s="13">
        <v>0.47399999999999998</v>
      </c>
      <c r="M19" s="8"/>
      <c r="N19" s="10">
        <v>2.2999999999999998</v>
      </c>
      <c r="O19" s="10">
        <v>4.6399999999999997</v>
      </c>
      <c r="P19" s="10">
        <v>51.68</v>
      </c>
      <c r="Q19" s="10">
        <v>13077</v>
      </c>
      <c r="R19" s="10">
        <v>7647</v>
      </c>
      <c r="S19" s="10">
        <v>35539</v>
      </c>
      <c r="T19" s="13">
        <v>0.67900000000000005</v>
      </c>
      <c r="U19" s="10">
        <v>29099</v>
      </c>
      <c r="V19" s="13">
        <v>0.55600000000000005</v>
      </c>
      <c r="W19" s="10"/>
      <c r="X19" s="11">
        <f t="shared" si="0"/>
        <v>0.53043478260869559</v>
      </c>
      <c r="Y19" s="11">
        <f t="shared" si="1"/>
        <v>0.70689655172413779</v>
      </c>
      <c r="Z19" s="11">
        <f t="shared" si="8"/>
        <v>0.67150516542434946</v>
      </c>
      <c r="AA19" s="12">
        <f t="shared" si="2"/>
        <v>0.40177410721113405</v>
      </c>
      <c r="AB19" s="9">
        <f t="shared" si="3"/>
        <v>0.57238526688989566</v>
      </c>
      <c r="AC19" s="9">
        <f t="shared" si="4"/>
        <v>0.48991374274030036</v>
      </c>
      <c r="AD19" s="17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s="15" customFormat="1" x14ac:dyDescent="0.3">
      <c r="A20" s="7" t="s">
        <v>4</v>
      </c>
      <c r="B20" s="7">
        <v>10</v>
      </c>
      <c r="C20" s="7">
        <v>10000</v>
      </c>
      <c r="D20" s="7">
        <v>2.11</v>
      </c>
      <c r="E20" s="7">
        <v>2.91</v>
      </c>
      <c r="F20" s="7">
        <v>17.920000000000002</v>
      </c>
      <c r="G20" s="7">
        <v>13498</v>
      </c>
      <c r="H20" s="7">
        <v>7408</v>
      </c>
      <c r="I20" s="7">
        <v>32271</v>
      </c>
      <c r="J20" s="14">
        <v>0.59799999999999998</v>
      </c>
      <c r="K20" s="7">
        <v>37271</v>
      </c>
      <c r="L20" s="14">
        <v>0.69</v>
      </c>
      <c r="M20" s="8"/>
      <c r="N20" s="7">
        <v>3.98</v>
      </c>
      <c r="O20" s="7">
        <v>6.13</v>
      </c>
      <c r="P20" s="7">
        <v>63.33</v>
      </c>
      <c r="Q20" s="7">
        <v>23112</v>
      </c>
      <c r="R20" s="7">
        <v>4326</v>
      </c>
      <c r="S20" s="7">
        <v>61624</v>
      </c>
      <c r="T20" s="14">
        <v>0.66700000000000004</v>
      </c>
      <c r="U20" s="7">
        <v>74254</v>
      </c>
      <c r="V20" s="14">
        <v>0.80300000000000005</v>
      </c>
      <c r="W20" s="7"/>
      <c r="X20" s="9">
        <f t="shared" si="0"/>
        <v>0.46984924623115581</v>
      </c>
      <c r="Y20" s="9">
        <f t="shared" si="1"/>
        <v>0.52528548123980423</v>
      </c>
      <c r="Z20" s="9">
        <f t="shared" si="8"/>
        <v>0.71243643088303288</v>
      </c>
      <c r="AA20" s="9">
        <f t="shared" si="2"/>
        <v>0.41597438560055383</v>
      </c>
      <c r="AB20" s="9">
        <f t="shared" si="3"/>
        <v>0.47632415941840839</v>
      </c>
      <c r="AC20" s="9">
        <f t="shared" si="4"/>
        <v>0.49806071053411266</v>
      </c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x14ac:dyDescent="0.3">
      <c r="A21" s="10" t="s">
        <v>5</v>
      </c>
      <c r="B21" s="10">
        <v>10</v>
      </c>
      <c r="C21" s="10">
        <v>10000</v>
      </c>
      <c r="D21" s="10">
        <v>1.92</v>
      </c>
      <c r="E21" s="10">
        <v>2.58</v>
      </c>
      <c r="F21" s="10">
        <v>18.899999999999999</v>
      </c>
      <c r="G21" s="10">
        <v>13119</v>
      </c>
      <c r="H21" s="10">
        <v>7622</v>
      </c>
      <c r="I21" s="10">
        <v>36602</v>
      </c>
      <c r="J21" s="13">
        <v>0.69699999999999995</v>
      </c>
      <c r="K21" s="10">
        <v>33465</v>
      </c>
      <c r="L21" s="13">
        <v>0.63800000000000001</v>
      </c>
      <c r="M21" s="8"/>
      <c r="N21" s="10">
        <v>4.75</v>
      </c>
      <c r="O21" s="10">
        <v>8.89</v>
      </c>
      <c r="P21" s="10">
        <v>69.84</v>
      </c>
      <c r="Q21" s="10">
        <v>25273</v>
      </c>
      <c r="R21" s="10">
        <v>3956</v>
      </c>
      <c r="S21" s="10">
        <v>86790</v>
      </c>
      <c r="T21" s="13">
        <v>0.85799999999999998</v>
      </c>
      <c r="U21" s="10">
        <v>60376</v>
      </c>
      <c r="V21" s="13">
        <v>0.59699999999999998</v>
      </c>
      <c r="W21" s="10"/>
      <c r="X21" s="11">
        <f t="shared" si="0"/>
        <v>0.59578947368421054</v>
      </c>
      <c r="Y21" s="11">
        <f t="shared" si="1"/>
        <v>0.70978627671541061</v>
      </c>
      <c r="Z21" s="11">
        <f t="shared" si="8"/>
        <v>0.92669362992922144</v>
      </c>
      <c r="AA21" s="12">
        <f t="shared" si="2"/>
        <v>0.4809084794048985</v>
      </c>
      <c r="AB21" s="9">
        <f t="shared" si="3"/>
        <v>0.5782693858739486</v>
      </c>
      <c r="AC21" s="9">
        <f t="shared" si="4"/>
        <v>0.44572346627799125</v>
      </c>
      <c r="AD21" s="17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s="15" customFormat="1" x14ac:dyDescent="0.3">
      <c r="A22" s="7" t="s">
        <v>6</v>
      </c>
      <c r="B22" s="7">
        <v>10</v>
      </c>
      <c r="C22" s="7">
        <v>10000</v>
      </c>
      <c r="D22" s="7">
        <v>11.58</v>
      </c>
      <c r="E22" s="7">
        <v>13.42</v>
      </c>
      <c r="F22" s="7">
        <v>35.299999999999997</v>
      </c>
      <c r="G22" s="7">
        <v>70518</v>
      </c>
      <c r="H22" s="7">
        <v>1418</v>
      </c>
      <c r="I22" s="7">
        <v>187405</v>
      </c>
      <c r="J22" s="14">
        <v>0.66400000000000003</v>
      </c>
      <c r="K22" s="7">
        <v>220274</v>
      </c>
      <c r="L22" s="14">
        <v>0.78100000000000003</v>
      </c>
      <c r="M22" s="8"/>
      <c r="N22" s="7">
        <v>27.48</v>
      </c>
      <c r="O22" s="7">
        <v>32.39</v>
      </c>
      <c r="P22" s="7">
        <v>98.1</v>
      </c>
      <c r="Q22" s="7">
        <v>148968</v>
      </c>
      <c r="R22" s="7">
        <v>671</v>
      </c>
      <c r="S22" s="7">
        <v>382732</v>
      </c>
      <c r="T22" s="14">
        <v>0.64200000000000002</v>
      </c>
      <c r="U22" s="7">
        <v>576669</v>
      </c>
      <c r="V22" s="14">
        <v>0.96799999999999997</v>
      </c>
      <c r="W22" s="7"/>
      <c r="X22" s="9">
        <f t="shared" si="0"/>
        <v>0.57860262008733621</v>
      </c>
      <c r="Y22" s="9">
        <f t="shared" si="1"/>
        <v>0.58567459092312435</v>
      </c>
      <c r="Z22" s="9">
        <f t="shared" si="8"/>
        <v>1.113263785394933</v>
      </c>
      <c r="AA22" s="9">
        <f t="shared" si="2"/>
        <v>0.5266231673916546</v>
      </c>
      <c r="AB22" s="9">
        <f t="shared" si="3"/>
        <v>0.51034927834620569</v>
      </c>
      <c r="AC22" s="9">
        <f t="shared" si="4"/>
        <v>0.61802351088752816</v>
      </c>
      <c r="AD22" s="9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0" x14ac:dyDescent="0.3">
      <c r="A23" s="10" t="s">
        <v>7</v>
      </c>
      <c r="B23" s="10">
        <v>10</v>
      </c>
      <c r="C23" s="10">
        <v>10000</v>
      </c>
      <c r="D23" s="10">
        <v>13.36</v>
      </c>
      <c r="E23" s="10">
        <v>16.010000000000002</v>
      </c>
      <c r="F23" s="10">
        <v>38.369999999999997</v>
      </c>
      <c r="G23" s="10">
        <v>76845</v>
      </c>
      <c r="H23" s="10">
        <v>1301</v>
      </c>
      <c r="I23" s="10">
        <v>237043</v>
      </c>
      <c r="J23" s="13">
        <v>0.77100000000000002</v>
      </c>
      <c r="K23" s="10">
        <v>210645</v>
      </c>
      <c r="L23" s="13">
        <v>0.68500000000000005</v>
      </c>
      <c r="M23" s="8"/>
      <c r="N23" s="10">
        <v>29.58</v>
      </c>
      <c r="O23" s="10">
        <v>35.47</v>
      </c>
      <c r="P23" s="10">
        <v>109.5</v>
      </c>
      <c r="Q23" s="10">
        <v>153862</v>
      </c>
      <c r="R23" s="10">
        <v>649</v>
      </c>
      <c r="S23" s="10">
        <v>586138</v>
      </c>
      <c r="T23" s="13">
        <v>0.95199999999999996</v>
      </c>
      <c r="U23" s="10">
        <v>366236</v>
      </c>
      <c r="V23" s="13">
        <v>0.59499999999999997</v>
      </c>
      <c r="W23" s="10"/>
      <c r="X23" s="11">
        <f t="shared" si="0"/>
        <v>0.5483434753211629</v>
      </c>
      <c r="Y23" s="11">
        <f t="shared" si="1"/>
        <v>0.54863264730758377</v>
      </c>
      <c r="Z23" s="11">
        <f t="shared" si="8"/>
        <v>1.00462249614792</v>
      </c>
      <c r="AA23" s="12">
        <f t="shared" si="2"/>
        <v>0.50055894242892984</v>
      </c>
      <c r="AB23" s="9">
        <f t="shared" si="3"/>
        <v>0.5955849987545595</v>
      </c>
      <c r="AC23" s="9">
        <f t="shared" si="4"/>
        <v>0.42483808254786531</v>
      </c>
      <c r="AD23" s="17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s="15" customFormat="1" x14ac:dyDescent="0.3">
      <c r="A24" s="7" t="s">
        <v>8</v>
      </c>
      <c r="B24" s="7">
        <v>10</v>
      </c>
      <c r="C24" s="7">
        <v>1000</v>
      </c>
      <c r="D24" s="7">
        <v>12.1</v>
      </c>
      <c r="E24" s="7">
        <v>13.8</v>
      </c>
      <c r="F24" s="7">
        <v>29.57</v>
      </c>
      <c r="G24" s="7">
        <v>9691</v>
      </c>
      <c r="H24" s="7">
        <v>1031</v>
      </c>
      <c r="I24" s="7">
        <v>7357</v>
      </c>
      <c r="J24" s="14">
        <v>0.19</v>
      </c>
      <c r="K24" s="7">
        <v>27080</v>
      </c>
      <c r="L24" s="14">
        <v>0.69899999999999995</v>
      </c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1:50" x14ac:dyDescent="0.3">
      <c r="A25" s="10" t="s">
        <v>9</v>
      </c>
      <c r="B25" s="10">
        <v>10</v>
      </c>
      <c r="C25" s="10">
        <v>1000</v>
      </c>
      <c r="D25" s="10">
        <v>17.2</v>
      </c>
      <c r="E25" s="10">
        <v>19.760000000000002</v>
      </c>
      <c r="F25" s="10">
        <v>64.66</v>
      </c>
      <c r="G25" s="10">
        <v>13860</v>
      </c>
      <c r="H25" s="10">
        <v>721</v>
      </c>
      <c r="I25" s="10">
        <v>32086</v>
      </c>
      <c r="J25" s="13">
        <v>0.57899999999999996</v>
      </c>
      <c r="K25" s="10">
        <v>31067</v>
      </c>
      <c r="L25" s="13">
        <v>0.56000000000000005</v>
      </c>
      <c r="M25" s="8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s="15" customFormat="1" x14ac:dyDescent="0.3">
      <c r="A26" s="7" t="s">
        <v>10</v>
      </c>
      <c r="B26" s="7">
        <v>10</v>
      </c>
      <c r="C26" s="7">
        <v>1000</v>
      </c>
      <c r="D26" s="7">
        <v>103.34</v>
      </c>
      <c r="E26" s="7">
        <v>108.22</v>
      </c>
      <c r="F26" s="7">
        <v>133.38999999999999</v>
      </c>
      <c r="G26" s="7">
        <v>87318</v>
      </c>
      <c r="H26" s="7">
        <v>114</v>
      </c>
      <c r="I26" s="7">
        <v>49106</v>
      </c>
      <c r="J26" s="14">
        <v>0.14099999999999999</v>
      </c>
      <c r="K26" s="7">
        <v>261312</v>
      </c>
      <c r="L26" s="14">
        <v>0.748</v>
      </c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1:50" x14ac:dyDescent="0.3">
      <c r="A27" s="10" t="s">
        <v>11</v>
      </c>
      <c r="B27" s="10">
        <v>10</v>
      </c>
      <c r="C27" s="10">
        <v>1000</v>
      </c>
      <c r="D27" s="10">
        <v>128.59</v>
      </c>
      <c r="E27" s="10">
        <v>131.5</v>
      </c>
      <c r="F27" s="10">
        <v>203.33</v>
      </c>
      <c r="G27" s="10">
        <v>120141</v>
      </c>
      <c r="H27" s="10">
        <v>83</v>
      </c>
      <c r="I27" s="10">
        <v>285947</v>
      </c>
      <c r="J27" s="13">
        <v>0.59499999999999997</v>
      </c>
      <c r="K27" s="10">
        <v>282660</v>
      </c>
      <c r="L27" s="13">
        <v>0.58799999999999997</v>
      </c>
      <c r="M27" s="8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</sheetData>
  <mergeCells count="3">
    <mergeCell ref="X1:AA1"/>
    <mergeCell ref="N1:V1"/>
    <mergeCell ref="D1:L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TestResult-az-tls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Reza Asadollahi</cp:lastModifiedBy>
  <cp:lastPrinted>2022-11-08T17:27:22Z</cp:lastPrinted>
  <dcterms:created xsi:type="dcterms:W3CDTF">2022-10-21T16:00:12Z</dcterms:created>
  <dcterms:modified xsi:type="dcterms:W3CDTF">2022-12-22T17:04:46Z</dcterms:modified>
</cp:coreProperties>
</file>