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ork\RnD\gRPCvsREST\testResults\"/>
    </mc:Choice>
  </mc:AlternateContent>
  <xr:revisionPtr revIDLastSave="0" documentId="13_ncr:1_{EDB81668-C421-46A7-B62C-5DE7A375F3B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estResult-az" sheetId="1" r:id="rId1"/>
    <sheet name="List vs Streaming" sheetId="2" r:id="rId2"/>
    <sheet name="50+ Thread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" i="3" l="1"/>
  <c r="AA15" i="3"/>
  <c r="AA16" i="3"/>
  <c r="AA17" i="3"/>
  <c r="AA18" i="3"/>
  <c r="AA19" i="3"/>
  <c r="AA20" i="3"/>
  <c r="AA21" i="3"/>
  <c r="Z14" i="3"/>
  <c r="Z15" i="3"/>
  <c r="Z16" i="3"/>
  <c r="Z17" i="3"/>
  <c r="Z18" i="3"/>
  <c r="Z19" i="3"/>
  <c r="Z20" i="3"/>
  <c r="Z21" i="3"/>
  <c r="Y14" i="3"/>
  <c r="Y15" i="3"/>
  <c r="Y16" i="3"/>
  <c r="Y17" i="3"/>
  <c r="Y18" i="3"/>
  <c r="Y19" i="3"/>
  <c r="Y20" i="3"/>
  <c r="Y21" i="3"/>
  <c r="X14" i="3"/>
  <c r="X15" i="3"/>
  <c r="X16" i="3"/>
  <c r="X17" i="3"/>
  <c r="X18" i="3"/>
  <c r="X19" i="3"/>
  <c r="X20" i="3"/>
  <c r="X21" i="3"/>
  <c r="AA10" i="3"/>
  <c r="Z10" i="3"/>
  <c r="Y10" i="3"/>
  <c r="X10" i="3"/>
  <c r="AA9" i="3"/>
  <c r="Z9" i="3"/>
  <c r="Y9" i="3"/>
  <c r="X9" i="3"/>
  <c r="AA8" i="3"/>
  <c r="Z8" i="3"/>
  <c r="Y8" i="3"/>
  <c r="X8" i="3"/>
  <c r="AA7" i="3"/>
  <c r="Z7" i="3"/>
  <c r="Y7" i="3"/>
  <c r="X7" i="3"/>
  <c r="AA6" i="3"/>
  <c r="Z6" i="3"/>
  <c r="Y6" i="3"/>
  <c r="X6" i="3"/>
  <c r="AA5" i="3"/>
  <c r="Z5" i="3"/>
  <c r="Y5" i="3"/>
  <c r="X5" i="3"/>
  <c r="AA4" i="3"/>
  <c r="Z4" i="3"/>
  <c r="Y4" i="3"/>
  <c r="X4" i="3"/>
  <c r="AA3" i="3"/>
  <c r="Z3" i="3"/>
  <c r="Y3" i="3"/>
  <c r="X3" i="3"/>
  <c r="AA16" i="1"/>
  <c r="AA17" i="1"/>
  <c r="AA18" i="1"/>
  <c r="AA19" i="1"/>
  <c r="AA20" i="1"/>
  <c r="AA21" i="1"/>
  <c r="AA22" i="1"/>
  <c r="AA23" i="1"/>
  <c r="AA4" i="1"/>
  <c r="AA5" i="1"/>
  <c r="AA6" i="1"/>
  <c r="AA7" i="1"/>
  <c r="AA8" i="1"/>
  <c r="AA9" i="1"/>
  <c r="AA10" i="1"/>
  <c r="AA3" i="1"/>
  <c r="Z16" i="1"/>
  <c r="Z17" i="1"/>
  <c r="Z18" i="1"/>
  <c r="Z19" i="1"/>
  <c r="Z20" i="1"/>
  <c r="Z21" i="1"/>
  <c r="Z22" i="1"/>
  <c r="Z23" i="1"/>
  <c r="Z6" i="1"/>
  <c r="Z7" i="1"/>
  <c r="Z8" i="1"/>
  <c r="Z9" i="1"/>
  <c r="Z10" i="1"/>
  <c r="Z5" i="1"/>
  <c r="Z4" i="1"/>
  <c r="Z3" i="1"/>
  <c r="AE4" i="1"/>
  <c r="AE5" i="1"/>
  <c r="AE6" i="1"/>
  <c r="AE7" i="1"/>
  <c r="AE8" i="1"/>
  <c r="AE9" i="1"/>
  <c r="AE10" i="1"/>
  <c r="AE11" i="1"/>
  <c r="AE12" i="1"/>
  <c r="AE13" i="1"/>
  <c r="AE14" i="1"/>
  <c r="AE3" i="1"/>
  <c r="AD4" i="1"/>
  <c r="AD5" i="1"/>
  <c r="AD6" i="1"/>
  <c r="AD7" i="1"/>
  <c r="AD8" i="1"/>
  <c r="AD9" i="1"/>
  <c r="AD10" i="1"/>
  <c r="AD11" i="1"/>
  <c r="AD12" i="1"/>
  <c r="AD13" i="1"/>
  <c r="AD14" i="1"/>
  <c r="AD3" i="1"/>
  <c r="AF3" i="1" s="1"/>
  <c r="D12" i="2"/>
  <c r="D13" i="2"/>
  <c r="D14" i="2"/>
  <c r="D11" i="2"/>
  <c r="D3" i="2"/>
  <c r="D4" i="2"/>
  <c r="D5" i="2"/>
  <c r="D2" i="2"/>
  <c r="Y16" i="1"/>
  <c r="Y17" i="1"/>
  <c r="Y18" i="1"/>
  <c r="Y19" i="1"/>
  <c r="Y20" i="1"/>
  <c r="Y21" i="1"/>
  <c r="Y22" i="1"/>
  <c r="Y23" i="1"/>
  <c r="X16" i="1"/>
  <c r="X17" i="1"/>
  <c r="X18" i="1"/>
  <c r="X19" i="1"/>
  <c r="X20" i="1"/>
  <c r="X21" i="1"/>
  <c r="X22" i="1"/>
  <c r="X23" i="1"/>
  <c r="Y4" i="1"/>
  <c r="Y5" i="1"/>
  <c r="Y6" i="1"/>
  <c r="Y7" i="1"/>
  <c r="Y8" i="1"/>
  <c r="Y9" i="1"/>
  <c r="Y10" i="1"/>
  <c r="Y3" i="1"/>
  <c r="X4" i="1"/>
  <c r="X5" i="1"/>
  <c r="X6" i="1"/>
  <c r="X7" i="1"/>
  <c r="X8" i="1"/>
  <c r="X9" i="1"/>
  <c r="X10" i="1"/>
  <c r="X3" i="1"/>
  <c r="AF9" i="1" l="1"/>
  <c r="AF13" i="1"/>
  <c r="AF11" i="1"/>
  <c r="AF12" i="1"/>
  <c r="AF6" i="1"/>
  <c r="AF4" i="1"/>
  <c r="AF10" i="1"/>
  <c r="AF8" i="1"/>
  <c r="AF7" i="1"/>
  <c r="AF14" i="1"/>
  <c r="AF5" i="1"/>
</calcChain>
</file>

<file path=xl/sharedStrings.xml><?xml version="1.0" encoding="utf-8"?>
<sst xmlns="http://schemas.openxmlformats.org/spreadsheetml/2006/main" count="129" uniqueCount="42">
  <si>
    <t>getEmployeeByID</t>
  </si>
  <si>
    <t>createEmployee</t>
  </si>
  <si>
    <t>getEmployeesList-10</t>
  </si>
  <si>
    <t>createEmployeesList-10</t>
  </si>
  <si>
    <t>getEmployeesList-100</t>
  </si>
  <si>
    <t>createEmployeesList-100</t>
  </si>
  <si>
    <t>getEmployeesList-1000</t>
  </si>
  <si>
    <t>createEmployeesList-1000</t>
  </si>
  <si>
    <t>getEmployeesStreaming-100</t>
  </si>
  <si>
    <t>createEmployeesStreaming-100</t>
  </si>
  <si>
    <t>getEmployeesStreaming-1000</t>
  </si>
  <si>
    <t>createEmployeesStreaming-1000</t>
  </si>
  <si>
    <t>rest_p95_ms</t>
  </si>
  <si>
    <t>p95_diff</t>
  </si>
  <si>
    <t>p98_diff</t>
  </si>
  <si>
    <t>Test Name</t>
  </si>
  <si>
    <t>grpc_list_p95_ms</t>
  </si>
  <si>
    <t>grpc_stream_p95_ms</t>
  </si>
  <si>
    <t>num_records</t>
  </si>
  <si>
    <t>getEmployees-100</t>
  </si>
  <si>
    <t>getEmployees-1000</t>
  </si>
  <si>
    <t>createEmployees-100</t>
  </si>
  <si>
    <t>createEmployees-1000</t>
  </si>
  <si>
    <t>GRPC</t>
  </si>
  <si>
    <t>REST</t>
  </si>
  <si>
    <t>throughput (req/sec)</t>
  </si>
  <si>
    <t>threads</t>
  </si>
  <si>
    <t>iterations</t>
  </si>
  <si>
    <t>tput_diff</t>
  </si>
  <si>
    <t>protobuff_size (MB)</t>
  </si>
  <si>
    <t>json_size (MB)</t>
  </si>
  <si>
    <t>diff (MB)</t>
  </si>
  <si>
    <t>GRPC vs REST Gain / Loss</t>
  </si>
  <si>
    <t>p95 (ms)</t>
  </si>
  <si>
    <t>p98 (ms)</t>
  </si>
  <si>
    <t>max (ms)</t>
  </si>
  <si>
    <t>duration (ms)</t>
  </si>
  <si>
    <t>server cpu time (ms)</t>
  </si>
  <si>
    <t>client cpu time (ms)</t>
  </si>
  <si>
    <t>dur_diff</t>
  </si>
  <si>
    <t>avg server cpu %</t>
  </si>
  <si>
    <t>avg client cpu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</si>
</sst>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wrapText="1"/>
    </xf>
    <xf numFmtId="0" fontId="16" fillId="33" borderId="10" xfId="0" applyFont="1" applyFill="1" applyBorder="1"/>
    <xf numFmtId="0" fontId="0" fillId="34" borderId="10" xfId="0" applyFill="1" applyBorder="1"/>
    <xf numFmtId="0" fontId="0" fillId="33" borderId="10" xfId="0" applyFill="1" applyBorder="1"/>
    <xf numFmtId="9" fontId="0" fillId="34" borderId="10" xfId="42" applyFont="1" applyFill="1" applyBorder="1"/>
    <xf numFmtId="0" fontId="0" fillId="0" borderId="10" xfId="0" applyBorder="1"/>
    <xf numFmtId="9" fontId="0" fillId="0" borderId="10" xfId="42" applyFont="1" applyBorder="1"/>
    <xf numFmtId="9" fontId="0" fillId="35" borderId="10" xfId="42" applyFont="1" applyFill="1" applyBorder="1"/>
    <xf numFmtId="164" fontId="0" fillId="0" borderId="10" xfId="42" applyNumberFormat="1" applyFont="1" applyBorder="1"/>
    <xf numFmtId="164" fontId="0" fillId="34" borderId="10" xfId="42" applyNumberFormat="1" applyFont="1" applyFill="1" applyBorder="1"/>
    <xf numFmtId="0" fontId="0" fillId="34" borderId="0" xfId="0" applyFill="1"/>
    <xf numFmtId="0" fontId="0" fillId="35" borderId="0" xfId="0" applyFill="1"/>
    <xf numFmtId="9" fontId="0" fillId="0" borderId="10" xfId="42" applyFont="1" applyFill="1" applyBorder="1"/>
    <xf numFmtId="164" fontId="0" fillId="0" borderId="0" xfId="42" applyNumberFormat="1" applyFont="1"/>
    <xf numFmtId="0" fontId="18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/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 vs REST - Single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'TestResult-az'!$D$3:$D$10</c:f>
              <c:numCache>
                <c:formatCode>General</c:formatCode>
                <c:ptCount val="8"/>
                <c:pt idx="0">
                  <c:v>1.22</c:v>
                </c:pt>
                <c:pt idx="1">
                  <c:v>0.56999999999999995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0.87</c:v>
                </c:pt>
                <c:pt idx="5">
                  <c:v>0.94</c:v>
                </c:pt>
                <c:pt idx="6">
                  <c:v>3.74</c:v>
                </c:pt>
                <c:pt idx="7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7-4D43-8379-190963C56D3E}"/>
            </c:ext>
          </c:extLst>
        </c:ser>
        <c:ser>
          <c:idx val="1"/>
          <c:order val="1"/>
          <c:tx>
            <c:v>REST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'TestResult-az'!$N$3:$N$10</c:f>
              <c:numCache>
                <c:formatCode>General</c:formatCode>
                <c:ptCount val="8"/>
                <c:pt idx="0">
                  <c:v>1.04</c:v>
                </c:pt>
                <c:pt idx="1">
                  <c:v>0.84</c:v>
                </c:pt>
                <c:pt idx="2">
                  <c:v>0.74</c:v>
                </c:pt>
                <c:pt idx="3">
                  <c:v>0.76</c:v>
                </c:pt>
                <c:pt idx="4">
                  <c:v>1.19</c:v>
                </c:pt>
                <c:pt idx="5">
                  <c:v>1.27</c:v>
                </c:pt>
                <c:pt idx="6">
                  <c:v>4.62</c:v>
                </c:pt>
                <c:pt idx="7">
                  <c:v>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7-4D43-8379-190963C56D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487888"/>
        <c:axId val="736488216"/>
      </c:barChart>
      <c:catAx>
        <c:axId val="7364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88216"/>
        <c:crosses val="autoZero"/>
        <c:auto val="1"/>
        <c:lblAlgn val="ctr"/>
        <c:lblOffset val="100"/>
        <c:noMultiLvlLbl val="0"/>
      </c:catAx>
      <c:valAx>
        <c:axId val="73648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95th % Resp.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Thread - Test Duration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8125751819838"/>
          <c:y val="0.13983120911791569"/>
          <c:w val="0.86142743514162512"/>
          <c:h val="0.59453322433094391"/>
        </c:manualLayout>
      </c:layout>
      <c:barChart>
        <c:barDir val="col"/>
        <c:grouping val="clustered"/>
        <c:varyColors val="0"/>
        <c:ser>
          <c:idx val="0"/>
          <c:order val="0"/>
          <c:tx>
            <c:v>GRPC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'TestResult-az'!$G$3:$G$10</c:f>
              <c:numCache>
                <c:formatCode>General</c:formatCode>
                <c:ptCount val="8"/>
                <c:pt idx="0">
                  <c:v>5806</c:v>
                </c:pt>
                <c:pt idx="1">
                  <c:v>4030</c:v>
                </c:pt>
                <c:pt idx="2">
                  <c:v>4067</c:v>
                </c:pt>
                <c:pt idx="3">
                  <c:v>4381</c:v>
                </c:pt>
                <c:pt idx="4">
                  <c:v>6480</c:v>
                </c:pt>
                <c:pt idx="5">
                  <c:v>6769</c:v>
                </c:pt>
                <c:pt idx="6">
                  <c:v>31019</c:v>
                </c:pt>
                <c:pt idx="7">
                  <c:v>30498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C-4DF2-A3F2-FBB21351831D}"/>
            </c:ext>
          </c:extLst>
        </c:ser>
        <c:ser>
          <c:idx val="1"/>
          <c:order val="1"/>
          <c:tx>
            <c:v>REST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'TestResult-az'!$Q$3:$Q$10</c:f>
              <c:numCache>
                <c:formatCode>General</c:formatCode>
                <c:ptCount val="8"/>
                <c:pt idx="0">
                  <c:v>5481</c:v>
                </c:pt>
                <c:pt idx="1">
                  <c:v>5626</c:v>
                </c:pt>
                <c:pt idx="2">
                  <c:v>5137</c:v>
                </c:pt>
                <c:pt idx="3">
                  <c:v>5309</c:v>
                </c:pt>
                <c:pt idx="4">
                  <c:v>8911</c:v>
                </c:pt>
                <c:pt idx="5">
                  <c:v>10296</c:v>
                </c:pt>
                <c:pt idx="6">
                  <c:v>36150</c:v>
                </c:pt>
                <c:pt idx="7">
                  <c:v>53675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C-4DF2-A3F2-FBB213518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091632"/>
        <c:axId val="575083104"/>
      </c:barChart>
      <c:catAx>
        <c:axId val="57509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3104"/>
        <c:crosses val="autoZero"/>
        <c:auto val="1"/>
        <c:lblAlgn val="ctr"/>
        <c:lblOffset val="100"/>
        <c:noMultiLvlLbl val="0"/>
      </c:catAx>
      <c:valAx>
        <c:axId val="5750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91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Threads - Test Duration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'TestResult-az'!$G$16:$G$23</c:f>
              <c:numCache>
                <c:formatCode>General</c:formatCode>
                <c:ptCount val="8"/>
                <c:pt idx="0">
                  <c:v>10116</c:v>
                </c:pt>
                <c:pt idx="1">
                  <c:v>7117</c:v>
                </c:pt>
                <c:pt idx="2">
                  <c:v>7265</c:v>
                </c:pt>
                <c:pt idx="3">
                  <c:v>6709</c:v>
                </c:pt>
                <c:pt idx="4">
                  <c:v>11424</c:v>
                </c:pt>
                <c:pt idx="5">
                  <c:v>11966</c:v>
                </c:pt>
                <c:pt idx="6">
                  <c:v>69006</c:v>
                </c:pt>
                <c:pt idx="7">
                  <c:v>69705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8-4493-9BC1-707CA396E2E4}"/>
            </c:ext>
          </c:extLst>
        </c:ser>
        <c:ser>
          <c:idx val="1"/>
          <c:order val="1"/>
          <c:tx>
            <c:v>REST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'TestResult-az'!$Q$16:$Q$23</c:f>
              <c:numCache>
                <c:formatCode>General</c:formatCode>
                <c:ptCount val="8"/>
                <c:pt idx="0">
                  <c:v>9849</c:v>
                </c:pt>
                <c:pt idx="1">
                  <c:v>10152</c:v>
                </c:pt>
                <c:pt idx="2">
                  <c:v>8986</c:v>
                </c:pt>
                <c:pt idx="3">
                  <c:v>9781</c:v>
                </c:pt>
                <c:pt idx="4">
                  <c:v>19691</c:v>
                </c:pt>
                <c:pt idx="5">
                  <c:v>21713</c:v>
                </c:pt>
                <c:pt idx="6">
                  <c:v>143992</c:v>
                </c:pt>
                <c:pt idx="7">
                  <c:v>136356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8-4493-9BC1-707CA396E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131056"/>
        <c:axId val="767131384"/>
      </c:barChart>
      <c:catAx>
        <c:axId val="76713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31384"/>
        <c:crosses val="autoZero"/>
        <c:auto val="1"/>
        <c:lblAlgn val="ctr"/>
        <c:lblOffset val="100"/>
        <c:noMultiLvlLbl val="0"/>
      </c:catAx>
      <c:valAx>
        <c:axId val="76713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31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Threads - Client</a:t>
            </a:r>
            <a:r>
              <a:rPr lang="en-US" baseline="0"/>
              <a:t> and Server CPU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 Server CPU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'TestResult-az'!$J$16:$J$23</c:f>
              <c:numCache>
                <c:formatCode>0.0%</c:formatCode>
                <c:ptCount val="8"/>
                <c:pt idx="0">
                  <c:v>0.27500000000000002</c:v>
                </c:pt>
                <c:pt idx="1">
                  <c:v>0.40100000000000002</c:v>
                </c:pt>
                <c:pt idx="2">
                  <c:v>0.45600000000000002</c:v>
                </c:pt>
                <c:pt idx="3">
                  <c:v>0.504</c:v>
                </c:pt>
                <c:pt idx="4">
                  <c:v>0.68200000000000005</c:v>
                </c:pt>
                <c:pt idx="5">
                  <c:v>0.71699999999999997</c:v>
                </c:pt>
                <c:pt idx="6">
                  <c:v>0.65300000000000002</c:v>
                </c:pt>
                <c:pt idx="7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A-4E10-8158-590EA2AE4DE9}"/>
            </c:ext>
          </c:extLst>
        </c:ser>
        <c:ser>
          <c:idx val="1"/>
          <c:order val="1"/>
          <c:tx>
            <c:v>GRPC Client CPU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'TestResult-az'!$L$16:$L$23</c:f>
              <c:numCache>
                <c:formatCode>0.0%</c:formatCode>
                <c:ptCount val="8"/>
                <c:pt idx="0">
                  <c:v>0.38200000000000001</c:v>
                </c:pt>
                <c:pt idx="1">
                  <c:v>0.41899999999999998</c:v>
                </c:pt>
                <c:pt idx="2">
                  <c:v>0.505</c:v>
                </c:pt>
                <c:pt idx="3">
                  <c:v>0.51500000000000001</c:v>
                </c:pt>
                <c:pt idx="4">
                  <c:v>0.78500000000000003</c:v>
                </c:pt>
                <c:pt idx="5">
                  <c:v>0.70099999999999996</c:v>
                </c:pt>
                <c:pt idx="6">
                  <c:v>0.77</c:v>
                </c:pt>
                <c:pt idx="7">
                  <c:v>0.67500000000000004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A-4E10-8158-590EA2AE4DE9}"/>
            </c:ext>
          </c:extLst>
        </c:ser>
        <c:ser>
          <c:idx val="2"/>
          <c:order val="2"/>
          <c:tx>
            <c:v>REST Server CPU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'TestResult-az'!$T$16:$T$23</c:f>
              <c:numCache>
                <c:formatCode>0.0%</c:formatCode>
                <c:ptCount val="8"/>
                <c:pt idx="0">
                  <c:v>0.40400000000000003</c:v>
                </c:pt>
                <c:pt idx="1">
                  <c:v>0.53600000000000003</c:v>
                </c:pt>
                <c:pt idx="2">
                  <c:v>0.56100000000000005</c:v>
                </c:pt>
                <c:pt idx="3">
                  <c:v>0.67</c:v>
                </c:pt>
                <c:pt idx="4">
                  <c:v>0.60399999999999998</c:v>
                </c:pt>
                <c:pt idx="5">
                  <c:v>0.80900000000000005</c:v>
                </c:pt>
                <c:pt idx="6">
                  <c:v>0.49399999999999999</c:v>
                </c:pt>
                <c:pt idx="7">
                  <c:v>0.95599999999999996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A-4E10-8158-590EA2AE4DE9}"/>
            </c:ext>
          </c:extLst>
        </c:ser>
        <c:ser>
          <c:idx val="3"/>
          <c:order val="3"/>
          <c:tx>
            <c:v>REST Client CPU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'TestResult-az'!$V$16:$V$23</c:f>
              <c:numCache>
                <c:formatCode>0.0%</c:formatCode>
                <c:ptCount val="8"/>
                <c:pt idx="0">
                  <c:v>0.58199999999999996</c:v>
                </c:pt>
                <c:pt idx="1">
                  <c:v>0.57599999999999996</c:v>
                </c:pt>
                <c:pt idx="2">
                  <c:v>0.66100000000000003</c:v>
                </c:pt>
                <c:pt idx="3">
                  <c:v>0.57599999999999996</c:v>
                </c:pt>
                <c:pt idx="4">
                  <c:v>0.88400000000000001</c:v>
                </c:pt>
                <c:pt idx="5">
                  <c:v>0.55500000000000005</c:v>
                </c:pt>
                <c:pt idx="6">
                  <c:v>0.97499999999999998</c:v>
                </c:pt>
                <c:pt idx="7">
                  <c:v>0.56699999999999995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A-4E10-8158-590EA2AE4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404360"/>
        <c:axId val="919404688"/>
      </c:barChart>
      <c:catAx>
        <c:axId val="91940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04688"/>
        <c:crosses val="autoZero"/>
        <c:auto val="1"/>
        <c:lblAlgn val="ctr"/>
        <c:lblOffset val="100"/>
        <c:noMultiLvlLbl val="0"/>
      </c:catAx>
      <c:valAx>
        <c:axId val="9194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04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Thread - Client and Server CPU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 Server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'TestResult-az'!$I$3:$I$10</c:f>
              <c:numCache>
                <c:formatCode>General</c:formatCode>
                <c:ptCount val="8"/>
                <c:pt idx="0">
                  <c:v>2590</c:v>
                </c:pt>
                <c:pt idx="1">
                  <c:v>2557</c:v>
                </c:pt>
                <c:pt idx="2">
                  <c:v>2734</c:v>
                </c:pt>
                <c:pt idx="3">
                  <c:v>2874</c:v>
                </c:pt>
                <c:pt idx="4">
                  <c:v>4103</c:v>
                </c:pt>
                <c:pt idx="5">
                  <c:v>4087</c:v>
                </c:pt>
                <c:pt idx="6">
                  <c:v>16267</c:v>
                </c:pt>
                <c:pt idx="7">
                  <c:v>17047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F-46E3-8504-923B59D044AD}"/>
            </c:ext>
          </c:extLst>
        </c:ser>
        <c:ser>
          <c:idx val="1"/>
          <c:order val="1"/>
          <c:tx>
            <c:v>GRPC Client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'TestResult-az'!$K$3:$K$10</c:f>
              <c:numCache>
                <c:formatCode>General</c:formatCode>
                <c:ptCount val="8"/>
                <c:pt idx="0">
                  <c:v>5428</c:v>
                </c:pt>
                <c:pt idx="1">
                  <c:v>3128</c:v>
                </c:pt>
                <c:pt idx="2">
                  <c:v>3053</c:v>
                </c:pt>
                <c:pt idx="3">
                  <c:v>2989</c:v>
                </c:pt>
                <c:pt idx="4">
                  <c:v>4486</c:v>
                </c:pt>
                <c:pt idx="5">
                  <c:v>4369</c:v>
                </c:pt>
                <c:pt idx="6">
                  <c:v>17111</c:v>
                </c:pt>
                <c:pt idx="7">
                  <c:v>17215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F-46E3-8504-923B59D044AD}"/>
            </c:ext>
          </c:extLst>
        </c:ser>
        <c:ser>
          <c:idx val="2"/>
          <c:order val="2"/>
          <c:tx>
            <c:v>REST Server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'TestResult-az'!$S$3:$S$10</c:f>
              <c:numCache>
                <c:formatCode>General</c:formatCode>
                <c:ptCount val="8"/>
                <c:pt idx="0">
                  <c:v>1937</c:v>
                </c:pt>
                <c:pt idx="1">
                  <c:v>2343</c:v>
                </c:pt>
                <c:pt idx="2">
                  <c:v>2310</c:v>
                </c:pt>
                <c:pt idx="3">
                  <c:v>2741</c:v>
                </c:pt>
                <c:pt idx="4">
                  <c:v>4157</c:v>
                </c:pt>
                <c:pt idx="5">
                  <c:v>5582</c:v>
                </c:pt>
                <c:pt idx="6">
                  <c:v>22943</c:v>
                </c:pt>
                <c:pt idx="7">
                  <c:v>31129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7F-46E3-8504-923B59D044AD}"/>
            </c:ext>
          </c:extLst>
        </c:ser>
        <c:ser>
          <c:idx val="3"/>
          <c:order val="3"/>
          <c:tx>
            <c:v>REST Client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'TestResult-az'!$U$3:$U$10</c:f>
              <c:numCache>
                <c:formatCode>General</c:formatCode>
                <c:ptCount val="8"/>
                <c:pt idx="0">
                  <c:v>2778</c:v>
                </c:pt>
                <c:pt idx="1">
                  <c:v>2720</c:v>
                </c:pt>
                <c:pt idx="2">
                  <c:v>2245</c:v>
                </c:pt>
                <c:pt idx="3">
                  <c:v>1992</c:v>
                </c:pt>
                <c:pt idx="4">
                  <c:v>4675</c:v>
                </c:pt>
                <c:pt idx="5">
                  <c:v>3928</c:v>
                </c:pt>
                <c:pt idx="6">
                  <c:v>30026</c:v>
                </c:pt>
                <c:pt idx="7">
                  <c:v>24122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7F-46E3-8504-923B59D04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47048"/>
        <c:axId val="594749344"/>
      </c:barChart>
      <c:catAx>
        <c:axId val="59474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49344"/>
        <c:crosses val="autoZero"/>
        <c:auto val="1"/>
        <c:lblAlgn val="ctr"/>
        <c:lblOffset val="100"/>
        <c:noMultiLvlLbl val="0"/>
      </c:catAx>
      <c:valAx>
        <c:axId val="5947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47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Threads - Client and Server CPU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 Server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'TestResult-az'!$I$16:$I$23</c:f>
              <c:numCache>
                <c:formatCode>General</c:formatCode>
                <c:ptCount val="8"/>
                <c:pt idx="0">
                  <c:v>11125</c:v>
                </c:pt>
                <c:pt idx="1">
                  <c:v>11412</c:v>
                </c:pt>
                <c:pt idx="2">
                  <c:v>13242</c:v>
                </c:pt>
                <c:pt idx="3">
                  <c:v>13534</c:v>
                </c:pt>
                <c:pt idx="4">
                  <c:v>31177</c:v>
                </c:pt>
                <c:pt idx="5">
                  <c:v>34348</c:v>
                </c:pt>
                <c:pt idx="6">
                  <c:v>180139</c:v>
                </c:pt>
                <c:pt idx="7">
                  <c:v>208745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9-4B65-B5F3-332D5050035E}"/>
            </c:ext>
          </c:extLst>
        </c:ser>
        <c:ser>
          <c:idx val="1"/>
          <c:order val="1"/>
          <c:tx>
            <c:v>GRPC Client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'TestResult-az'!$K$16:$K$23</c:f>
              <c:numCache>
                <c:formatCode>General</c:formatCode>
                <c:ptCount val="8"/>
                <c:pt idx="0">
                  <c:v>15472</c:v>
                </c:pt>
                <c:pt idx="1">
                  <c:v>11931</c:v>
                </c:pt>
                <c:pt idx="2">
                  <c:v>14667</c:v>
                </c:pt>
                <c:pt idx="3">
                  <c:v>13814</c:v>
                </c:pt>
                <c:pt idx="4">
                  <c:v>35880</c:v>
                </c:pt>
                <c:pt idx="5">
                  <c:v>33560</c:v>
                </c:pt>
                <c:pt idx="6">
                  <c:v>212469</c:v>
                </c:pt>
                <c:pt idx="7">
                  <c:v>188268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9-4B65-B5F3-332D5050035E}"/>
            </c:ext>
          </c:extLst>
        </c:ser>
        <c:ser>
          <c:idx val="2"/>
          <c:order val="2"/>
          <c:tx>
            <c:v>REST Server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'TestResult-az'!$S$16:$S$23</c:f>
              <c:numCache>
                <c:formatCode>General</c:formatCode>
                <c:ptCount val="8"/>
                <c:pt idx="0">
                  <c:v>15917</c:v>
                </c:pt>
                <c:pt idx="1">
                  <c:v>21769</c:v>
                </c:pt>
                <c:pt idx="2">
                  <c:v>20187</c:v>
                </c:pt>
                <c:pt idx="3">
                  <c:v>26212</c:v>
                </c:pt>
                <c:pt idx="4">
                  <c:v>47573</c:v>
                </c:pt>
                <c:pt idx="5">
                  <c:v>70304</c:v>
                </c:pt>
                <c:pt idx="6">
                  <c:v>284610</c:v>
                </c:pt>
                <c:pt idx="7">
                  <c:v>521611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89-4B65-B5F3-332D5050035E}"/>
            </c:ext>
          </c:extLst>
        </c:ser>
        <c:ser>
          <c:idx val="3"/>
          <c:order val="3"/>
          <c:tx>
            <c:v>REST Client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'TestResult-az'!$U$16:$U$23</c:f>
              <c:numCache>
                <c:formatCode>General</c:formatCode>
                <c:ptCount val="8"/>
                <c:pt idx="0">
                  <c:v>22911</c:v>
                </c:pt>
                <c:pt idx="1">
                  <c:v>23385</c:v>
                </c:pt>
                <c:pt idx="2">
                  <c:v>23767</c:v>
                </c:pt>
                <c:pt idx="3">
                  <c:v>22538</c:v>
                </c:pt>
                <c:pt idx="4">
                  <c:v>69604</c:v>
                </c:pt>
                <c:pt idx="5">
                  <c:v>48246</c:v>
                </c:pt>
                <c:pt idx="6">
                  <c:v>561845</c:v>
                </c:pt>
                <c:pt idx="7">
                  <c:v>309328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89-4B65-B5F3-332D50500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92776"/>
        <c:axId val="103089824"/>
      </c:barChart>
      <c:catAx>
        <c:axId val="10309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9824"/>
        <c:crosses val="autoZero"/>
        <c:auto val="1"/>
        <c:lblAlgn val="ctr"/>
        <c:lblOffset val="100"/>
        <c:noMultiLvlLbl val="0"/>
      </c:catAx>
      <c:valAx>
        <c:axId val="1030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2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 (List &amp; Streaming) vs REST</a:t>
            </a:r>
            <a:r>
              <a:rPr lang="en-US" baseline="0"/>
              <a:t> - Single Thread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17059979905612"/>
          <c:y val="0.11482082030646316"/>
          <c:w val="0.86175914057254466"/>
          <c:h val="0.68853968412879796"/>
        </c:manualLayout>
      </c:layout>
      <c:barChart>
        <c:barDir val="col"/>
        <c:grouping val="clustered"/>
        <c:varyColors val="0"/>
        <c:ser>
          <c:idx val="0"/>
          <c:order val="0"/>
          <c:tx>
            <c:v>GRPC List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('List vs Streaming'!$A$2,'List vs Streaming'!$A$3,'List vs Streaming'!$A$4,'List vs Streaming'!$A$5)</c:f>
              <c:strCache>
                <c:ptCount val="4"/>
                <c:pt idx="0">
                  <c:v>getEmployees-100</c:v>
                </c:pt>
                <c:pt idx="1">
                  <c:v>createEmployees-100</c:v>
                </c:pt>
                <c:pt idx="2">
                  <c:v>getEmployees-1000</c:v>
                </c:pt>
                <c:pt idx="3">
                  <c:v>createEmployees-1000</c:v>
                </c:pt>
              </c:strCache>
            </c:strRef>
          </c:cat>
          <c:val>
            <c:numRef>
              <c:f>('List vs Streaming'!$C$2,'List vs Streaming'!$C$3,'List vs Streaming'!$C$4,'List vs Streaming'!$C$5)</c:f>
              <c:numCache>
                <c:formatCode>General</c:formatCode>
                <c:ptCount val="4"/>
                <c:pt idx="0">
                  <c:v>0.87</c:v>
                </c:pt>
                <c:pt idx="1">
                  <c:v>0.94</c:v>
                </c:pt>
                <c:pt idx="2">
                  <c:v>3.74</c:v>
                </c:pt>
                <c:pt idx="3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A-44B5-9ED0-46FD8B6D7158}"/>
            </c:ext>
          </c:extLst>
        </c:ser>
        <c:ser>
          <c:idx val="2"/>
          <c:order val="1"/>
          <c:tx>
            <c:v>REST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('List vs Streaming'!$A$2,'List vs Streaming'!$A$3,'List vs Streaming'!$A$4,'List vs Streaming'!$A$5)</c:f>
              <c:strCache>
                <c:ptCount val="4"/>
                <c:pt idx="0">
                  <c:v>getEmployees-100</c:v>
                </c:pt>
                <c:pt idx="1">
                  <c:v>createEmployees-100</c:v>
                </c:pt>
                <c:pt idx="2">
                  <c:v>getEmployees-1000</c:v>
                </c:pt>
                <c:pt idx="3">
                  <c:v>createEmployees-1000</c:v>
                </c:pt>
              </c:strCache>
            </c:strRef>
          </c:cat>
          <c:val>
            <c:numRef>
              <c:f>('List vs Streaming'!$E$2,'List vs Streaming'!$E$3,'List vs Streaming'!$E$4,'List vs Streaming'!$E$5)</c:f>
              <c:numCache>
                <c:formatCode>General</c:formatCode>
                <c:ptCount val="4"/>
                <c:pt idx="0">
                  <c:v>1.19</c:v>
                </c:pt>
                <c:pt idx="1">
                  <c:v>1.27</c:v>
                </c:pt>
                <c:pt idx="2">
                  <c:v>4.62</c:v>
                </c:pt>
                <c:pt idx="3">
                  <c:v>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A-44B5-9ED0-46FD8B6D7158}"/>
            </c:ext>
          </c:extLst>
        </c:ser>
        <c:ser>
          <c:idx val="1"/>
          <c:order val="2"/>
          <c:tx>
            <c:v>GRPC Streaming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('List vs Streaming'!$A$2,'List vs Streaming'!$A$3,'List vs Streaming'!$A$4,'List vs Streaming'!$A$5)</c:f>
              <c:strCache>
                <c:ptCount val="4"/>
                <c:pt idx="0">
                  <c:v>getEmployees-100</c:v>
                </c:pt>
                <c:pt idx="1">
                  <c:v>createEmployees-100</c:v>
                </c:pt>
                <c:pt idx="2">
                  <c:v>getEmployees-1000</c:v>
                </c:pt>
                <c:pt idx="3">
                  <c:v>createEmployees-1000</c:v>
                </c:pt>
              </c:strCache>
            </c:strRef>
          </c:cat>
          <c:val>
            <c:numRef>
              <c:f>('List vs Streaming'!$D$2,'List vs Streaming'!$D$3,'List vs Streaming'!$D$4,'List vs Streaming'!$D$5)</c:f>
              <c:numCache>
                <c:formatCode>General</c:formatCode>
                <c:ptCount val="4"/>
                <c:pt idx="0">
                  <c:v>5.53</c:v>
                </c:pt>
                <c:pt idx="1">
                  <c:v>8.14</c:v>
                </c:pt>
                <c:pt idx="2">
                  <c:v>47.01</c:v>
                </c:pt>
                <c:pt idx="3">
                  <c:v>63.9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A-44B5-9ED0-46FD8B6D71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2769616"/>
        <c:axId val="742767976"/>
      </c:barChart>
      <c:catAx>
        <c:axId val="74276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67976"/>
        <c:crosses val="autoZero"/>
        <c:auto val="1"/>
        <c:lblAlgn val="ctr"/>
        <c:lblOffset val="100"/>
        <c:noMultiLvlLbl val="0"/>
      </c:catAx>
      <c:valAx>
        <c:axId val="7427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95th % Exec Time - Millisec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 (List &amp; Streaming) vs REST</a:t>
            </a:r>
            <a:r>
              <a:rPr lang="en-US" baseline="0"/>
              <a:t> - 10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8287951815406"/>
          <c:y val="0.12516660785347436"/>
          <c:w val="0.85042686066162676"/>
          <c:h val="0.68222939908506508"/>
        </c:manualLayout>
      </c:layout>
      <c:barChart>
        <c:barDir val="col"/>
        <c:grouping val="clustered"/>
        <c:varyColors val="0"/>
        <c:ser>
          <c:idx val="0"/>
          <c:order val="0"/>
          <c:tx>
            <c:v>GRPC List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'List vs Streaming'!$A$11:$A$14</c:f>
              <c:strCache>
                <c:ptCount val="4"/>
                <c:pt idx="0">
                  <c:v>getEmployees-100</c:v>
                </c:pt>
                <c:pt idx="1">
                  <c:v>createEmployees-100</c:v>
                </c:pt>
                <c:pt idx="2">
                  <c:v>getEmployees-1000</c:v>
                </c:pt>
                <c:pt idx="3">
                  <c:v>createEmployees-1000</c:v>
                </c:pt>
              </c:strCache>
            </c:strRef>
          </c:cat>
          <c:val>
            <c:numRef>
              <c:f>'List vs Streaming'!$C$11:$C$14</c:f>
              <c:numCache>
                <c:formatCode>General</c:formatCode>
                <c:ptCount val="4"/>
                <c:pt idx="0">
                  <c:v>1.72</c:v>
                </c:pt>
                <c:pt idx="1">
                  <c:v>1.93</c:v>
                </c:pt>
                <c:pt idx="2">
                  <c:v>11.82</c:v>
                </c:pt>
                <c:pt idx="3">
                  <c:v>12.94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A-4DAD-ACC5-7E639766A0D1}"/>
            </c:ext>
          </c:extLst>
        </c:ser>
        <c:ser>
          <c:idx val="2"/>
          <c:order val="1"/>
          <c:tx>
            <c:v>REST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'List vs Streaming'!$A$11:$A$14</c:f>
              <c:strCache>
                <c:ptCount val="4"/>
                <c:pt idx="0">
                  <c:v>getEmployees-100</c:v>
                </c:pt>
                <c:pt idx="1">
                  <c:v>createEmployees-100</c:v>
                </c:pt>
                <c:pt idx="2">
                  <c:v>getEmployees-1000</c:v>
                </c:pt>
                <c:pt idx="3">
                  <c:v>createEmployees-1000</c:v>
                </c:pt>
              </c:strCache>
            </c:strRef>
          </c:cat>
          <c:val>
            <c:numRef>
              <c:f>'List vs Streaming'!$E$11:$E$14</c:f>
              <c:numCache>
                <c:formatCode>General</c:formatCode>
                <c:ptCount val="4"/>
                <c:pt idx="0">
                  <c:v>3.42</c:v>
                </c:pt>
                <c:pt idx="1">
                  <c:v>3.68</c:v>
                </c:pt>
                <c:pt idx="2">
                  <c:v>25.68</c:v>
                </c:pt>
                <c:pt idx="3">
                  <c:v>26.36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A-4DAD-ACC5-7E639766A0D1}"/>
            </c:ext>
          </c:extLst>
        </c:ser>
        <c:ser>
          <c:idx val="1"/>
          <c:order val="2"/>
          <c:tx>
            <c:v>GRPC Streaming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'List vs Streaming'!$A$11:$A$14</c:f>
              <c:strCache>
                <c:ptCount val="4"/>
                <c:pt idx="0">
                  <c:v>getEmployees-100</c:v>
                </c:pt>
                <c:pt idx="1">
                  <c:v>createEmployees-100</c:v>
                </c:pt>
                <c:pt idx="2">
                  <c:v>getEmployees-1000</c:v>
                </c:pt>
                <c:pt idx="3">
                  <c:v>createEmployees-1000</c:v>
                </c:pt>
              </c:strCache>
            </c:strRef>
          </c:cat>
          <c:val>
            <c:numRef>
              <c:f>'List vs Streaming'!$D$11:$D$14</c:f>
              <c:numCache>
                <c:formatCode>General</c:formatCode>
                <c:ptCount val="4"/>
                <c:pt idx="0">
                  <c:v>10.91</c:v>
                </c:pt>
                <c:pt idx="1">
                  <c:v>17.2</c:v>
                </c:pt>
                <c:pt idx="2">
                  <c:v>93.43</c:v>
                </c:pt>
                <c:pt idx="3">
                  <c:v>115.84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3A-4DAD-ACC5-7E639766A0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2769616"/>
        <c:axId val="742767976"/>
      </c:barChart>
      <c:catAx>
        <c:axId val="74276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67976"/>
        <c:crosses val="autoZero"/>
        <c:auto val="1"/>
        <c:lblAlgn val="ctr"/>
        <c:lblOffset val="100"/>
        <c:noMultiLvlLbl val="0"/>
      </c:catAx>
      <c:valAx>
        <c:axId val="7427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95th % Exec Time - Millisec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 - Single Thread - List vs Streaming</a:t>
            </a:r>
          </a:p>
        </c:rich>
      </c:tx>
      <c:layout>
        <c:manualLayout>
          <c:xMode val="edge"/>
          <c:yMode val="edge"/>
          <c:x val="0.26010930450361275"/>
          <c:y val="1.7540011136295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'TestResult-az'!$A$7:$A$14</c:f>
              <c:strCache>
                <c:ptCount val="8"/>
                <c:pt idx="0">
                  <c:v>getEmployeesList-100</c:v>
                </c:pt>
                <c:pt idx="1">
                  <c:v>createEmployeesList-100</c:v>
                </c:pt>
                <c:pt idx="2">
                  <c:v>getEmployeesList-1000</c:v>
                </c:pt>
                <c:pt idx="3">
                  <c:v>createEmployeesList-1000</c:v>
                </c:pt>
                <c:pt idx="4">
                  <c:v>getEmployeesStreaming-100</c:v>
                </c:pt>
                <c:pt idx="5">
                  <c:v>createEmployeesStreaming-100</c:v>
                </c:pt>
                <c:pt idx="6">
                  <c:v>getEmployeesStreaming-1000</c:v>
                </c:pt>
                <c:pt idx="7">
                  <c:v>createEmployeesStreaming-1000</c:v>
                </c:pt>
              </c:strCache>
            </c:strRef>
          </c:cat>
          <c:val>
            <c:numRef>
              <c:f>'TestResult-az'!$D$7:$D$14</c:f>
              <c:numCache>
                <c:formatCode>General</c:formatCode>
                <c:ptCount val="8"/>
                <c:pt idx="0">
                  <c:v>0.87</c:v>
                </c:pt>
                <c:pt idx="1">
                  <c:v>0.94</c:v>
                </c:pt>
                <c:pt idx="2">
                  <c:v>3.74</c:v>
                </c:pt>
                <c:pt idx="3">
                  <c:v>3.9</c:v>
                </c:pt>
                <c:pt idx="4">
                  <c:v>5.53</c:v>
                </c:pt>
                <c:pt idx="5">
                  <c:v>8.14</c:v>
                </c:pt>
                <c:pt idx="6">
                  <c:v>47.01</c:v>
                </c:pt>
                <c:pt idx="7">
                  <c:v>63.9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BE4-81D2-B90C585DD2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4723856"/>
        <c:axId val="674726808"/>
      </c:barChart>
      <c:catAx>
        <c:axId val="67472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26808"/>
        <c:crosses val="autoZero"/>
        <c:auto val="1"/>
        <c:lblAlgn val="ctr"/>
        <c:lblOffset val="100"/>
        <c:noMultiLvlLbl val="0"/>
      </c:catAx>
      <c:valAx>
        <c:axId val="67472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95th</a:t>
                </a:r>
                <a:r>
                  <a:rPr lang="en-US" baseline="0"/>
                  <a:t> % Resp.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2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</a:t>
            </a:r>
            <a:r>
              <a:rPr lang="en-US" baseline="0"/>
              <a:t> vs REST - 10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'TestResult-az'!$D$16:$D$23</c:f>
              <c:numCache>
                <c:formatCode>General</c:formatCode>
                <c:ptCount val="8"/>
                <c:pt idx="0">
                  <c:v>1.99</c:v>
                </c:pt>
                <c:pt idx="1">
                  <c:v>1.05</c:v>
                </c:pt>
                <c:pt idx="2">
                  <c:v>1.06</c:v>
                </c:pt>
                <c:pt idx="3">
                  <c:v>0.95</c:v>
                </c:pt>
                <c:pt idx="4">
                  <c:v>1.72</c:v>
                </c:pt>
                <c:pt idx="5">
                  <c:v>1.93</c:v>
                </c:pt>
                <c:pt idx="6">
                  <c:v>11.82</c:v>
                </c:pt>
                <c:pt idx="7">
                  <c:v>12.94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F-4265-8E50-EE2510B82C2D}"/>
            </c:ext>
          </c:extLst>
        </c:ser>
        <c:ser>
          <c:idx val="1"/>
          <c:order val="1"/>
          <c:tx>
            <c:v>REST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'TestResult-az'!$N$16:$N$23</c:f>
              <c:numCache>
                <c:formatCode>General</c:formatCode>
                <c:ptCount val="8"/>
                <c:pt idx="0">
                  <c:v>2.84</c:v>
                </c:pt>
                <c:pt idx="1">
                  <c:v>2.2599999999999998</c:v>
                </c:pt>
                <c:pt idx="2">
                  <c:v>1.66</c:v>
                </c:pt>
                <c:pt idx="3">
                  <c:v>1.62</c:v>
                </c:pt>
                <c:pt idx="4">
                  <c:v>3.42</c:v>
                </c:pt>
                <c:pt idx="5">
                  <c:v>3.68</c:v>
                </c:pt>
                <c:pt idx="6">
                  <c:v>25.68</c:v>
                </c:pt>
                <c:pt idx="7">
                  <c:v>26.36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F-4265-8E50-EE2510B82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168952"/>
        <c:axId val="736165672"/>
      </c:barChart>
      <c:catAx>
        <c:axId val="73616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65672"/>
        <c:crosses val="autoZero"/>
        <c:auto val="1"/>
        <c:lblAlgn val="ctr"/>
        <c:lblOffset val="100"/>
        <c:noMultiLvlLbl val="0"/>
      </c:catAx>
      <c:valAx>
        <c:axId val="73616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95th % Resp.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6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 - 10 Threads - List vs Streaming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'TestResult-az'!$A$20:$A$27</c:f>
              <c:strCache>
                <c:ptCount val="8"/>
                <c:pt idx="0">
                  <c:v>getEmployeesList-100</c:v>
                </c:pt>
                <c:pt idx="1">
                  <c:v>createEmployeesList-100</c:v>
                </c:pt>
                <c:pt idx="2">
                  <c:v>getEmployeesList-1000</c:v>
                </c:pt>
                <c:pt idx="3">
                  <c:v>createEmployeesList-1000</c:v>
                </c:pt>
                <c:pt idx="4">
                  <c:v>getEmployeesStreaming-100</c:v>
                </c:pt>
                <c:pt idx="5">
                  <c:v>createEmployeesStreaming-100</c:v>
                </c:pt>
                <c:pt idx="6">
                  <c:v>getEmployeesStreaming-1000</c:v>
                </c:pt>
                <c:pt idx="7">
                  <c:v>createEmployeesStreaming-1000</c:v>
                </c:pt>
              </c:strCache>
            </c:strRef>
          </c:cat>
          <c:val>
            <c:numRef>
              <c:f>'TestResult-az'!$D$20:$D$27</c:f>
              <c:numCache>
                <c:formatCode>General</c:formatCode>
                <c:ptCount val="8"/>
                <c:pt idx="0">
                  <c:v>1.72</c:v>
                </c:pt>
                <c:pt idx="1">
                  <c:v>1.93</c:v>
                </c:pt>
                <c:pt idx="2">
                  <c:v>11.82</c:v>
                </c:pt>
                <c:pt idx="3">
                  <c:v>12.94</c:v>
                </c:pt>
                <c:pt idx="4">
                  <c:v>10.91</c:v>
                </c:pt>
                <c:pt idx="5">
                  <c:v>17.2</c:v>
                </c:pt>
                <c:pt idx="6">
                  <c:v>93.43</c:v>
                </c:pt>
                <c:pt idx="7">
                  <c:v>115.84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8-4812-87B0-1EF2478274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2249416"/>
        <c:axId val="742246792"/>
      </c:barChart>
      <c:catAx>
        <c:axId val="74224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46792"/>
        <c:crosses val="autoZero"/>
        <c:auto val="1"/>
        <c:lblAlgn val="ctr"/>
        <c:lblOffset val="100"/>
        <c:noMultiLvlLbl val="0"/>
      </c:catAx>
      <c:valAx>
        <c:axId val="74224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95th % Resp.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4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GRPC</a:t>
            </a:r>
            <a:r>
              <a:rPr lang="en-US" sz="1200" baseline="0"/>
              <a:t> vs REST - Response Time Gain (Loss) - Single Thread - P95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AE-4D2C-A4CC-D415675B2CB9}"/>
              </c:ext>
            </c:extLst>
          </c:dPt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'TestResult-az'!$X$3:$X$10</c:f>
              <c:numCache>
                <c:formatCode>0%</c:formatCode>
                <c:ptCount val="8"/>
                <c:pt idx="0">
                  <c:v>-0.17307692307692302</c:v>
                </c:pt>
                <c:pt idx="1">
                  <c:v>0.32142857142857145</c:v>
                </c:pt>
                <c:pt idx="2">
                  <c:v>0.25675675675675669</c:v>
                </c:pt>
                <c:pt idx="3">
                  <c:v>0.18421052631578949</c:v>
                </c:pt>
                <c:pt idx="4">
                  <c:v>0.26890756302521007</c:v>
                </c:pt>
                <c:pt idx="5">
                  <c:v>0.25984251968503941</c:v>
                </c:pt>
                <c:pt idx="6">
                  <c:v>0.19047619047619044</c:v>
                </c:pt>
                <c:pt idx="7">
                  <c:v>0.41616766467065869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E-4D2C-A4CC-D415675B2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4515088"/>
        <c:axId val="744509512"/>
      </c:barChart>
      <c:catAx>
        <c:axId val="7445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09512"/>
        <c:crosses val="autoZero"/>
        <c:auto val="1"/>
        <c:lblAlgn val="ctr"/>
        <c:lblOffset val="100"/>
        <c:noMultiLvlLbl val="0"/>
      </c:catAx>
      <c:valAx>
        <c:axId val="74450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1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GRPC</a:t>
            </a:r>
            <a:r>
              <a:rPr lang="en-US" sz="1200" baseline="0"/>
              <a:t> vs REST - Response Time Gain (Loss) - 10 Threads - P95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BE-46AB-89D2-BF83255D25F7}"/>
              </c:ext>
            </c:extLst>
          </c:dPt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'TestResult-az'!$X$16:$X$23</c:f>
              <c:numCache>
                <c:formatCode>0%</c:formatCode>
                <c:ptCount val="8"/>
                <c:pt idx="0">
                  <c:v>0.29929577464788731</c:v>
                </c:pt>
                <c:pt idx="1">
                  <c:v>0.53539823008849552</c:v>
                </c:pt>
                <c:pt idx="2">
                  <c:v>0.36144578313253006</c:v>
                </c:pt>
                <c:pt idx="3">
                  <c:v>0.41358024691358031</c:v>
                </c:pt>
                <c:pt idx="4">
                  <c:v>0.49707602339181284</c:v>
                </c:pt>
                <c:pt idx="5">
                  <c:v>0.47554347826086962</c:v>
                </c:pt>
                <c:pt idx="6">
                  <c:v>0.53971962616822433</c:v>
                </c:pt>
                <c:pt idx="7">
                  <c:v>0.50910470409711683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BE-46AB-89D2-BF83255D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4515088"/>
        <c:axId val="744509512"/>
      </c:barChart>
      <c:catAx>
        <c:axId val="7445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09512"/>
        <c:crosses val="autoZero"/>
        <c:auto val="1"/>
        <c:lblAlgn val="ctr"/>
        <c:lblOffset val="100"/>
        <c:noMultiLvlLbl val="0"/>
      </c:catAx>
      <c:valAx>
        <c:axId val="74450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1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</a:t>
            </a:r>
            <a:r>
              <a:rPr lang="en-US" baseline="0"/>
              <a:t> vs REST - Throughput - Single Thread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94397253890248E-2"/>
          <c:y val="0.10005134950758088"/>
          <c:w val="0.90585394907717653"/>
          <c:h val="0.700356758865582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DD-47C4-9421-9106FD47CE8B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DDD-47C4-9421-9106FD47CE8B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DD-47C4-9421-9106FD47CE8B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DDD-47C4-9421-9106FD47CE8B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DD-47C4-9421-9106FD47CE8B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DDD-47C4-9421-9106FD47CE8B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DDD-47C4-9421-9106FD47CE8B}"/>
              </c:ext>
            </c:extLst>
          </c:dPt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'TestResult-az'!$Z$3:$Z$10</c:f>
              <c:numCache>
                <c:formatCode>0%</c:formatCode>
                <c:ptCount val="8"/>
                <c:pt idx="0">
                  <c:v>-5.5921052631578948E-2</c:v>
                </c:pt>
                <c:pt idx="1">
                  <c:v>0.39617332583005066</c:v>
                </c:pt>
                <c:pt idx="2">
                  <c:v>0.263103802672148</c:v>
                </c:pt>
                <c:pt idx="3">
                  <c:v>0.21189591078066913</c:v>
                </c:pt>
                <c:pt idx="4">
                  <c:v>0.37522281639928701</c:v>
                </c:pt>
                <c:pt idx="5">
                  <c:v>0.52111225540679706</c:v>
                </c:pt>
                <c:pt idx="6">
                  <c:v>0.16666666666666666</c:v>
                </c:pt>
                <c:pt idx="7">
                  <c:v>0.75806451612903225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7C4-9421-9106FD47C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561208"/>
        <c:axId val="756556616"/>
      </c:barChart>
      <c:catAx>
        <c:axId val="75656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56616"/>
        <c:crosses val="autoZero"/>
        <c:auto val="1"/>
        <c:lblAlgn val="ctr"/>
        <c:lblOffset val="100"/>
        <c:noMultiLvlLbl val="0"/>
      </c:catAx>
      <c:valAx>
        <c:axId val="7565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6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 vs REST - Throughput - 10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4F5-4979-91DF-D744E585860C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F5-4979-91DF-D744E585860C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4F5-4979-91DF-D744E585860C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F5-4979-91DF-D744E585860C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4F5-4979-91DF-D744E585860C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F5-4979-91DF-D744E585860C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4F5-4979-91DF-D744E585860C}"/>
              </c:ext>
            </c:extLst>
          </c:dPt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'TestResult-az'!$Z$16:$Z$23</c:f>
              <c:numCache>
                <c:formatCode>0%</c:formatCode>
                <c:ptCount val="8"/>
                <c:pt idx="0">
                  <c:v>-2.6396139072195412E-2</c:v>
                </c:pt>
                <c:pt idx="1">
                  <c:v>0.42639593908629442</c:v>
                </c:pt>
                <c:pt idx="2">
                  <c:v>0.23687994248741912</c:v>
                </c:pt>
                <c:pt idx="3">
                  <c:v>0.45798689230167272</c:v>
                </c:pt>
                <c:pt idx="4">
                  <c:v>0.72371012209531316</c:v>
                </c:pt>
                <c:pt idx="5">
                  <c:v>0.81476655808903364</c:v>
                </c:pt>
                <c:pt idx="6">
                  <c:v>1.0878962536023056</c:v>
                </c:pt>
                <c:pt idx="7">
                  <c:v>0.95634379263301506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5-477B-A67E-E0F5B8410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973544"/>
        <c:axId val="809972232"/>
      </c:barChart>
      <c:catAx>
        <c:axId val="80997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72232"/>
        <c:crosses val="autoZero"/>
        <c:auto val="1"/>
        <c:lblAlgn val="ctr"/>
        <c:lblOffset val="100"/>
        <c:noMultiLvlLbl val="0"/>
      </c:catAx>
      <c:valAx>
        <c:axId val="80997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7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Thread - Client and Server CPU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 Server CPU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'TestResult-az'!$J$3:$J$10</c:f>
              <c:numCache>
                <c:formatCode>0.0%</c:formatCode>
                <c:ptCount val="8"/>
                <c:pt idx="0">
                  <c:v>0.111</c:v>
                </c:pt>
                <c:pt idx="1">
                  <c:v>0.159</c:v>
                </c:pt>
                <c:pt idx="2">
                  <c:v>0.16800000000000001</c:v>
                </c:pt>
                <c:pt idx="3">
                  <c:v>0.16400000000000001</c:v>
                </c:pt>
                <c:pt idx="4">
                  <c:v>0.158</c:v>
                </c:pt>
                <c:pt idx="5">
                  <c:v>0.151</c:v>
                </c:pt>
                <c:pt idx="6">
                  <c:v>0.13100000000000001</c:v>
                </c:pt>
                <c:pt idx="7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E-478D-BD8E-6886F8ABFEE0}"/>
            </c:ext>
          </c:extLst>
        </c:ser>
        <c:ser>
          <c:idx val="1"/>
          <c:order val="1"/>
          <c:tx>
            <c:v>GRPC Client CPU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'TestResult-az'!$L$3:$L$10</c:f>
              <c:numCache>
                <c:formatCode>0.0%</c:formatCode>
                <c:ptCount val="8"/>
                <c:pt idx="0">
                  <c:v>0.23400000000000001</c:v>
                </c:pt>
                <c:pt idx="1">
                  <c:v>0.19400000000000001</c:v>
                </c:pt>
                <c:pt idx="2">
                  <c:v>0.188</c:v>
                </c:pt>
                <c:pt idx="3">
                  <c:v>0.17100000000000001</c:v>
                </c:pt>
                <c:pt idx="4">
                  <c:v>0.17299999999999999</c:v>
                </c:pt>
                <c:pt idx="5">
                  <c:v>0.161</c:v>
                </c:pt>
                <c:pt idx="6">
                  <c:v>0.13800000000000001</c:v>
                </c:pt>
                <c:pt idx="7">
                  <c:v>0.14099999999999999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E-478D-BD8E-6886F8ABFEE0}"/>
            </c:ext>
          </c:extLst>
        </c:ser>
        <c:ser>
          <c:idx val="2"/>
          <c:order val="2"/>
          <c:tx>
            <c:v>REST Server CPU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'TestResult-az'!$T$3:$T$10</c:f>
              <c:numCache>
                <c:formatCode>0.0%</c:formatCode>
                <c:ptCount val="8"/>
                <c:pt idx="0">
                  <c:v>8.7999999999999995E-2</c:v>
                </c:pt>
                <c:pt idx="1">
                  <c:v>0.104</c:v>
                </c:pt>
                <c:pt idx="2">
                  <c:v>0.112</c:v>
                </c:pt>
                <c:pt idx="3">
                  <c:v>0.129</c:v>
                </c:pt>
                <c:pt idx="4">
                  <c:v>0.11700000000000001</c:v>
                </c:pt>
                <c:pt idx="5">
                  <c:v>0.13600000000000001</c:v>
                </c:pt>
                <c:pt idx="6">
                  <c:v>0.159</c:v>
                </c:pt>
                <c:pt idx="7">
                  <c:v>0.14499999999999999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E-478D-BD8E-6886F8ABFEE0}"/>
            </c:ext>
          </c:extLst>
        </c:ser>
        <c:ser>
          <c:idx val="3"/>
          <c:order val="3"/>
          <c:tx>
            <c:v>REST Client CPU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'TestResult-az'!$V$3:$V$10</c:f>
              <c:numCache>
                <c:formatCode>0.0%</c:formatCode>
                <c:ptCount val="8"/>
                <c:pt idx="0">
                  <c:v>0.127</c:v>
                </c:pt>
                <c:pt idx="1">
                  <c:v>0.121</c:v>
                </c:pt>
                <c:pt idx="2">
                  <c:v>0.109</c:v>
                </c:pt>
                <c:pt idx="3">
                  <c:v>9.4E-2</c:v>
                </c:pt>
                <c:pt idx="4">
                  <c:v>0.13100000000000001</c:v>
                </c:pt>
                <c:pt idx="5">
                  <c:v>9.5000000000000001E-2</c:v>
                </c:pt>
                <c:pt idx="6">
                  <c:v>0.20799999999999999</c:v>
                </c:pt>
                <c:pt idx="7">
                  <c:v>0.112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CE-478D-BD8E-6886F8ABF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13920"/>
        <c:axId val="107114248"/>
      </c:barChart>
      <c:catAx>
        <c:axId val="1071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14248"/>
        <c:crosses val="autoZero"/>
        <c:auto val="1"/>
        <c:lblAlgn val="ctr"/>
        <c:lblOffset val="100"/>
        <c:noMultiLvlLbl val="0"/>
      </c:catAx>
      <c:valAx>
        <c:axId val="10711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13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349565</xdr:colOff>
      <xdr:row>28</xdr:row>
      <xdr:rowOff>20000</xdr:rowOff>
    </xdr:from>
    <xdr:to>
      <xdr:col>6</xdr:col>
      <xdr:colOff>217169</xdr:colOff>
      <xdr:row>52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37BCA9-6892-568C-1D6F-1652F51AA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273844</xdr:colOff>
      <xdr:row>122</xdr:row>
      <xdr:rowOff>50481</xdr:rowOff>
    </xdr:from>
    <xdr:to>
      <xdr:col>8</xdr:col>
      <xdr:colOff>105728</xdr:colOff>
      <xdr:row>146</xdr:row>
      <xdr:rowOff>51434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64EF0D-C179-A8B8-8051-BDE8FB94D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343852</xdr:colOff>
      <xdr:row>52</xdr:row>
      <xdr:rowOff>178116</xdr:rowOff>
    </xdr:from>
    <xdr:to>
      <xdr:col>6</xdr:col>
      <xdr:colOff>205740</xdr:colOff>
      <xdr:row>76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BAEDEF-0E47-2A5A-4A2A-2E61A4DD1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286702</xdr:colOff>
      <xdr:row>122</xdr:row>
      <xdr:rowOff>50005</xdr:rowOff>
    </xdr:from>
    <xdr:to>
      <xdr:col>18</xdr:col>
      <xdr:colOff>468154</xdr:colOff>
      <xdr:row>146</xdr:row>
      <xdr:rowOff>49053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FDC39D-C399-4D50-A9B2-A8EEDEFE8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245269</xdr:colOff>
      <xdr:row>28</xdr:row>
      <xdr:rowOff>20956</xdr:rowOff>
    </xdr:from>
    <xdr:to>
      <xdr:col>16</xdr:col>
      <xdr:colOff>409575</xdr:colOff>
      <xdr:row>52</xdr:row>
      <xdr:rowOff>19051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D3CC65-F86F-C06D-D0EA-FDC5003EE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253367</xdr:colOff>
      <xdr:row>52</xdr:row>
      <xdr:rowOff>177165</xdr:rowOff>
    </xdr:from>
    <xdr:to>
      <xdr:col>16</xdr:col>
      <xdr:colOff>409576</xdr:colOff>
      <xdr:row>76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EC1ABF-6B5A-4012-941C-9D3BE1F70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107630</xdr:colOff>
      <xdr:row>28</xdr:row>
      <xdr:rowOff>8097</xdr:rowOff>
    </xdr:from>
    <xdr:to>
      <xdr:col>27</xdr:col>
      <xdr:colOff>330993</xdr:colOff>
      <xdr:row>51</xdr:row>
      <xdr:rowOff>172404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DA1E6-5FE5-7A34-5B34-730C50ACA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115252</xdr:colOff>
      <xdr:row>53</xdr:row>
      <xdr:rowOff>25717</xdr:rowOff>
    </xdr:from>
    <xdr:to>
      <xdr:col>27</xdr:col>
      <xdr:colOff>339090</xdr:colOff>
      <xdr:row>77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530C84-4689-A2D2-4D9D-D895B3191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258126</xdr:colOff>
      <xdr:row>78</xdr:row>
      <xdr:rowOff>6668</xdr:rowOff>
    </xdr:from>
    <xdr:to>
      <xdr:col>20</xdr:col>
      <xdr:colOff>466725</xdr:colOff>
      <xdr:row>99</xdr:row>
      <xdr:rowOff>26671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45DA65-E51A-7863-4416-A01048E35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398143</xdr:colOff>
      <xdr:row>78</xdr:row>
      <xdr:rowOff>18096</xdr:rowOff>
    </xdr:from>
    <xdr:to>
      <xdr:col>8</xdr:col>
      <xdr:colOff>687704</xdr:colOff>
      <xdr:row>95</xdr:row>
      <xdr:rowOff>150495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627C5D-0C38-6853-8D84-2DBD4BD27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398144</xdr:colOff>
      <xdr:row>96</xdr:row>
      <xdr:rowOff>20956</xdr:rowOff>
    </xdr:from>
    <xdr:to>
      <xdr:col>8</xdr:col>
      <xdr:colOff>685800</xdr:colOff>
      <xdr:row>113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BD31FF-7AF2-2FB8-0A22-89A3C7AA4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258127</xdr:colOff>
      <xdr:row>99</xdr:row>
      <xdr:rowOff>48576</xdr:rowOff>
    </xdr:from>
    <xdr:to>
      <xdr:col>20</xdr:col>
      <xdr:colOff>453391</xdr:colOff>
      <xdr:row>120</xdr:row>
      <xdr:rowOff>55244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A633BE6-1D51-676D-AF44-6742953D5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89533</xdr:colOff>
      <xdr:row>78</xdr:row>
      <xdr:rowOff>20002</xdr:rowOff>
    </xdr:from>
    <xdr:to>
      <xdr:col>30</xdr:col>
      <xdr:colOff>601980</xdr:colOff>
      <xdr:row>99</xdr:row>
      <xdr:rowOff>24765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C99113-AC10-3413-230F-51092EBCE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95250</xdr:colOff>
      <xdr:row>99</xdr:row>
      <xdr:rowOff>37147</xdr:rowOff>
    </xdr:from>
    <xdr:to>
      <xdr:col>30</xdr:col>
      <xdr:colOff>598170</xdr:colOff>
      <xdr:row>120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9FDA359-0689-3548-F308-D8441D3EA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445770</xdr:colOff>
      <xdr:row>19</xdr:row>
      <xdr:rowOff>180022</xdr:rowOff>
    </xdr:from>
    <xdr:to>
      <xdr:col>5</xdr:col>
      <xdr:colOff>386715</xdr:colOff>
      <xdr:row>40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66B41-B2F3-B28A-CF2E-4C665DE38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541020</xdr:colOff>
      <xdr:row>20</xdr:row>
      <xdr:rowOff>0</xdr:rowOff>
    </xdr:from>
    <xdr:to>
      <xdr:col>15</xdr:col>
      <xdr:colOff>160020</xdr:colOff>
      <xdr:row>40</xdr:row>
      <xdr:rowOff>140018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1EFB6F-7F79-4019-9511-44FC087AF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7"/>
  <sheetViews>
    <sheetView tabSelected="1" topLeftCell="G76" zoomScaleNormal="100" workbookViewId="0">
      <selection activeCell="AF95" sqref="AF95"/>
    </sheetView>
  </sheetViews>
  <sheetFormatPr defaultRowHeight="14.4" x14ac:dyDescent="0.3"/>
  <cols>
    <col min="1" max="1" width="29.88671875" bestFit="1" customWidth="1"/>
    <col min="2" max="2" width="7.44140625" bestFit="1" customWidth="1"/>
    <col min="3" max="3" width="9.33203125" bestFit="1" customWidth="1"/>
    <col min="4" max="5" width="8.33203125" bestFit="1" customWidth="1"/>
    <col min="6" max="6" width="8.88671875" bestFit="1" customWidth="1"/>
    <col min="7" max="7" width="8.33203125" bestFit="1" customWidth="1"/>
    <col min="8" max="8" width="10.6640625" customWidth="1"/>
    <col min="9" max="9" width="9.88671875" bestFit="1" customWidth="1"/>
    <col min="10" max="10" width="9.6640625" bestFit="1" customWidth="1"/>
    <col min="11" max="11" width="9.33203125" bestFit="1" customWidth="1"/>
    <col min="12" max="12" width="9.109375" bestFit="1" customWidth="1"/>
    <col min="13" max="13" width="0.6640625" style="16" customWidth="1"/>
    <col min="14" max="15" width="8.33203125" bestFit="1" customWidth="1"/>
    <col min="16" max="16" width="8.88671875" bestFit="1" customWidth="1"/>
    <col min="17" max="17" width="8.33203125" bestFit="1" customWidth="1"/>
    <col min="18" max="18" width="10.6640625" customWidth="1"/>
    <col min="19" max="19" width="9.88671875" bestFit="1" customWidth="1"/>
    <col min="20" max="20" width="9.6640625" customWidth="1"/>
    <col min="21" max="21" width="9.33203125" bestFit="1" customWidth="1"/>
    <col min="22" max="22" width="9.109375" bestFit="1" customWidth="1"/>
    <col min="23" max="23" width="4.6640625" customWidth="1"/>
    <col min="29" max="29" width="12.21875" bestFit="1" customWidth="1"/>
    <col min="30" max="30" width="17.88671875" bestFit="1" customWidth="1"/>
    <col min="31" max="31" width="13" bestFit="1" customWidth="1"/>
  </cols>
  <sheetData>
    <row r="1" spans="1:48" s="1" customFormat="1" ht="15.6" x14ac:dyDescent="0.3">
      <c r="A1" s="2"/>
      <c r="B1" s="2"/>
      <c r="C1" s="2"/>
      <c r="D1" s="19" t="s">
        <v>23</v>
      </c>
      <c r="E1" s="26"/>
      <c r="F1" s="26"/>
      <c r="G1" s="26"/>
      <c r="H1" s="26"/>
      <c r="I1" s="20"/>
      <c r="J1" s="20"/>
      <c r="K1" s="20"/>
      <c r="L1" s="27"/>
      <c r="M1" s="3"/>
      <c r="N1" s="22" t="s">
        <v>24</v>
      </c>
      <c r="O1" s="23"/>
      <c r="P1" s="23"/>
      <c r="Q1" s="23"/>
      <c r="R1" s="23"/>
      <c r="S1" s="24"/>
      <c r="T1" s="24"/>
      <c r="U1" s="24"/>
      <c r="V1" s="25"/>
      <c r="W1" s="4"/>
      <c r="X1" s="19" t="s">
        <v>32</v>
      </c>
      <c r="Y1" s="20"/>
      <c r="Z1" s="20"/>
      <c r="AA1" s="21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s="1" customFormat="1" ht="28.8" x14ac:dyDescent="0.3">
      <c r="A2" s="2" t="s">
        <v>15</v>
      </c>
      <c r="B2" s="2" t="s">
        <v>26</v>
      </c>
      <c r="C2" s="2" t="s">
        <v>27</v>
      </c>
      <c r="D2" s="2" t="s">
        <v>33</v>
      </c>
      <c r="E2" s="2" t="s">
        <v>34</v>
      </c>
      <c r="F2" s="2" t="s">
        <v>35</v>
      </c>
      <c r="G2" s="5" t="s">
        <v>36</v>
      </c>
      <c r="H2" s="5" t="s">
        <v>25</v>
      </c>
      <c r="I2" s="5" t="s">
        <v>37</v>
      </c>
      <c r="J2" s="5" t="s">
        <v>40</v>
      </c>
      <c r="K2" s="5" t="s">
        <v>38</v>
      </c>
      <c r="L2" s="5" t="s">
        <v>41</v>
      </c>
      <c r="M2" s="6"/>
      <c r="N2" s="2" t="s">
        <v>33</v>
      </c>
      <c r="O2" s="2" t="s">
        <v>34</v>
      </c>
      <c r="P2" s="2" t="s">
        <v>35</v>
      </c>
      <c r="Q2" s="5" t="s">
        <v>36</v>
      </c>
      <c r="R2" s="5" t="s">
        <v>25</v>
      </c>
      <c r="S2" s="5" t="s">
        <v>37</v>
      </c>
      <c r="T2" s="5" t="s">
        <v>40</v>
      </c>
      <c r="U2" s="5" t="s">
        <v>38</v>
      </c>
      <c r="V2" s="5" t="s">
        <v>41</v>
      </c>
      <c r="W2" s="2"/>
      <c r="X2" s="2" t="s">
        <v>13</v>
      </c>
      <c r="Y2" s="2" t="s">
        <v>14</v>
      </c>
      <c r="Z2" s="2" t="s">
        <v>28</v>
      </c>
      <c r="AA2" s="2" t="s">
        <v>39</v>
      </c>
      <c r="AB2" s="2"/>
      <c r="AC2" s="2" t="s">
        <v>18</v>
      </c>
      <c r="AD2" s="2" t="s">
        <v>29</v>
      </c>
      <c r="AE2" s="2" t="s">
        <v>30</v>
      </c>
      <c r="AF2" s="2" t="s">
        <v>31</v>
      </c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48" s="15" customFormat="1" x14ac:dyDescent="0.3">
      <c r="A3" s="7" t="s">
        <v>0</v>
      </c>
      <c r="B3" s="7">
        <v>1</v>
      </c>
      <c r="C3" s="7">
        <v>10000</v>
      </c>
      <c r="D3" s="7">
        <v>1.22</v>
      </c>
      <c r="E3" s="7">
        <v>1.71</v>
      </c>
      <c r="F3" s="7">
        <v>19.559999999999999</v>
      </c>
      <c r="G3" s="7">
        <v>5806</v>
      </c>
      <c r="H3" s="7">
        <v>1722</v>
      </c>
      <c r="I3" s="7">
        <v>2590</v>
      </c>
      <c r="J3" s="14">
        <v>0.111</v>
      </c>
      <c r="K3" s="7">
        <v>5428</v>
      </c>
      <c r="L3" s="14">
        <v>0.23400000000000001</v>
      </c>
      <c r="M3" s="8"/>
      <c r="N3" s="7">
        <v>1.04</v>
      </c>
      <c r="O3" s="7">
        <v>1.72</v>
      </c>
      <c r="P3" s="7">
        <v>68.37</v>
      </c>
      <c r="Q3" s="7">
        <v>5481</v>
      </c>
      <c r="R3" s="7">
        <v>1824</v>
      </c>
      <c r="S3" s="7">
        <v>1937</v>
      </c>
      <c r="T3" s="14">
        <v>8.7999999999999995E-2</v>
      </c>
      <c r="U3" s="7">
        <v>2778</v>
      </c>
      <c r="V3" s="14">
        <v>0.127</v>
      </c>
      <c r="W3" s="7"/>
      <c r="X3" s="9">
        <f>(N3-D3) / N3</f>
        <v>-0.17307692307692302</v>
      </c>
      <c r="Y3" s="9">
        <f>(O3-E3)/O3</f>
        <v>5.8139534883720981E-3</v>
      </c>
      <c r="Z3" s="9">
        <f xml:space="preserve"> (H3-R3) / R3</f>
        <v>-5.5921052631578948E-2</v>
      </c>
      <c r="AA3" s="9">
        <f>(Q3-G3) / Q3</f>
        <v>-5.9295748950921365E-2</v>
      </c>
      <c r="AB3" s="9"/>
      <c r="AC3" s="7">
        <v>1</v>
      </c>
      <c r="AD3" s="7">
        <f>(AC3 * C3 * 0.13) / 1000</f>
        <v>1.3</v>
      </c>
      <c r="AE3" s="7">
        <f xml:space="preserve"> (AC3 * C3 * 0.31) / 1000</f>
        <v>3.1</v>
      </c>
      <c r="AF3" s="7">
        <f>AE3-AD3</f>
        <v>1.8</v>
      </c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</row>
    <row r="4" spans="1:48" x14ac:dyDescent="0.3">
      <c r="A4" s="10" t="s">
        <v>1</v>
      </c>
      <c r="B4" s="10">
        <v>1</v>
      </c>
      <c r="C4" s="10">
        <v>10000</v>
      </c>
      <c r="D4" s="10">
        <v>0.56999999999999995</v>
      </c>
      <c r="E4" s="10">
        <v>0.75</v>
      </c>
      <c r="F4" s="10">
        <v>21.22</v>
      </c>
      <c r="G4" s="10">
        <v>4030</v>
      </c>
      <c r="H4" s="10">
        <v>2481</v>
      </c>
      <c r="I4" s="10">
        <v>2557</v>
      </c>
      <c r="J4" s="13">
        <v>0.159</v>
      </c>
      <c r="K4" s="10">
        <v>3128</v>
      </c>
      <c r="L4" s="13">
        <v>0.19400000000000001</v>
      </c>
      <c r="M4" s="8"/>
      <c r="N4" s="10">
        <v>0.84</v>
      </c>
      <c r="O4" s="10">
        <v>1.29</v>
      </c>
      <c r="P4" s="10">
        <v>81.13</v>
      </c>
      <c r="Q4" s="10">
        <v>5626</v>
      </c>
      <c r="R4" s="10">
        <v>1777</v>
      </c>
      <c r="S4" s="10">
        <v>2343</v>
      </c>
      <c r="T4" s="13">
        <v>0.104</v>
      </c>
      <c r="U4" s="10">
        <v>2720</v>
      </c>
      <c r="V4" s="13">
        <v>0.121</v>
      </c>
      <c r="W4" s="10"/>
      <c r="X4" s="11">
        <f t="shared" ref="X4:X23" si="0">(N4-D4) / N4</f>
        <v>0.32142857142857145</v>
      </c>
      <c r="Y4" s="11">
        <f t="shared" ref="Y4:Y23" si="1">(O4-E4)/O4</f>
        <v>0.41860465116279072</v>
      </c>
      <c r="Z4" s="11">
        <f xml:space="preserve"> (H4-R4) / R4</f>
        <v>0.39617332583005066</v>
      </c>
      <c r="AA4" s="12">
        <f t="shared" ref="AA4:AA23" si="2">(Q4-G4) / Q4</f>
        <v>0.28368290081763242</v>
      </c>
      <c r="AB4" s="17"/>
      <c r="AC4" s="10">
        <v>1</v>
      </c>
      <c r="AD4" s="10">
        <f t="shared" ref="AD4:AD14" si="3">(AC4 * C4 * 0.13) / 1000</f>
        <v>1.3</v>
      </c>
      <c r="AE4" s="10">
        <f t="shared" ref="AE4:AE14" si="4" xml:space="preserve"> (AC4 * C4 * 0.31) / 1000</f>
        <v>3.1</v>
      </c>
      <c r="AF4" s="10">
        <f t="shared" ref="AF4:AF14" si="5">AE4-AD4</f>
        <v>1.8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</row>
    <row r="5" spans="1:48" s="15" customFormat="1" x14ac:dyDescent="0.3">
      <c r="A5" s="7" t="s">
        <v>2</v>
      </c>
      <c r="B5" s="7">
        <v>1</v>
      </c>
      <c r="C5" s="7">
        <v>10000</v>
      </c>
      <c r="D5" s="7">
        <v>0.55000000000000004</v>
      </c>
      <c r="E5" s="7">
        <v>0.71</v>
      </c>
      <c r="F5" s="7">
        <v>12.44</v>
      </c>
      <c r="G5" s="7">
        <v>4067</v>
      </c>
      <c r="H5" s="7">
        <v>2458</v>
      </c>
      <c r="I5" s="7">
        <v>2734</v>
      </c>
      <c r="J5" s="14">
        <v>0.16800000000000001</v>
      </c>
      <c r="K5" s="7">
        <v>3053</v>
      </c>
      <c r="L5" s="14">
        <v>0.188</v>
      </c>
      <c r="M5" s="8"/>
      <c r="N5" s="7">
        <v>0.74</v>
      </c>
      <c r="O5" s="7">
        <v>1.19</v>
      </c>
      <c r="P5" s="7">
        <v>13.05</v>
      </c>
      <c r="Q5" s="7">
        <v>5137</v>
      </c>
      <c r="R5" s="7">
        <v>1946</v>
      </c>
      <c r="S5" s="7">
        <v>2310</v>
      </c>
      <c r="T5" s="14">
        <v>0.112</v>
      </c>
      <c r="U5" s="7">
        <v>2245</v>
      </c>
      <c r="V5" s="14">
        <v>0.109</v>
      </c>
      <c r="W5" s="7"/>
      <c r="X5" s="9">
        <f t="shared" si="0"/>
        <v>0.25675675675675669</v>
      </c>
      <c r="Y5" s="9">
        <f t="shared" si="1"/>
        <v>0.40336134453781514</v>
      </c>
      <c r="Z5" s="9">
        <f xml:space="preserve"> (H5-R5) / R5</f>
        <v>0.263103802672148</v>
      </c>
      <c r="AA5" s="9">
        <f t="shared" si="2"/>
        <v>0.20829277788592565</v>
      </c>
      <c r="AB5" s="9"/>
      <c r="AC5" s="7">
        <v>10</v>
      </c>
      <c r="AD5" s="7">
        <f t="shared" si="3"/>
        <v>13</v>
      </c>
      <c r="AE5" s="7">
        <f t="shared" si="4"/>
        <v>31</v>
      </c>
      <c r="AF5" s="7">
        <f t="shared" si="5"/>
        <v>18</v>
      </c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</row>
    <row r="6" spans="1:48" x14ac:dyDescent="0.3">
      <c r="A6" s="10" t="s">
        <v>3</v>
      </c>
      <c r="B6" s="10">
        <v>1</v>
      </c>
      <c r="C6" s="10">
        <v>10000</v>
      </c>
      <c r="D6" s="10">
        <v>0.62</v>
      </c>
      <c r="E6" s="10">
        <v>0.83</v>
      </c>
      <c r="F6" s="10">
        <v>13.47</v>
      </c>
      <c r="G6" s="10">
        <v>4381</v>
      </c>
      <c r="H6" s="10">
        <v>2282</v>
      </c>
      <c r="I6" s="10">
        <v>2874</v>
      </c>
      <c r="J6" s="13">
        <v>0.16400000000000001</v>
      </c>
      <c r="K6" s="10">
        <v>2989</v>
      </c>
      <c r="L6" s="13">
        <v>0.17100000000000001</v>
      </c>
      <c r="M6" s="8"/>
      <c r="N6" s="10">
        <v>0.76</v>
      </c>
      <c r="O6" s="10">
        <v>1.61</v>
      </c>
      <c r="P6" s="10">
        <v>10.41</v>
      </c>
      <c r="Q6" s="10">
        <v>5309</v>
      </c>
      <c r="R6" s="10">
        <v>1883</v>
      </c>
      <c r="S6" s="10">
        <v>2741</v>
      </c>
      <c r="T6" s="13">
        <v>0.129</v>
      </c>
      <c r="U6" s="10">
        <v>1992</v>
      </c>
      <c r="V6" s="13">
        <v>9.4E-2</v>
      </c>
      <c r="W6" s="10"/>
      <c r="X6" s="11">
        <f t="shared" si="0"/>
        <v>0.18421052631578949</v>
      </c>
      <c r="Y6" s="11">
        <f t="shared" si="1"/>
        <v>0.48447204968944108</v>
      </c>
      <c r="Z6" s="11">
        <f t="shared" ref="Z6:Z23" si="6" xml:space="preserve"> (H6-R6) / R6</f>
        <v>0.21189591078066913</v>
      </c>
      <c r="AA6" s="12">
        <f t="shared" si="2"/>
        <v>0.17479751365605575</v>
      </c>
      <c r="AB6" s="17"/>
      <c r="AC6" s="10">
        <v>10</v>
      </c>
      <c r="AD6" s="10">
        <f t="shared" si="3"/>
        <v>13</v>
      </c>
      <c r="AE6" s="10">
        <f t="shared" si="4"/>
        <v>31</v>
      </c>
      <c r="AF6" s="10">
        <f t="shared" si="5"/>
        <v>18</v>
      </c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</row>
    <row r="7" spans="1:48" s="15" customFormat="1" x14ac:dyDescent="0.3">
      <c r="A7" s="7" t="s">
        <v>4</v>
      </c>
      <c r="B7" s="7">
        <v>1</v>
      </c>
      <c r="C7" s="7">
        <v>10000</v>
      </c>
      <c r="D7" s="7">
        <v>0.87</v>
      </c>
      <c r="E7" s="7">
        <v>1.1200000000000001</v>
      </c>
      <c r="F7" s="7">
        <v>19.32</v>
      </c>
      <c r="G7" s="7">
        <v>6480</v>
      </c>
      <c r="H7" s="7">
        <v>1543</v>
      </c>
      <c r="I7" s="7">
        <v>4103</v>
      </c>
      <c r="J7" s="14">
        <v>0.158</v>
      </c>
      <c r="K7" s="7">
        <v>4486</v>
      </c>
      <c r="L7" s="14">
        <v>0.17299999999999999</v>
      </c>
      <c r="M7" s="8"/>
      <c r="N7" s="7">
        <v>1.19</v>
      </c>
      <c r="O7" s="7">
        <v>2.15</v>
      </c>
      <c r="P7" s="7">
        <v>14.01</v>
      </c>
      <c r="Q7" s="7">
        <v>8911</v>
      </c>
      <c r="R7" s="7">
        <v>1122</v>
      </c>
      <c r="S7" s="7">
        <v>4157</v>
      </c>
      <c r="T7" s="14">
        <v>0.11700000000000001</v>
      </c>
      <c r="U7" s="7">
        <v>4675</v>
      </c>
      <c r="V7" s="14">
        <v>0.13100000000000001</v>
      </c>
      <c r="W7" s="7"/>
      <c r="X7" s="9">
        <f t="shared" si="0"/>
        <v>0.26890756302521007</v>
      </c>
      <c r="Y7" s="9">
        <f t="shared" si="1"/>
        <v>0.47906976744186042</v>
      </c>
      <c r="Z7" s="9">
        <f t="shared" si="6"/>
        <v>0.37522281639928701</v>
      </c>
      <c r="AA7" s="9">
        <f t="shared" si="2"/>
        <v>0.2728088878913702</v>
      </c>
      <c r="AB7" s="9"/>
      <c r="AC7" s="7">
        <v>100</v>
      </c>
      <c r="AD7" s="7">
        <f t="shared" si="3"/>
        <v>130</v>
      </c>
      <c r="AE7" s="7">
        <f t="shared" si="4"/>
        <v>310</v>
      </c>
      <c r="AF7" s="7">
        <f t="shared" si="5"/>
        <v>180</v>
      </c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</row>
    <row r="8" spans="1:48" x14ac:dyDescent="0.3">
      <c r="A8" s="10" t="s">
        <v>5</v>
      </c>
      <c r="B8" s="10">
        <v>1</v>
      </c>
      <c r="C8" s="10">
        <v>10000</v>
      </c>
      <c r="D8" s="10">
        <v>0.94</v>
      </c>
      <c r="E8" s="10">
        <v>1.1200000000000001</v>
      </c>
      <c r="F8" s="10">
        <v>16.39</v>
      </c>
      <c r="G8" s="10">
        <v>6769</v>
      </c>
      <c r="H8" s="10">
        <v>1477</v>
      </c>
      <c r="I8" s="10">
        <v>4087</v>
      </c>
      <c r="J8" s="13">
        <v>0.151</v>
      </c>
      <c r="K8" s="10">
        <v>4369</v>
      </c>
      <c r="L8" s="13">
        <v>0.161</v>
      </c>
      <c r="M8" s="8"/>
      <c r="N8" s="10">
        <v>1.27</v>
      </c>
      <c r="O8" s="10">
        <v>2.2000000000000002</v>
      </c>
      <c r="P8" s="10">
        <v>9.07</v>
      </c>
      <c r="Q8" s="10">
        <v>10296</v>
      </c>
      <c r="R8" s="10">
        <v>971</v>
      </c>
      <c r="S8" s="10">
        <v>5582</v>
      </c>
      <c r="T8" s="13">
        <v>0.13600000000000001</v>
      </c>
      <c r="U8" s="10">
        <v>3928</v>
      </c>
      <c r="V8" s="13">
        <v>9.5000000000000001E-2</v>
      </c>
      <c r="W8" s="10"/>
      <c r="X8" s="11">
        <f t="shared" si="0"/>
        <v>0.25984251968503941</v>
      </c>
      <c r="Y8" s="11">
        <f t="shared" si="1"/>
        <v>0.49090909090909091</v>
      </c>
      <c r="Z8" s="11">
        <f t="shared" si="6"/>
        <v>0.52111225540679706</v>
      </c>
      <c r="AA8" s="12">
        <f t="shared" si="2"/>
        <v>0.34256021756021754</v>
      </c>
      <c r="AB8" s="17"/>
      <c r="AC8" s="10">
        <v>100</v>
      </c>
      <c r="AD8" s="10">
        <f t="shared" si="3"/>
        <v>130</v>
      </c>
      <c r="AE8" s="10">
        <f t="shared" si="4"/>
        <v>310</v>
      </c>
      <c r="AF8" s="10">
        <f t="shared" si="5"/>
        <v>180</v>
      </c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</row>
    <row r="9" spans="1:48" s="15" customFormat="1" x14ac:dyDescent="0.3">
      <c r="A9" s="7" t="s">
        <v>6</v>
      </c>
      <c r="B9" s="7">
        <v>1</v>
      </c>
      <c r="C9" s="7">
        <v>10000</v>
      </c>
      <c r="D9" s="7">
        <v>3.74</v>
      </c>
      <c r="E9" s="7">
        <v>4.28</v>
      </c>
      <c r="F9" s="7">
        <v>29.68</v>
      </c>
      <c r="G9" s="7">
        <v>31019</v>
      </c>
      <c r="H9" s="7">
        <v>322</v>
      </c>
      <c r="I9" s="7">
        <v>16267</v>
      </c>
      <c r="J9" s="14">
        <v>0.13100000000000001</v>
      </c>
      <c r="K9" s="7">
        <v>17111</v>
      </c>
      <c r="L9" s="14">
        <v>0.13800000000000001</v>
      </c>
      <c r="M9" s="8"/>
      <c r="N9" s="7">
        <v>4.62</v>
      </c>
      <c r="O9" s="7">
        <v>5.53</v>
      </c>
      <c r="P9" s="7">
        <v>13.63</v>
      </c>
      <c r="Q9" s="7">
        <v>36150</v>
      </c>
      <c r="R9" s="7">
        <v>276</v>
      </c>
      <c r="S9" s="7">
        <v>22943</v>
      </c>
      <c r="T9" s="14">
        <v>0.159</v>
      </c>
      <c r="U9" s="7">
        <v>30026</v>
      </c>
      <c r="V9" s="14">
        <v>0.20799999999999999</v>
      </c>
      <c r="W9" s="7"/>
      <c r="X9" s="9">
        <f t="shared" si="0"/>
        <v>0.19047619047619044</v>
      </c>
      <c r="Y9" s="9">
        <f t="shared" si="1"/>
        <v>0.2260397830018083</v>
      </c>
      <c r="Z9" s="9">
        <f t="shared" si="6"/>
        <v>0.16666666666666666</v>
      </c>
      <c r="AA9" s="9">
        <f t="shared" si="2"/>
        <v>0.14193637621023514</v>
      </c>
      <c r="AB9" s="9"/>
      <c r="AC9" s="7">
        <v>1000</v>
      </c>
      <c r="AD9" s="7">
        <f t="shared" si="3"/>
        <v>1300</v>
      </c>
      <c r="AE9" s="7">
        <f t="shared" si="4"/>
        <v>3100</v>
      </c>
      <c r="AF9" s="7">
        <f t="shared" si="5"/>
        <v>1800</v>
      </c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</row>
    <row r="10" spans="1:48" x14ac:dyDescent="0.3">
      <c r="A10" s="10" t="s">
        <v>7</v>
      </c>
      <c r="B10" s="10">
        <v>1</v>
      </c>
      <c r="C10" s="10">
        <v>10000</v>
      </c>
      <c r="D10" s="10">
        <v>3.9</v>
      </c>
      <c r="E10" s="10">
        <v>4.54</v>
      </c>
      <c r="F10" s="10">
        <v>11.94</v>
      </c>
      <c r="G10" s="10">
        <v>30498</v>
      </c>
      <c r="H10" s="10">
        <v>327</v>
      </c>
      <c r="I10" s="10">
        <v>17047</v>
      </c>
      <c r="J10" s="13">
        <v>0.14000000000000001</v>
      </c>
      <c r="K10" s="10">
        <v>17215</v>
      </c>
      <c r="L10" s="13">
        <v>0.14099999999999999</v>
      </c>
      <c r="M10" s="8"/>
      <c r="N10" s="10">
        <v>6.68</v>
      </c>
      <c r="O10" s="10">
        <v>7.3</v>
      </c>
      <c r="P10" s="10">
        <v>14.26</v>
      </c>
      <c r="Q10" s="10">
        <v>53675</v>
      </c>
      <c r="R10" s="10">
        <v>186</v>
      </c>
      <c r="S10" s="10">
        <v>31129</v>
      </c>
      <c r="T10" s="13">
        <v>0.14499999999999999</v>
      </c>
      <c r="U10" s="10">
        <v>24122</v>
      </c>
      <c r="V10" s="13">
        <v>0.112</v>
      </c>
      <c r="W10" s="10"/>
      <c r="X10" s="11">
        <f t="shared" si="0"/>
        <v>0.41616766467065869</v>
      </c>
      <c r="Y10" s="11">
        <f t="shared" si="1"/>
        <v>0.37808219178082192</v>
      </c>
      <c r="Z10" s="11">
        <f t="shared" si="6"/>
        <v>0.75806451612903225</v>
      </c>
      <c r="AA10" s="12">
        <f t="shared" si="2"/>
        <v>0.43180251513740103</v>
      </c>
      <c r="AB10" s="17"/>
      <c r="AC10" s="10">
        <v>1000</v>
      </c>
      <c r="AD10" s="10">
        <f t="shared" si="3"/>
        <v>1300</v>
      </c>
      <c r="AE10" s="10">
        <f t="shared" si="4"/>
        <v>3100</v>
      </c>
      <c r="AF10" s="10">
        <f t="shared" si="5"/>
        <v>1800</v>
      </c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</row>
    <row r="11" spans="1:48" s="15" customFormat="1" x14ac:dyDescent="0.3">
      <c r="A11" s="7" t="s">
        <v>8</v>
      </c>
      <c r="B11" s="7">
        <v>1</v>
      </c>
      <c r="C11" s="7">
        <v>1000</v>
      </c>
      <c r="D11" s="7">
        <v>5.53</v>
      </c>
      <c r="E11" s="7">
        <v>6.67</v>
      </c>
      <c r="F11" s="7">
        <v>26.1</v>
      </c>
      <c r="G11" s="7">
        <v>4410</v>
      </c>
      <c r="H11" s="7">
        <v>226</v>
      </c>
      <c r="I11" s="7">
        <v>969</v>
      </c>
      <c r="J11" s="14">
        <v>5.5E-2</v>
      </c>
      <c r="K11" s="7">
        <v>5176</v>
      </c>
      <c r="L11" s="14">
        <v>0.29299999999999998</v>
      </c>
      <c r="M11" s="8"/>
      <c r="N11" s="7"/>
      <c r="O11" s="7"/>
      <c r="P11" s="7"/>
      <c r="Q11" s="7"/>
      <c r="R11" s="7"/>
      <c r="S11" s="7"/>
      <c r="T11" s="7"/>
      <c r="U11" s="7"/>
      <c r="V11" s="7"/>
      <c r="W11" s="7"/>
      <c r="X11" s="9"/>
      <c r="Y11" s="9"/>
      <c r="Z11" s="9"/>
      <c r="AA11" s="9"/>
      <c r="AB11" s="9"/>
      <c r="AC11" s="7">
        <v>100</v>
      </c>
      <c r="AD11" s="7">
        <f t="shared" si="3"/>
        <v>13</v>
      </c>
      <c r="AE11" s="7">
        <f t="shared" si="4"/>
        <v>31</v>
      </c>
      <c r="AF11" s="7">
        <f t="shared" si="5"/>
        <v>18</v>
      </c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</row>
    <row r="12" spans="1:48" x14ac:dyDescent="0.3">
      <c r="A12" s="10" t="s">
        <v>9</v>
      </c>
      <c r="B12" s="10">
        <v>1</v>
      </c>
      <c r="C12" s="10">
        <v>1000</v>
      </c>
      <c r="D12" s="10">
        <v>8.14</v>
      </c>
      <c r="E12" s="10">
        <v>9.48</v>
      </c>
      <c r="F12" s="10">
        <v>96.15</v>
      </c>
      <c r="G12" s="10">
        <v>6358</v>
      </c>
      <c r="H12" s="10">
        <v>157</v>
      </c>
      <c r="I12" s="10">
        <v>7104</v>
      </c>
      <c r="J12" s="13">
        <v>0.27900000000000003</v>
      </c>
      <c r="K12" s="10">
        <v>8190</v>
      </c>
      <c r="L12" s="13">
        <v>0.32200000000000001</v>
      </c>
      <c r="M12" s="8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1"/>
      <c r="Y12" s="11"/>
      <c r="Z12" s="11"/>
      <c r="AA12" s="12"/>
      <c r="AB12" s="12"/>
      <c r="AC12" s="10">
        <v>100</v>
      </c>
      <c r="AD12" s="10">
        <f t="shared" si="3"/>
        <v>13</v>
      </c>
      <c r="AE12" s="10">
        <f t="shared" si="4"/>
        <v>31</v>
      </c>
      <c r="AF12" s="10">
        <f t="shared" si="5"/>
        <v>18</v>
      </c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</row>
    <row r="13" spans="1:48" s="15" customFormat="1" x14ac:dyDescent="0.3">
      <c r="A13" s="7" t="s">
        <v>10</v>
      </c>
      <c r="B13" s="7">
        <v>1</v>
      </c>
      <c r="C13" s="7">
        <v>1000</v>
      </c>
      <c r="D13" s="7">
        <v>47.01</v>
      </c>
      <c r="E13" s="7">
        <v>49.68</v>
      </c>
      <c r="F13" s="7">
        <v>81.72</v>
      </c>
      <c r="G13" s="7">
        <v>37182</v>
      </c>
      <c r="H13" s="7">
        <v>26</v>
      </c>
      <c r="I13" s="7">
        <v>6922</v>
      </c>
      <c r="J13" s="14">
        <v>4.7E-2</v>
      </c>
      <c r="K13" s="7">
        <v>47154</v>
      </c>
      <c r="L13" s="14">
        <v>0.317</v>
      </c>
      <c r="M13" s="8"/>
      <c r="N13" s="7"/>
      <c r="O13" s="7"/>
      <c r="P13" s="7"/>
      <c r="Q13" s="7"/>
      <c r="R13" s="7"/>
      <c r="S13" s="7"/>
      <c r="T13" s="7"/>
      <c r="U13" s="7"/>
      <c r="V13" s="7"/>
      <c r="W13" s="7"/>
      <c r="X13" s="9"/>
      <c r="Y13" s="9"/>
      <c r="Z13" s="9"/>
      <c r="AA13" s="9"/>
      <c r="AB13" s="9"/>
      <c r="AC13" s="7">
        <v>1000</v>
      </c>
      <c r="AD13" s="7">
        <f t="shared" si="3"/>
        <v>130</v>
      </c>
      <c r="AE13" s="7">
        <f t="shared" si="4"/>
        <v>310</v>
      </c>
      <c r="AF13" s="7">
        <f t="shared" si="5"/>
        <v>180</v>
      </c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</row>
    <row r="14" spans="1:48" x14ac:dyDescent="0.3">
      <c r="A14" s="10" t="s">
        <v>11</v>
      </c>
      <c r="B14" s="10">
        <v>1</v>
      </c>
      <c r="C14" s="10">
        <v>1000</v>
      </c>
      <c r="D14" s="10">
        <v>63.9</v>
      </c>
      <c r="E14" s="10">
        <v>67.48</v>
      </c>
      <c r="F14" s="10">
        <v>88.35</v>
      </c>
      <c r="G14" s="10">
        <v>55818</v>
      </c>
      <c r="H14" s="10">
        <v>17</v>
      </c>
      <c r="I14" s="10">
        <v>69316</v>
      </c>
      <c r="J14" s="13">
        <v>0.31</v>
      </c>
      <c r="K14" s="10">
        <v>70509</v>
      </c>
      <c r="L14" s="13">
        <v>0.316</v>
      </c>
      <c r="M14" s="8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/>
      <c r="Y14" s="11"/>
      <c r="Z14" s="11"/>
      <c r="AA14" s="12"/>
      <c r="AB14" s="12"/>
      <c r="AC14" s="10">
        <v>1000</v>
      </c>
      <c r="AD14" s="10">
        <f t="shared" si="3"/>
        <v>130</v>
      </c>
      <c r="AE14" s="10">
        <f t="shared" si="4"/>
        <v>310</v>
      </c>
      <c r="AF14" s="10">
        <f t="shared" si="5"/>
        <v>180</v>
      </c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</row>
    <row r="15" spans="1:48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8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1"/>
      <c r="Y15" s="11"/>
      <c r="Z15" s="11"/>
      <c r="AA15" s="12"/>
      <c r="AB15" s="12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</row>
    <row r="16" spans="1:48" s="15" customFormat="1" x14ac:dyDescent="0.3">
      <c r="A16" s="7" t="s">
        <v>0</v>
      </c>
      <c r="B16" s="7">
        <v>10</v>
      </c>
      <c r="C16" s="7">
        <v>10000</v>
      </c>
      <c r="D16" s="7">
        <v>1.99</v>
      </c>
      <c r="E16" s="7">
        <v>3.53</v>
      </c>
      <c r="F16" s="7">
        <v>53.11</v>
      </c>
      <c r="G16" s="7">
        <v>10116</v>
      </c>
      <c r="H16" s="7">
        <v>9885</v>
      </c>
      <c r="I16" s="7">
        <v>11125</v>
      </c>
      <c r="J16" s="14">
        <v>0.27500000000000002</v>
      </c>
      <c r="K16" s="7">
        <v>15472</v>
      </c>
      <c r="L16" s="14">
        <v>0.38200000000000001</v>
      </c>
      <c r="M16" s="8"/>
      <c r="N16" s="7">
        <v>2.84</v>
      </c>
      <c r="O16" s="7">
        <v>5.47</v>
      </c>
      <c r="P16" s="7">
        <v>92.72</v>
      </c>
      <c r="Q16" s="7">
        <v>9849</v>
      </c>
      <c r="R16" s="7">
        <v>10153</v>
      </c>
      <c r="S16" s="7">
        <v>15917</v>
      </c>
      <c r="T16" s="14">
        <v>0.40400000000000003</v>
      </c>
      <c r="U16" s="7">
        <v>22911</v>
      </c>
      <c r="V16" s="14">
        <v>0.58199999999999996</v>
      </c>
      <c r="W16" s="7"/>
      <c r="X16" s="9">
        <f t="shared" si="0"/>
        <v>0.29929577464788731</v>
      </c>
      <c r="Y16" s="9">
        <f t="shared" si="1"/>
        <v>0.3546617915904936</v>
      </c>
      <c r="Z16" s="9">
        <f t="shared" si="6"/>
        <v>-2.6396139072195412E-2</v>
      </c>
      <c r="AA16" s="9">
        <f t="shared" si="2"/>
        <v>-2.7109351203167834E-2</v>
      </c>
      <c r="AB16" s="9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</row>
    <row r="17" spans="1:48" x14ac:dyDescent="0.3">
      <c r="A17" s="10" t="s">
        <v>1</v>
      </c>
      <c r="B17" s="10">
        <v>10</v>
      </c>
      <c r="C17" s="10">
        <v>10000</v>
      </c>
      <c r="D17" s="10">
        <v>1.05</v>
      </c>
      <c r="E17" s="10">
        <v>1.32</v>
      </c>
      <c r="F17" s="10">
        <v>16.920000000000002</v>
      </c>
      <c r="G17" s="10">
        <v>7117</v>
      </c>
      <c r="H17" s="10">
        <v>14050</v>
      </c>
      <c r="I17" s="10">
        <v>11412</v>
      </c>
      <c r="J17" s="13">
        <v>0.40100000000000002</v>
      </c>
      <c r="K17" s="10">
        <v>11931</v>
      </c>
      <c r="L17" s="13">
        <v>0.41899999999999998</v>
      </c>
      <c r="M17" s="8"/>
      <c r="N17" s="10">
        <v>2.2599999999999998</v>
      </c>
      <c r="O17" s="10">
        <v>4.1900000000000004</v>
      </c>
      <c r="P17" s="10">
        <v>64.37</v>
      </c>
      <c r="Q17" s="10">
        <v>10152</v>
      </c>
      <c r="R17" s="10">
        <v>9850</v>
      </c>
      <c r="S17" s="10">
        <v>21769</v>
      </c>
      <c r="T17" s="13">
        <v>0.53600000000000003</v>
      </c>
      <c r="U17" s="10">
        <v>23385</v>
      </c>
      <c r="V17" s="13">
        <v>0.57599999999999996</v>
      </c>
      <c r="W17" s="10"/>
      <c r="X17" s="11">
        <f t="shared" si="0"/>
        <v>0.53539823008849552</v>
      </c>
      <c r="Y17" s="11">
        <f t="shared" si="1"/>
        <v>0.68496420047732698</v>
      </c>
      <c r="Z17" s="11">
        <f t="shared" si="6"/>
        <v>0.42639593908629442</v>
      </c>
      <c r="AA17" s="12">
        <f t="shared" si="2"/>
        <v>0.2989558707643814</v>
      </c>
      <c r="AB17" s="17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</row>
    <row r="18" spans="1:48" s="15" customFormat="1" x14ac:dyDescent="0.3">
      <c r="A18" s="7" t="s">
        <v>2</v>
      </c>
      <c r="B18" s="7">
        <v>10</v>
      </c>
      <c r="C18" s="7">
        <v>10000</v>
      </c>
      <c r="D18" s="7">
        <v>1.06</v>
      </c>
      <c r="E18" s="7">
        <v>1.29</v>
      </c>
      <c r="F18" s="7">
        <v>24.03</v>
      </c>
      <c r="G18" s="7">
        <v>7265</v>
      </c>
      <c r="H18" s="7">
        <v>13764</v>
      </c>
      <c r="I18" s="7">
        <v>13242</v>
      </c>
      <c r="J18" s="14">
        <v>0.45600000000000002</v>
      </c>
      <c r="K18" s="7">
        <v>14667</v>
      </c>
      <c r="L18" s="14">
        <v>0.505</v>
      </c>
      <c r="M18" s="8"/>
      <c r="N18" s="7">
        <v>1.66</v>
      </c>
      <c r="O18" s="7">
        <v>2.78</v>
      </c>
      <c r="P18" s="7">
        <v>16.29</v>
      </c>
      <c r="Q18" s="7">
        <v>8986</v>
      </c>
      <c r="R18" s="7">
        <v>11128</v>
      </c>
      <c r="S18" s="7">
        <v>20187</v>
      </c>
      <c r="T18" s="14">
        <v>0.56100000000000005</v>
      </c>
      <c r="U18" s="7">
        <v>23767</v>
      </c>
      <c r="V18" s="14">
        <v>0.66100000000000003</v>
      </c>
      <c r="W18" s="7"/>
      <c r="X18" s="9">
        <f t="shared" si="0"/>
        <v>0.36144578313253006</v>
      </c>
      <c r="Y18" s="9">
        <f t="shared" si="1"/>
        <v>0.53597122302158273</v>
      </c>
      <c r="Z18" s="9">
        <f t="shared" si="6"/>
        <v>0.23687994248741912</v>
      </c>
      <c r="AA18" s="9">
        <f t="shared" si="2"/>
        <v>0.19152014244380147</v>
      </c>
      <c r="AB18" s="9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3">
      <c r="A19" s="10" t="s">
        <v>3</v>
      </c>
      <c r="B19" s="10">
        <v>10</v>
      </c>
      <c r="C19" s="10">
        <v>10000</v>
      </c>
      <c r="D19" s="10">
        <v>0.95</v>
      </c>
      <c r="E19" s="10">
        <v>1.2</v>
      </c>
      <c r="F19" s="10">
        <v>13.03</v>
      </c>
      <c r="G19" s="10">
        <v>6709</v>
      </c>
      <c r="H19" s="10">
        <v>14905</v>
      </c>
      <c r="I19" s="10">
        <v>13534</v>
      </c>
      <c r="J19" s="13">
        <v>0.504</v>
      </c>
      <c r="K19" s="10">
        <v>13814</v>
      </c>
      <c r="L19" s="13">
        <v>0.51500000000000001</v>
      </c>
      <c r="M19" s="8"/>
      <c r="N19" s="10">
        <v>1.62</v>
      </c>
      <c r="O19" s="10">
        <v>2.34</v>
      </c>
      <c r="P19" s="10">
        <v>18.079999999999998</v>
      </c>
      <c r="Q19" s="10">
        <v>9781</v>
      </c>
      <c r="R19" s="10">
        <v>10223</v>
      </c>
      <c r="S19" s="10">
        <v>26212</v>
      </c>
      <c r="T19" s="13">
        <v>0.67</v>
      </c>
      <c r="U19" s="10">
        <v>22538</v>
      </c>
      <c r="V19" s="13">
        <v>0.57599999999999996</v>
      </c>
      <c r="W19" s="10"/>
      <c r="X19" s="11">
        <f t="shared" si="0"/>
        <v>0.41358024691358031</v>
      </c>
      <c r="Y19" s="11">
        <f t="shared" si="1"/>
        <v>0.48717948717948717</v>
      </c>
      <c r="Z19" s="11">
        <f t="shared" si="6"/>
        <v>0.45798689230167272</v>
      </c>
      <c r="AA19" s="12">
        <f t="shared" si="2"/>
        <v>0.31407831510070544</v>
      </c>
      <c r="AB19" s="17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</row>
    <row r="20" spans="1:48" s="15" customFormat="1" x14ac:dyDescent="0.3">
      <c r="A20" s="7" t="s">
        <v>4</v>
      </c>
      <c r="B20" s="7">
        <v>10</v>
      </c>
      <c r="C20" s="7">
        <v>10000</v>
      </c>
      <c r="D20" s="7">
        <v>1.72</v>
      </c>
      <c r="E20" s="7">
        <v>2.2000000000000002</v>
      </c>
      <c r="F20" s="7">
        <v>17.43</v>
      </c>
      <c r="G20" s="7">
        <v>11424</v>
      </c>
      <c r="H20" s="7">
        <v>8753</v>
      </c>
      <c r="I20" s="7">
        <v>31177</v>
      </c>
      <c r="J20" s="14">
        <v>0.68200000000000005</v>
      </c>
      <c r="K20" s="7">
        <v>35880</v>
      </c>
      <c r="L20" s="14">
        <v>0.78500000000000003</v>
      </c>
      <c r="M20" s="8"/>
      <c r="N20" s="7">
        <v>3.42</v>
      </c>
      <c r="O20" s="7">
        <v>4.4000000000000004</v>
      </c>
      <c r="P20" s="7">
        <v>34.119999999999997</v>
      </c>
      <c r="Q20" s="7">
        <v>19691</v>
      </c>
      <c r="R20" s="7">
        <v>5078</v>
      </c>
      <c r="S20" s="7">
        <v>47573</v>
      </c>
      <c r="T20" s="14">
        <v>0.60399999999999998</v>
      </c>
      <c r="U20" s="7">
        <v>69604</v>
      </c>
      <c r="V20" s="14">
        <v>0.88400000000000001</v>
      </c>
      <c r="W20" s="7"/>
      <c r="X20" s="9">
        <f t="shared" si="0"/>
        <v>0.49707602339181284</v>
      </c>
      <c r="Y20" s="9">
        <f t="shared" si="1"/>
        <v>0.5</v>
      </c>
      <c r="Z20" s="9">
        <f t="shared" si="6"/>
        <v>0.72371012209531316</v>
      </c>
      <c r="AA20" s="9">
        <f t="shared" si="2"/>
        <v>0.41983647351581943</v>
      </c>
      <c r="AB20" s="9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</row>
    <row r="21" spans="1:48" x14ac:dyDescent="0.3">
      <c r="A21" s="10" t="s">
        <v>5</v>
      </c>
      <c r="B21" s="10">
        <v>10</v>
      </c>
      <c r="C21" s="10">
        <v>10000</v>
      </c>
      <c r="D21" s="10">
        <v>1.93</v>
      </c>
      <c r="E21" s="10">
        <v>2.58</v>
      </c>
      <c r="F21" s="10">
        <v>28.23</v>
      </c>
      <c r="G21" s="10">
        <v>11966</v>
      </c>
      <c r="H21" s="10">
        <v>8357</v>
      </c>
      <c r="I21" s="10">
        <v>34348</v>
      </c>
      <c r="J21" s="13">
        <v>0.71699999999999997</v>
      </c>
      <c r="K21" s="10">
        <v>33560</v>
      </c>
      <c r="L21" s="13">
        <v>0.70099999999999996</v>
      </c>
      <c r="M21" s="8"/>
      <c r="N21" s="10">
        <v>3.68</v>
      </c>
      <c r="O21" s="10">
        <v>6.03</v>
      </c>
      <c r="P21" s="10">
        <v>35.42</v>
      </c>
      <c r="Q21" s="10">
        <v>21713</v>
      </c>
      <c r="R21" s="10">
        <v>4605</v>
      </c>
      <c r="S21" s="10">
        <v>70304</v>
      </c>
      <c r="T21" s="13">
        <v>0.80900000000000005</v>
      </c>
      <c r="U21" s="10">
        <v>48246</v>
      </c>
      <c r="V21" s="13">
        <v>0.55500000000000005</v>
      </c>
      <c r="W21" s="10"/>
      <c r="X21" s="11">
        <f t="shared" si="0"/>
        <v>0.47554347826086962</v>
      </c>
      <c r="Y21" s="11">
        <f t="shared" si="1"/>
        <v>0.57213930348258712</v>
      </c>
      <c r="Z21" s="11">
        <f t="shared" si="6"/>
        <v>0.81476655808903364</v>
      </c>
      <c r="AA21" s="12">
        <f t="shared" si="2"/>
        <v>0.44890157969879796</v>
      </c>
      <c r="AB21" s="17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</row>
    <row r="22" spans="1:48" s="15" customFormat="1" x14ac:dyDescent="0.3">
      <c r="A22" s="7" t="s">
        <v>6</v>
      </c>
      <c r="B22" s="7">
        <v>10</v>
      </c>
      <c r="C22" s="7">
        <v>10000</v>
      </c>
      <c r="D22" s="7">
        <v>11.82</v>
      </c>
      <c r="E22" s="7">
        <v>13.79</v>
      </c>
      <c r="F22" s="7">
        <v>37.57</v>
      </c>
      <c r="G22" s="7">
        <v>69006</v>
      </c>
      <c r="H22" s="7">
        <v>1449</v>
      </c>
      <c r="I22" s="7">
        <v>180139</v>
      </c>
      <c r="J22" s="14">
        <v>0.65300000000000002</v>
      </c>
      <c r="K22" s="7">
        <v>212469</v>
      </c>
      <c r="L22" s="14">
        <v>0.77</v>
      </c>
      <c r="M22" s="8"/>
      <c r="N22" s="7">
        <v>25.68</v>
      </c>
      <c r="O22" s="7">
        <v>30.23</v>
      </c>
      <c r="P22" s="7">
        <v>68.14</v>
      </c>
      <c r="Q22" s="7">
        <v>143992</v>
      </c>
      <c r="R22" s="7">
        <v>694</v>
      </c>
      <c r="S22" s="7">
        <v>284610</v>
      </c>
      <c r="T22" s="14">
        <v>0.49399999999999999</v>
      </c>
      <c r="U22" s="7">
        <v>561845</v>
      </c>
      <c r="V22" s="14">
        <v>0.97499999999999998</v>
      </c>
      <c r="W22" s="7"/>
      <c r="X22" s="9">
        <f t="shared" si="0"/>
        <v>0.53971962616822433</v>
      </c>
      <c r="Y22" s="9">
        <f t="shared" si="1"/>
        <v>0.54383063182269276</v>
      </c>
      <c r="Z22" s="9">
        <f t="shared" si="6"/>
        <v>1.0878962536023056</v>
      </c>
      <c r="AA22" s="9">
        <f t="shared" si="2"/>
        <v>0.52076504250236122</v>
      </c>
      <c r="AB22" s="9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</row>
    <row r="23" spans="1:48" x14ac:dyDescent="0.3">
      <c r="A23" s="10" t="s">
        <v>7</v>
      </c>
      <c r="B23" s="10">
        <v>10</v>
      </c>
      <c r="C23" s="10">
        <v>10000</v>
      </c>
      <c r="D23" s="10">
        <v>12.94</v>
      </c>
      <c r="E23" s="10">
        <v>15.83</v>
      </c>
      <c r="F23" s="10">
        <v>36.44</v>
      </c>
      <c r="G23" s="10">
        <v>69705</v>
      </c>
      <c r="H23" s="10">
        <v>1434</v>
      </c>
      <c r="I23" s="10">
        <v>208745</v>
      </c>
      <c r="J23" s="13">
        <v>0.749</v>
      </c>
      <c r="K23" s="10">
        <v>188268</v>
      </c>
      <c r="L23" s="13">
        <v>0.67500000000000004</v>
      </c>
      <c r="M23" s="8"/>
      <c r="N23" s="10">
        <v>26.36</v>
      </c>
      <c r="O23" s="10">
        <v>31.79</v>
      </c>
      <c r="P23" s="10">
        <v>81.55</v>
      </c>
      <c r="Q23" s="10">
        <v>136356</v>
      </c>
      <c r="R23" s="10">
        <v>733</v>
      </c>
      <c r="S23" s="10">
        <v>521611</v>
      </c>
      <c r="T23" s="13">
        <v>0.95599999999999996</v>
      </c>
      <c r="U23" s="10">
        <v>309328</v>
      </c>
      <c r="V23" s="13">
        <v>0.56699999999999995</v>
      </c>
      <c r="W23" s="10"/>
      <c r="X23" s="11">
        <f t="shared" si="0"/>
        <v>0.50910470409711683</v>
      </c>
      <c r="Y23" s="11">
        <f t="shared" si="1"/>
        <v>0.50204466813463355</v>
      </c>
      <c r="Z23" s="11">
        <f t="shared" si="6"/>
        <v>0.95634379263301506</v>
      </c>
      <c r="AA23" s="12">
        <f t="shared" si="2"/>
        <v>0.48880137287688108</v>
      </c>
      <c r="AB23" s="17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</row>
    <row r="24" spans="1:48" s="15" customFormat="1" x14ac:dyDescent="0.3">
      <c r="A24" s="7" t="s">
        <v>8</v>
      </c>
      <c r="B24" s="7">
        <v>10</v>
      </c>
      <c r="C24" s="7">
        <v>1000</v>
      </c>
      <c r="D24" s="7">
        <v>10.91</v>
      </c>
      <c r="E24" s="7">
        <v>12.88</v>
      </c>
      <c r="F24" s="7">
        <v>33.130000000000003</v>
      </c>
      <c r="G24" s="7">
        <v>8807</v>
      </c>
      <c r="H24" s="7">
        <v>1135</v>
      </c>
      <c r="I24" s="7">
        <v>7374</v>
      </c>
      <c r="J24" s="14">
        <v>0.20899999999999999</v>
      </c>
      <c r="K24" s="7">
        <v>26160</v>
      </c>
      <c r="L24" s="14">
        <v>0.74299999999999999</v>
      </c>
      <c r="M24" s="8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</row>
    <row r="25" spans="1:48" x14ac:dyDescent="0.3">
      <c r="A25" s="10" t="s">
        <v>9</v>
      </c>
      <c r="B25" s="10">
        <v>10</v>
      </c>
      <c r="C25" s="10">
        <v>1000</v>
      </c>
      <c r="D25" s="10">
        <v>17.2</v>
      </c>
      <c r="E25" s="10">
        <v>21.31</v>
      </c>
      <c r="F25" s="10">
        <v>65.400000000000006</v>
      </c>
      <c r="G25" s="10">
        <v>12448</v>
      </c>
      <c r="H25" s="10">
        <v>803</v>
      </c>
      <c r="I25" s="10">
        <v>30488</v>
      </c>
      <c r="J25" s="13">
        <v>0.61199999999999999</v>
      </c>
      <c r="K25" s="10">
        <v>28722</v>
      </c>
      <c r="L25" s="13">
        <v>0.57699999999999996</v>
      </c>
      <c r="M25" s="8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</row>
    <row r="26" spans="1:48" s="15" customFormat="1" x14ac:dyDescent="0.3">
      <c r="A26" s="7" t="s">
        <v>10</v>
      </c>
      <c r="B26" s="7">
        <v>10</v>
      </c>
      <c r="C26" s="7">
        <v>1000</v>
      </c>
      <c r="D26" s="7">
        <v>93.43</v>
      </c>
      <c r="E26" s="7">
        <v>97.53</v>
      </c>
      <c r="F26" s="7">
        <v>123.76</v>
      </c>
      <c r="G26" s="7">
        <v>81138</v>
      </c>
      <c r="H26" s="7">
        <v>123</v>
      </c>
      <c r="I26" s="7">
        <v>51630</v>
      </c>
      <c r="J26" s="14">
        <v>0.159</v>
      </c>
      <c r="K26" s="7">
        <v>257547</v>
      </c>
      <c r="L26" s="14">
        <v>0.79400000000000004</v>
      </c>
      <c r="M26" s="8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</row>
    <row r="27" spans="1:48" x14ac:dyDescent="0.3">
      <c r="A27" s="10" t="s">
        <v>11</v>
      </c>
      <c r="B27" s="10">
        <v>10</v>
      </c>
      <c r="C27" s="10">
        <v>1000</v>
      </c>
      <c r="D27" s="10">
        <v>115.84</v>
      </c>
      <c r="E27" s="10">
        <v>117.67</v>
      </c>
      <c r="F27" s="10">
        <v>197.27</v>
      </c>
      <c r="G27" s="10">
        <v>104036</v>
      </c>
      <c r="H27" s="10">
        <v>96</v>
      </c>
      <c r="I27" s="10">
        <v>267498</v>
      </c>
      <c r="J27" s="13">
        <v>0.64300000000000002</v>
      </c>
      <c r="K27" s="10">
        <v>247972</v>
      </c>
      <c r="L27" s="13">
        <v>0.59599999999999997</v>
      </c>
      <c r="M27" s="8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</row>
  </sheetData>
  <mergeCells count="3">
    <mergeCell ref="X1:AA1"/>
    <mergeCell ref="N1:V1"/>
    <mergeCell ref="D1:L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6C9C-92ED-41D2-89AA-E9C7488A5E9F}">
  <dimension ref="A1:E18"/>
  <sheetViews>
    <sheetView topLeftCell="A7" workbookViewId="0">
      <selection activeCell="G15" sqref="G15"/>
    </sheetView>
  </sheetViews>
  <sheetFormatPr defaultRowHeight="14.4" x14ac:dyDescent="0.3"/>
  <cols>
    <col min="1" max="1" width="29.88671875" bestFit="1" customWidth="1"/>
    <col min="2" max="2" width="7.44140625" bestFit="1" customWidth="1"/>
    <col min="3" max="3" width="15.77734375" bestFit="1" customWidth="1"/>
    <col min="4" max="4" width="19.33203125" bestFit="1" customWidth="1"/>
    <col min="5" max="5" width="11.77734375" bestFit="1" customWidth="1"/>
  </cols>
  <sheetData>
    <row r="1" spans="1:5" x14ac:dyDescent="0.3">
      <c r="A1" s="1" t="s">
        <v>15</v>
      </c>
      <c r="B1" s="1" t="s">
        <v>26</v>
      </c>
      <c r="C1" s="1" t="s">
        <v>16</v>
      </c>
      <c r="D1" s="1" t="s">
        <v>17</v>
      </c>
      <c r="E1" s="1" t="s">
        <v>12</v>
      </c>
    </row>
    <row r="2" spans="1:5" x14ac:dyDescent="0.3">
      <c r="A2" t="s">
        <v>19</v>
      </c>
      <c r="B2">
        <v>1</v>
      </c>
      <c r="C2">
        <v>0.87</v>
      </c>
      <c r="D2">
        <f>C6</f>
        <v>5.53</v>
      </c>
      <c r="E2">
        <v>1.19</v>
      </c>
    </row>
    <row r="3" spans="1:5" x14ac:dyDescent="0.3">
      <c r="A3" t="s">
        <v>21</v>
      </c>
      <c r="B3">
        <v>1</v>
      </c>
      <c r="C3">
        <v>0.94</v>
      </c>
      <c r="D3">
        <f t="shared" ref="D3:D5" si="0">C7</f>
        <v>8.14</v>
      </c>
      <c r="E3">
        <v>1.27</v>
      </c>
    </row>
    <row r="4" spans="1:5" x14ac:dyDescent="0.3">
      <c r="A4" t="s">
        <v>20</v>
      </c>
      <c r="B4">
        <v>1</v>
      </c>
      <c r="C4">
        <v>3.74</v>
      </c>
      <c r="D4">
        <f t="shared" si="0"/>
        <v>47.01</v>
      </c>
      <c r="E4">
        <v>4.62</v>
      </c>
    </row>
    <row r="5" spans="1:5" x14ac:dyDescent="0.3">
      <c r="A5" t="s">
        <v>22</v>
      </c>
      <c r="B5">
        <v>1</v>
      </c>
      <c r="C5">
        <v>3.9</v>
      </c>
      <c r="D5">
        <f t="shared" si="0"/>
        <v>63.9</v>
      </c>
      <c r="E5">
        <v>6.68</v>
      </c>
    </row>
    <row r="6" spans="1:5" x14ac:dyDescent="0.3">
      <c r="A6" t="s">
        <v>8</v>
      </c>
      <c r="B6">
        <v>1</v>
      </c>
      <c r="C6">
        <v>5.53</v>
      </c>
    </row>
    <row r="7" spans="1:5" x14ac:dyDescent="0.3">
      <c r="A7" t="s">
        <v>9</v>
      </c>
      <c r="B7">
        <v>1</v>
      </c>
      <c r="C7">
        <v>8.14</v>
      </c>
    </row>
    <row r="8" spans="1:5" x14ac:dyDescent="0.3">
      <c r="A8" t="s">
        <v>10</v>
      </c>
      <c r="B8">
        <v>1</v>
      </c>
      <c r="C8">
        <v>47.01</v>
      </c>
    </row>
    <row r="9" spans="1:5" x14ac:dyDescent="0.3">
      <c r="A9" t="s">
        <v>11</v>
      </c>
      <c r="B9">
        <v>1</v>
      </c>
      <c r="C9">
        <v>63.9</v>
      </c>
    </row>
    <row r="11" spans="1:5" x14ac:dyDescent="0.3">
      <c r="A11" t="s">
        <v>19</v>
      </c>
      <c r="B11">
        <v>10</v>
      </c>
      <c r="C11">
        <v>1.72</v>
      </c>
      <c r="D11">
        <f>C15</f>
        <v>10.91</v>
      </c>
      <c r="E11">
        <v>3.42</v>
      </c>
    </row>
    <row r="12" spans="1:5" x14ac:dyDescent="0.3">
      <c r="A12" t="s">
        <v>21</v>
      </c>
      <c r="B12">
        <v>10</v>
      </c>
      <c r="C12">
        <v>1.93</v>
      </c>
      <c r="D12">
        <f t="shared" ref="D12:D14" si="1">C16</f>
        <v>17.2</v>
      </c>
      <c r="E12">
        <v>3.68</v>
      </c>
    </row>
    <row r="13" spans="1:5" x14ac:dyDescent="0.3">
      <c r="A13" t="s">
        <v>20</v>
      </c>
      <c r="B13">
        <v>10</v>
      </c>
      <c r="C13">
        <v>11.82</v>
      </c>
      <c r="D13">
        <f t="shared" si="1"/>
        <v>93.43</v>
      </c>
      <c r="E13">
        <v>25.68</v>
      </c>
    </row>
    <row r="14" spans="1:5" x14ac:dyDescent="0.3">
      <c r="A14" t="s">
        <v>22</v>
      </c>
      <c r="B14">
        <v>10</v>
      </c>
      <c r="C14">
        <v>12.94</v>
      </c>
      <c r="D14">
        <f t="shared" si="1"/>
        <v>115.84</v>
      </c>
      <c r="E14">
        <v>26.36</v>
      </c>
    </row>
    <row r="15" spans="1:5" x14ac:dyDescent="0.3">
      <c r="A15" t="s">
        <v>8</v>
      </c>
      <c r="B15">
        <v>10</v>
      </c>
      <c r="C15">
        <v>10.91</v>
      </c>
    </row>
    <row r="16" spans="1:5" x14ac:dyDescent="0.3">
      <c r="A16" t="s">
        <v>9</v>
      </c>
      <c r="B16">
        <v>10</v>
      </c>
      <c r="C16">
        <v>17.2</v>
      </c>
    </row>
    <row r="17" spans="1:3" x14ac:dyDescent="0.3">
      <c r="A17" t="s">
        <v>10</v>
      </c>
      <c r="B17">
        <v>10</v>
      </c>
      <c r="C17">
        <v>93.43</v>
      </c>
    </row>
    <row r="18" spans="1:3" x14ac:dyDescent="0.3">
      <c r="A18" t="s">
        <v>11</v>
      </c>
      <c r="B18">
        <v>10</v>
      </c>
      <c r="C18">
        <v>115.84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B752C-9B81-42D2-BEE9-755DEEDD16D3}">
  <dimension ref="A1:AV23"/>
  <sheetViews>
    <sheetView topLeftCell="B1" workbookViewId="0">
      <selection activeCell="V26" sqref="V26"/>
    </sheetView>
  </sheetViews>
  <sheetFormatPr defaultRowHeight="14.4" x14ac:dyDescent="0.3"/>
  <cols>
    <col min="1" max="1" width="28.88671875" bestFit="1" customWidth="1"/>
    <col min="8" max="8" width="10.88671875" customWidth="1"/>
    <col min="9" max="9" width="10" customWidth="1"/>
    <col min="10" max="10" width="10.33203125" customWidth="1"/>
    <col min="11" max="11" width="10.5546875" customWidth="1"/>
    <col min="13" max="13" width="1.109375" customWidth="1"/>
    <col min="18" max="18" width="10.44140625" customWidth="1"/>
    <col min="19" max="19" width="9.77734375" customWidth="1"/>
    <col min="20" max="20" width="10" customWidth="1"/>
    <col min="21" max="21" width="9.77734375" customWidth="1"/>
  </cols>
  <sheetData>
    <row r="1" spans="1:48" s="1" customFormat="1" ht="15.6" x14ac:dyDescent="0.3">
      <c r="A1" s="2"/>
      <c r="B1" s="2"/>
      <c r="C1" s="2"/>
      <c r="D1" s="19" t="s">
        <v>23</v>
      </c>
      <c r="E1" s="26"/>
      <c r="F1" s="26"/>
      <c r="G1" s="26"/>
      <c r="H1" s="26"/>
      <c r="I1" s="20"/>
      <c r="J1" s="20"/>
      <c r="K1" s="20"/>
      <c r="L1" s="27"/>
      <c r="M1" s="3"/>
      <c r="N1" s="22" t="s">
        <v>24</v>
      </c>
      <c r="O1" s="23"/>
      <c r="P1" s="23"/>
      <c r="Q1" s="23"/>
      <c r="R1" s="23"/>
      <c r="S1" s="24"/>
      <c r="T1" s="24"/>
      <c r="U1" s="24"/>
      <c r="V1" s="25"/>
      <c r="W1" s="4"/>
      <c r="X1" s="19" t="s">
        <v>32</v>
      </c>
      <c r="Y1" s="20"/>
      <c r="Z1" s="20"/>
      <c r="AA1" s="21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s="1" customFormat="1" ht="36.6" customHeight="1" x14ac:dyDescent="0.3">
      <c r="A2" s="2" t="s">
        <v>15</v>
      </c>
      <c r="B2" s="2" t="s">
        <v>26</v>
      </c>
      <c r="C2" s="2" t="s">
        <v>27</v>
      </c>
      <c r="D2" s="2" t="s">
        <v>33</v>
      </c>
      <c r="E2" s="2" t="s">
        <v>34</v>
      </c>
      <c r="F2" s="2" t="s">
        <v>35</v>
      </c>
      <c r="G2" s="5" t="s">
        <v>36</v>
      </c>
      <c r="H2" s="5" t="s">
        <v>25</v>
      </c>
      <c r="I2" s="5" t="s">
        <v>37</v>
      </c>
      <c r="J2" s="5" t="s">
        <v>40</v>
      </c>
      <c r="K2" s="5" t="s">
        <v>38</v>
      </c>
      <c r="L2" s="5" t="s">
        <v>41</v>
      </c>
      <c r="M2" s="6"/>
      <c r="N2" s="2" t="s">
        <v>33</v>
      </c>
      <c r="O2" s="2" t="s">
        <v>34</v>
      </c>
      <c r="P2" s="2" t="s">
        <v>35</v>
      </c>
      <c r="Q2" s="5" t="s">
        <v>36</v>
      </c>
      <c r="R2" s="5" t="s">
        <v>25</v>
      </c>
      <c r="S2" s="5" t="s">
        <v>37</v>
      </c>
      <c r="T2" s="5" t="s">
        <v>40</v>
      </c>
      <c r="U2" s="5" t="s">
        <v>38</v>
      </c>
      <c r="V2" s="5" t="s">
        <v>41</v>
      </c>
      <c r="W2" s="2"/>
      <c r="X2" s="2" t="s">
        <v>13</v>
      </c>
      <c r="Y2" s="2" t="s">
        <v>14</v>
      </c>
      <c r="Z2" s="2" t="s">
        <v>28</v>
      </c>
      <c r="AA2" s="2" t="s">
        <v>39</v>
      </c>
      <c r="AB2" s="2"/>
      <c r="AC2" s="2" t="s">
        <v>18</v>
      </c>
      <c r="AD2" s="2" t="s">
        <v>29</v>
      </c>
      <c r="AE2" s="2" t="s">
        <v>30</v>
      </c>
      <c r="AF2" s="2" t="s">
        <v>31</v>
      </c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48" x14ac:dyDescent="0.3">
      <c r="A3" t="s">
        <v>0</v>
      </c>
      <c r="B3">
        <v>50</v>
      </c>
      <c r="C3">
        <v>10000</v>
      </c>
      <c r="D3">
        <v>3.76</v>
      </c>
      <c r="E3">
        <v>5.16</v>
      </c>
      <c r="F3">
        <v>162.84</v>
      </c>
      <c r="G3">
        <v>26244</v>
      </c>
      <c r="H3">
        <v>19051</v>
      </c>
      <c r="I3">
        <v>35834</v>
      </c>
      <c r="J3" s="18">
        <v>0.34100000000000003</v>
      </c>
      <c r="K3">
        <v>46338</v>
      </c>
      <c r="L3" s="18">
        <v>0.441</v>
      </c>
      <c r="N3">
        <v>12.14</v>
      </c>
      <c r="O3">
        <v>19.11</v>
      </c>
      <c r="P3">
        <v>187.31</v>
      </c>
      <c r="Q3">
        <v>32838</v>
      </c>
      <c r="R3">
        <v>15226</v>
      </c>
      <c r="S3">
        <v>71443</v>
      </c>
      <c r="T3" s="18">
        <v>0.54400000000000004</v>
      </c>
      <c r="U3">
        <v>110677</v>
      </c>
      <c r="V3" s="18">
        <v>0.84299999999999997</v>
      </c>
      <c r="X3" s="9">
        <f>(N3-D3) / N3</f>
        <v>0.6902800658978584</v>
      </c>
      <c r="Y3" s="9">
        <f>(O3-E3)/O3</f>
        <v>0.72998430141287285</v>
      </c>
      <c r="Z3" s="9">
        <f xml:space="preserve"> (H3-R3) / R3</f>
        <v>0.25121502692762382</v>
      </c>
      <c r="AA3" s="9">
        <f>(Q3-G3) / Q3</f>
        <v>0.20080394664717705</v>
      </c>
    </row>
    <row r="4" spans="1:48" x14ac:dyDescent="0.3">
      <c r="A4" t="s">
        <v>1</v>
      </c>
      <c r="B4">
        <v>50</v>
      </c>
      <c r="C4">
        <v>10000</v>
      </c>
      <c r="D4">
        <v>3.34</v>
      </c>
      <c r="E4">
        <v>3.86</v>
      </c>
      <c r="F4">
        <v>46.38</v>
      </c>
      <c r="G4">
        <v>23342</v>
      </c>
      <c r="H4">
        <v>21420</v>
      </c>
      <c r="I4">
        <v>35862</v>
      </c>
      <c r="J4" s="18">
        <v>0.38400000000000001</v>
      </c>
      <c r="K4">
        <v>45391</v>
      </c>
      <c r="L4" s="18">
        <v>0.48599999999999999</v>
      </c>
      <c r="N4">
        <v>9.9499999999999993</v>
      </c>
      <c r="O4">
        <v>14.3</v>
      </c>
      <c r="P4">
        <v>143.15</v>
      </c>
      <c r="Q4">
        <v>34868</v>
      </c>
      <c r="R4">
        <v>14339</v>
      </c>
      <c r="S4">
        <v>101680</v>
      </c>
      <c r="T4" s="18">
        <v>0.72899999999999998</v>
      </c>
      <c r="U4">
        <v>124181</v>
      </c>
      <c r="V4" s="18">
        <v>0.89</v>
      </c>
      <c r="X4" s="11">
        <f t="shared" ref="X4:X21" si="0">(N4-D4) / N4</f>
        <v>0.66432160804020102</v>
      </c>
      <c r="Y4" s="11">
        <f t="shared" ref="Y4:Y21" si="1">(O4-E4)/O4</f>
        <v>0.73006993006993015</v>
      </c>
      <c r="Z4" s="11">
        <f xml:space="preserve"> (H4-R4) / R4</f>
        <v>0.49382802147988003</v>
      </c>
      <c r="AA4" s="12">
        <f t="shared" ref="AA4:AA21" si="2">(Q4-G4) / Q4</f>
        <v>0.33056097281174718</v>
      </c>
    </row>
    <row r="5" spans="1:48" x14ac:dyDescent="0.3">
      <c r="A5" t="s">
        <v>2</v>
      </c>
      <c r="B5">
        <v>50</v>
      </c>
      <c r="C5">
        <v>10000</v>
      </c>
      <c r="D5">
        <v>3.76</v>
      </c>
      <c r="E5">
        <v>4.33</v>
      </c>
      <c r="F5">
        <v>36</v>
      </c>
      <c r="G5">
        <v>28936</v>
      </c>
      <c r="H5">
        <v>17279</v>
      </c>
      <c r="I5">
        <v>45622</v>
      </c>
      <c r="J5" s="18">
        <v>0.39400000000000002</v>
      </c>
      <c r="K5">
        <v>50325</v>
      </c>
      <c r="L5" s="18">
        <v>0.435</v>
      </c>
      <c r="N5">
        <v>8.11</v>
      </c>
      <c r="O5">
        <v>11.42</v>
      </c>
      <c r="P5">
        <v>119.48</v>
      </c>
      <c r="Q5">
        <v>33695</v>
      </c>
      <c r="R5">
        <v>14838</v>
      </c>
      <c r="S5">
        <v>101291</v>
      </c>
      <c r="T5" s="18">
        <v>0.751</v>
      </c>
      <c r="U5">
        <v>124997</v>
      </c>
      <c r="V5" s="18">
        <v>0.92700000000000005</v>
      </c>
      <c r="X5" s="9">
        <f t="shared" si="0"/>
        <v>0.53637484586929718</v>
      </c>
      <c r="Y5" s="9">
        <f t="shared" si="1"/>
        <v>0.62084063047285465</v>
      </c>
      <c r="Z5" s="9">
        <f xml:space="preserve"> (H5-R5) / R5</f>
        <v>0.1645100417846071</v>
      </c>
      <c r="AA5" s="9">
        <f t="shared" si="2"/>
        <v>0.14123757234010981</v>
      </c>
    </row>
    <row r="6" spans="1:48" x14ac:dyDescent="0.3">
      <c r="A6" t="s">
        <v>3</v>
      </c>
      <c r="B6">
        <v>50</v>
      </c>
      <c r="C6">
        <v>10000</v>
      </c>
      <c r="D6">
        <v>3.18</v>
      </c>
      <c r="E6">
        <v>3.7</v>
      </c>
      <c r="F6">
        <v>28.81</v>
      </c>
      <c r="G6">
        <v>21427</v>
      </c>
      <c r="H6">
        <v>23335</v>
      </c>
      <c r="I6">
        <v>46859</v>
      </c>
      <c r="J6" s="18">
        <v>0.54700000000000004</v>
      </c>
      <c r="K6">
        <v>48862</v>
      </c>
      <c r="L6" s="18">
        <v>0.56999999999999995</v>
      </c>
      <c r="N6">
        <v>6.48</v>
      </c>
      <c r="O6">
        <v>9.1999999999999993</v>
      </c>
      <c r="P6">
        <v>80.11</v>
      </c>
      <c r="Q6">
        <v>39127</v>
      </c>
      <c r="R6">
        <v>12778</v>
      </c>
      <c r="S6">
        <v>128825</v>
      </c>
      <c r="T6" s="18">
        <v>0.82299999999999995</v>
      </c>
      <c r="U6">
        <v>120254</v>
      </c>
      <c r="V6" s="18">
        <v>0.76800000000000002</v>
      </c>
      <c r="X6" s="11">
        <f t="shared" si="0"/>
        <v>0.5092592592592593</v>
      </c>
      <c r="Y6" s="11">
        <f t="shared" si="1"/>
        <v>0.59782608695652173</v>
      </c>
      <c r="Z6" s="11">
        <f t="shared" ref="Z6:Z21" si="3" xml:space="preserve"> (H6-R6) / R6</f>
        <v>0.82618563155423386</v>
      </c>
      <c r="AA6" s="12">
        <f t="shared" si="2"/>
        <v>0.45237304163365449</v>
      </c>
    </row>
    <row r="7" spans="1:48" x14ac:dyDescent="0.3">
      <c r="A7" t="s">
        <v>4</v>
      </c>
      <c r="B7">
        <v>50</v>
      </c>
      <c r="C7">
        <v>10000</v>
      </c>
      <c r="D7">
        <v>9.15</v>
      </c>
      <c r="E7">
        <v>10.31</v>
      </c>
      <c r="F7">
        <v>67.98</v>
      </c>
      <c r="G7">
        <v>65791</v>
      </c>
      <c r="H7">
        <v>7599</v>
      </c>
      <c r="I7">
        <v>129737</v>
      </c>
      <c r="J7" s="18">
        <v>0.49299999999999999</v>
      </c>
      <c r="K7">
        <v>138788</v>
      </c>
      <c r="L7" s="18">
        <v>0.52700000000000002</v>
      </c>
      <c r="N7">
        <v>16.489999999999998</v>
      </c>
      <c r="O7">
        <v>22.77</v>
      </c>
      <c r="P7">
        <v>141.04</v>
      </c>
      <c r="Q7">
        <v>87670</v>
      </c>
      <c r="R7">
        <v>5703</v>
      </c>
      <c r="S7">
        <v>245389</v>
      </c>
      <c r="T7" s="18">
        <v>0.7</v>
      </c>
      <c r="U7">
        <v>342871</v>
      </c>
      <c r="V7" s="18">
        <v>0.97799999999999998</v>
      </c>
      <c r="X7" s="9">
        <f t="shared" si="0"/>
        <v>0.44511825348696171</v>
      </c>
      <c r="Y7" s="9">
        <f t="shared" si="1"/>
        <v>0.54721124286341671</v>
      </c>
      <c r="Z7" s="9">
        <f t="shared" si="3"/>
        <v>0.33245660178853237</v>
      </c>
      <c r="AA7" s="9">
        <f t="shared" si="2"/>
        <v>0.24956085319949811</v>
      </c>
    </row>
    <row r="8" spans="1:48" x14ac:dyDescent="0.3">
      <c r="A8" t="s">
        <v>5</v>
      </c>
      <c r="B8">
        <v>50</v>
      </c>
      <c r="C8">
        <v>10000</v>
      </c>
      <c r="D8">
        <v>8.02</v>
      </c>
      <c r="E8">
        <v>9.3800000000000008</v>
      </c>
      <c r="F8">
        <v>47.67</v>
      </c>
      <c r="G8">
        <v>48584</v>
      </c>
      <c r="H8">
        <v>10291</v>
      </c>
      <c r="I8">
        <v>144512</v>
      </c>
      <c r="J8" s="18">
        <v>0.74399999999999999</v>
      </c>
      <c r="K8">
        <v>131008</v>
      </c>
      <c r="L8" s="18">
        <v>0.67400000000000004</v>
      </c>
      <c r="N8">
        <v>23.22</v>
      </c>
      <c r="O8">
        <v>38.14</v>
      </c>
      <c r="P8">
        <v>262.7</v>
      </c>
      <c r="Q8">
        <v>94792</v>
      </c>
      <c r="R8">
        <v>5274</v>
      </c>
      <c r="S8">
        <v>364261</v>
      </c>
      <c r="T8" s="18">
        <v>0.96099999999999997</v>
      </c>
      <c r="U8">
        <v>255913</v>
      </c>
      <c r="V8" s="18">
        <v>0.67500000000000004</v>
      </c>
      <c r="X8" s="11">
        <f t="shared" si="0"/>
        <v>0.65460809646856155</v>
      </c>
      <c r="Y8" s="11">
        <f t="shared" si="1"/>
        <v>0.75406397482957521</v>
      </c>
      <c r="Z8" s="11">
        <f t="shared" si="3"/>
        <v>0.95127038301099731</v>
      </c>
      <c r="AA8" s="12">
        <f t="shared" si="2"/>
        <v>0.48746729681829692</v>
      </c>
    </row>
    <row r="9" spans="1:48" x14ac:dyDescent="0.3">
      <c r="A9" t="s">
        <v>6</v>
      </c>
      <c r="B9">
        <v>50</v>
      </c>
      <c r="C9">
        <v>10000</v>
      </c>
      <c r="D9">
        <v>42.14</v>
      </c>
      <c r="E9">
        <v>45.96</v>
      </c>
      <c r="F9">
        <v>84.41</v>
      </c>
      <c r="G9">
        <v>317533</v>
      </c>
      <c r="H9">
        <v>1574</v>
      </c>
      <c r="I9">
        <v>935437</v>
      </c>
      <c r="J9" s="18">
        <v>0.73599999999999999</v>
      </c>
      <c r="K9">
        <v>963957</v>
      </c>
      <c r="L9" s="18">
        <v>0.75900000000000001</v>
      </c>
      <c r="N9">
        <v>135.97999999999999</v>
      </c>
      <c r="O9">
        <v>162.44999999999999</v>
      </c>
      <c r="P9">
        <v>1230.27</v>
      </c>
      <c r="Q9">
        <v>666570</v>
      </c>
      <c r="R9">
        <v>750</v>
      </c>
      <c r="S9">
        <v>1544938</v>
      </c>
      <c r="T9" s="18">
        <v>0.57899999999999996</v>
      </c>
      <c r="U9">
        <v>2466761</v>
      </c>
      <c r="V9" s="18">
        <v>0.92500000000000004</v>
      </c>
      <c r="X9" s="9">
        <f t="shared" si="0"/>
        <v>0.69010148551257533</v>
      </c>
      <c r="Y9" s="9">
        <f t="shared" si="1"/>
        <v>0.71708217913204053</v>
      </c>
      <c r="Z9" s="9">
        <f t="shared" si="3"/>
        <v>1.0986666666666667</v>
      </c>
      <c r="AA9" s="9">
        <f t="shared" si="2"/>
        <v>0.5236314265568508</v>
      </c>
    </row>
    <row r="10" spans="1:48" x14ac:dyDescent="0.3">
      <c r="A10" t="s">
        <v>7</v>
      </c>
      <c r="B10">
        <v>50</v>
      </c>
      <c r="C10">
        <v>10000</v>
      </c>
      <c r="D10">
        <v>79.209999999999994</v>
      </c>
      <c r="E10">
        <v>83.64</v>
      </c>
      <c r="F10">
        <v>141.13999999999999</v>
      </c>
      <c r="G10">
        <v>511123</v>
      </c>
      <c r="H10">
        <v>978</v>
      </c>
      <c r="I10">
        <v>1122363</v>
      </c>
      <c r="J10" s="18">
        <v>0.54900000000000004</v>
      </c>
      <c r="K10">
        <v>890407</v>
      </c>
      <c r="L10" s="18">
        <v>0.436</v>
      </c>
      <c r="N10">
        <v>149.66999999999999</v>
      </c>
      <c r="O10">
        <v>178.92</v>
      </c>
      <c r="P10">
        <v>418.27</v>
      </c>
      <c r="Q10">
        <v>695339</v>
      </c>
      <c r="R10">
        <v>719</v>
      </c>
      <c r="S10">
        <v>2681328</v>
      </c>
      <c r="T10" s="18">
        <v>0.96399999999999997</v>
      </c>
      <c r="U10">
        <v>1537946</v>
      </c>
      <c r="V10" s="18">
        <v>0.55300000000000005</v>
      </c>
      <c r="X10" s="11">
        <f t="shared" si="0"/>
        <v>0.47076902518874858</v>
      </c>
      <c r="Y10" s="11">
        <f t="shared" si="1"/>
        <v>0.53252850435949028</v>
      </c>
      <c r="Z10" s="11">
        <f t="shared" si="3"/>
        <v>0.36022253129346316</v>
      </c>
      <c r="AA10" s="12">
        <f t="shared" si="2"/>
        <v>0.26492976806996299</v>
      </c>
    </row>
    <row r="11" spans="1:48" x14ac:dyDescent="0.3">
      <c r="A11" t="s">
        <v>8</v>
      </c>
      <c r="B11">
        <v>50</v>
      </c>
      <c r="C11">
        <v>10000</v>
      </c>
      <c r="D11">
        <v>49.88</v>
      </c>
      <c r="E11">
        <v>52.59</v>
      </c>
      <c r="F11">
        <v>79.05</v>
      </c>
      <c r="G11">
        <v>42502</v>
      </c>
      <c r="H11">
        <v>1176</v>
      </c>
      <c r="I11">
        <v>36266</v>
      </c>
      <c r="J11" s="18">
        <v>0.21299999999999999</v>
      </c>
      <c r="K11">
        <v>126672</v>
      </c>
      <c r="L11" s="18">
        <v>0.745</v>
      </c>
      <c r="X11" s="11"/>
      <c r="Y11" s="11"/>
      <c r="Z11" s="11"/>
      <c r="AA11" s="12"/>
    </row>
    <row r="12" spans="1:48" x14ac:dyDescent="0.3">
      <c r="A12" t="s">
        <v>9</v>
      </c>
      <c r="B12">
        <v>50</v>
      </c>
      <c r="C12">
        <v>10000</v>
      </c>
      <c r="D12">
        <v>50.42</v>
      </c>
      <c r="E12">
        <v>53.78</v>
      </c>
      <c r="F12">
        <v>125.74</v>
      </c>
      <c r="G12">
        <v>46042</v>
      </c>
      <c r="H12">
        <v>1085</v>
      </c>
      <c r="I12">
        <v>118623</v>
      </c>
      <c r="J12" s="18">
        <v>0.64400000000000002</v>
      </c>
      <c r="K12">
        <v>96351</v>
      </c>
      <c r="L12" s="18">
        <v>0.52300000000000002</v>
      </c>
      <c r="X12" s="11"/>
      <c r="Y12" s="11"/>
      <c r="Z12" s="11"/>
      <c r="AA12" s="12"/>
    </row>
    <row r="13" spans="1:48" x14ac:dyDescent="0.3">
      <c r="X13" s="11"/>
      <c r="Y13" s="11"/>
      <c r="Z13" s="11"/>
      <c r="AA13" s="12"/>
    </row>
    <row r="14" spans="1:48" x14ac:dyDescent="0.3">
      <c r="A14" t="s">
        <v>0</v>
      </c>
      <c r="B14">
        <v>100</v>
      </c>
      <c r="C14">
        <v>10000</v>
      </c>
      <c r="D14">
        <v>5.77</v>
      </c>
      <c r="E14">
        <v>8.24</v>
      </c>
      <c r="F14">
        <v>240.63</v>
      </c>
      <c r="G14">
        <v>38052</v>
      </c>
      <c r="H14">
        <v>26279</v>
      </c>
      <c r="I14">
        <v>65036</v>
      </c>
      <c r="J14" s="18">
        <v>0.42699999999999999</v>
      </c>
      <c r="K14">
        <v>84766</v>
      </c>
      <c r="L14" s="18">
        <v>0.55700000000000005</v>
      </c>
      <c r="N14">
        <v>21.12</v>
      </c>
      <c r="O14">
        <v>31.41</v>
      </c>
      <c r="P14">
        <v>422.02</v>
      </c>
      <c r="Q14">
        <v>53228</v>
      </c>
      <c r="R14">
        <v>18787</v>
      </c>
      <c r="S14">
        <v>133717</v>
      </c>
      <c r="T14" s="18">
        <v>0.628</v>
      </c>
      <c r="U14">
        <v>183333</v>
      </c>
      <c r="V14" s="18">
        <v>0.86099999999999999</v>
      </c>
      <c r="X14" s="11">
        <f t="shared" si="0"/>
        <v>0.72679924242424243</v>
      </c>
      <c r="Y14" s="11">
        <f t="shared" si="1"/>
        <v>0.73766316459726211</v>
      </c>
      <c r="Z14" s="11">
        <f t="shared" si="3"/>
        <v>0.39878639484750095</v>
      </c>
      <c r="AA14" s="12">
        <f t="shared" si="2"/>
        <v>0.28511309836927934</v>
      </c>
    </row>
    <row r="15" spans="1:48" x14ac:dyDescent="0.3">
      <c r="A15" t="s">
        <v>1</v>
      </c>
      <c r="B15">
        <v>100</v>
      </c>
      <c r="C15">
        <v>10000</v>
      </c>
      <c r="D15">
        <v>5.0599999999999996</v>
      </c>
      <c r="E15">
        <v>5.9</v>
      </c>
      <c r="F15">
        <v>48.6</v>
      </c>
      <c r="G15">
        <v>36046</v>
      </c>
      <c r="H15">
        <v>27742</v>
      </c>
      <c r="I15">
        <v>65934</v>
      </c>
      <c r="J15" s="18">
        <v>0.45700000000000002</v>
      </c>
      <c r="K15">
        <v>84053</v>
      </c>
      <c r="L15" s="18">
        <v>0.58299999999999996</v>
      </c>
      <c r="N15">
        <v>20.260000000000002</v>
      </c>
      <c r="O15">
        <v>29.84</v>
      </c>
      <c r="P15">
        <v>286.89</v>
      </c>
      <c r="Q15">
        <v>64110</v>
      </c>
      <c r="R15">
        <v>15598</v>
      </c>
      <c r="S15">
        <v>197528</v>
      </c>
      <c r="T15" s="18">
        <v>0.77</v>
      </c>
      <c r="U15">
        <v>227926</v>
      </c>
      <c r="V15" s="18">
        <v>0.88900000000000001</v>
      </c>
      <c r="X15" s="11">
        <f t="shared" si="0"/>
        <v>0.75024679170779873</v>
      </c>
      <c r="Y15" s="11">
        <f t="shared" si="1"/>
        <v>0.80227882037533504</v>
      </c>
      <c r="Z15" s="11">
        <f t="shared" si="3"/>
        <v>0.77856135401974613</v>
      </c>
      <c r="AA15" s="12">
        <f t="shared" si="2"/>
        <v>0.43774762127593198</v>
      </c>
    </row>
    <row r="16" spans="1:48" x14ac:dyDescent="0.3">
      <c r="A16" t="s">
        <v>2</v>
      </c>
      <c r="B16">
        <v>100</v>
      </c>
      <c r="C16">
        <v>10000</v>
      </c>
      <c r="D16">
        <v>5.51</v>
      </c>
      <c r="E16">
        <v>6.51</v>
      </c>
      <c r="F16">
        <v>67.63</v>
      </c>
      <c r="G16">
        <v>38362</v>
      </c>
      <c r="H16">
        <v>26067</v>
      </c>
      <c r="I16">
        <v>83665</v>
      </c>
      <c r="J16" s="18">
        <v>0.54500000000000004</v>
      </c>
      <c r="K16">
        <v>94081</v>
      </c>
      <c r="L16" s="18">
        <v>0.61299999999999999</v>
      </c>
      <c r="N16">
        <v>20.54</v>
      </c>
      <c r="O16">
        <v>28.29</v>
      </c>
      <c r="P16">
        <v>239.65</v>
      </c>
      <c r="Q16">
        <v>66702</v>
      </c>
      <c r="R16">
        <v>14992</v>
      </c>
      <c r="S16">
        <v>203357</v>
      </c>
      <c r="T16" s="18">
        <v>0.76200000000000001</v>
      </c>
      <c r="U16">
        <v>252611</v>
      </c>
      <c r="V16" s="18">
        <v>0.94699999999999995</v>
      </c>
      <c r="X16" s="11">
        <f t="shared" si="0"/>
        <v>0.73174294060370004</v>
      </c>
      <c r="Y16" s="11">
        <f t="shared" si="1"/>
        <v>0.76988335100742322</v>
      </c>
      <c r="Z16" s="11">
        <f t="shared" si="3"/>
        <v>0.73872732123799356</v>
      </c>
      <c r="AA16" s="12">
        <f t="shared" si="2"/>
        <v>0.42487481634733593</v>
      </c>
    </row>
    <row r="17" spans="1:27" x14ac:dyDescent="0.3">
      <c r="A17" t="s">
        <v>3</v>
      </c>
      <c r="B17">
        <v>100</v>
      </c>
      <c r="C17">
        <v>10000</v>
      </c>
      <c r="D17">
        <v>5.0199999999999996</v>
      </c>
      <c r="E17">
        <v>6.08</v>
      </c>
      <c r="F17">
        <v>45.32</v>
      </c>
      <c r="G17">
        <v>36899</v>
      </c>
      <c r="H17">
        <v>27101</v>
      </c>
      <c r="I17">
        <v>87140</v>
      </c>
      <c r="J17" s="18">
        <v>0.59</v>
      </c>
      <c r="K17">
        <v>93605</v>
      </c>
      <c r="L17" s="18">
        <v>0.63400000000000001</v>
      </c>
      <c r="N17">
        <v>13.16</v>
      </c>
      <c r="O17">
        <v>18.71</v>
      </c>
      <c r="P17">
        <v>125.04</v>
      </c>
      <c r="Q17">
        <v>72227</v>
      </c>
      <c r="R17">
        <v>13845</v>
      </c>
      <c r="S17">
        <v>255105</v>
      </c>
      <c r="T17" s="18">
        <v>0.88300000000000001</v>
      </c>
      <c r="U17">
        <v>252384</v>
      </c>
      <c r="V17" s="18">
        <v>0.874</v>
      </c>
      <c r="X17" s="11">
        <f t="shared" si="0"/>
        <v>0.6185410334346505</v>
      </c>
      <c r="Y17" s="11">
        <f t="shared" si="1"/>
        <v>0.675040085515767</v>
      </c>
      <c r="Z17" s="11">
        <f t="shared" si="3"/>
        <v>0.95745756590827014</v>
      </c>
      <c r="AA17" s="12">
        <f t="shared" si="2"/>
        <v>0.48912456560565992</v>
      </c>
    </row>
    <row r="18" spans="1:27" x14ac:dyDescent="0.3">
      <c r="A18" t="s">
        <v>4</v>
      </c>
      <c r="B18">
        <v>100</v>
      </c>
      <c r="C18">
        <v>10000</v>
      </c>
      <c r="D18">
        <v>13.78</v>
      </c>
      <c r="E18">
        <v>15.71</v>
      </c>
      <c r="F18">
        <v>105.97</v>
      </c>
      <c r="G18">
        <v>97935</v>
      </c>
      <c r="H18">
        <v>10210</v>
      </c>
      <c r="I18">
        <v>249437</v>
      </c>
      <c r="J18" s="18">
        <v>0.63700000000000001</v>
      </c>
      <c r="K18">
        <v>283081</v>
      </c>
      <c r="L18" s="18">
        <v>0.72299999999999998</v>
      </c>
      <c r="N18">
        <v>45.1</v>
      </c>
      <c r="O18">
        <v>64.38</v>
      </c>
      <c r="P18">
        <v>305.22000000000003</v>
      </c>
      <c r="Q18">
        <v>188336</v>
      </c>
      <c r="R18">
        <v>5309</v>
      </c>
      <c r="S18">
        <v>529323</v>
      </c>
      <c r="T18" s="18">
        <v>0.70299999999999996</v>
      </c>
      <c r="U18">
        <v>734490</v>
      </c>
      <c r="V18" s="18">
        <v>0.97499999999999998</v>
      </c>
      <c r="X18" s="11">
        <f t="shared" si="0"/>
        <v>0.69445676274944568</v>
      </c>
      <c r="Y18" s="11">
        <f t="shared" si="1"/>
        <v>0.75598011804908349</v>
      </c>
      <c r="Z18" s="11">
        <f t="shared" si="3"/>
        <v>0.92314936899604449</v>
      </c>
      <c r="AA18" s="12">
        <f t="shared" si="2"/>
        <v>0.47999851329538695</v>
      </c>
    </row>
    <row r="19" spans="1:27" x14ac:dyDescent="0.3">
      <c r="A19" t="s">
        <v>5</v>
      </c>
      <c r="B19">
        <v>100</v>
      </c>
      <c r="C19">
        <v>10000</v>
      </c>
      <c r="D19">
        <v>13.11</v>
      </c>
      <c r="E19">
        <v>15.34</v>
      </c>
      <c r="F19">
        <v>38.36</v>
      </c>
      <c r="G19">
        <v>89535</v>
      </c>
      <c r="H19">
        <v>11168</v>
      </c>
      <c r="I19">
        <v>278810</v>
      </c>
      <c r="J19" s="18">
        <v>0.77800000000000002</v>
      </c>
      <c r="K19">
        <v>256804</v>
      </c>
      <c r="L19" s="18">
        <v>0.71699999999999997</v>
      </c>
      <c r="N19">
        <v>43.76</v>
      </c>
      <c r="O19">
        <v>68.650000000000006</v>
      </c>
      <c r="P19">
        <v>353.33</v>
      </c>
      <c r="Q19">
        <v>195070</v>
      </c>
      <c r="R19">
        <v>5126</v>
      </c>
      <c r="S19">
        <v>747492</v>
      </c>
      <c r="T19" s="18">
        <v>0.95799999999999996</v>
      </c>
      <c r="U19">
        <v>547141</v>
      </c>
      <c r="V19" s="18">
        <v>0.70099999999999996</v>
      </c>
      <c r="X19" s="11">
        <f t="shared" si="0"/>
        <v>0.70041133455210236</v>
      </c>
      <c r="Y19" s="11">
        <f t="shared" si="1"/>
        <v>0.7765477057538237</v>
      </c>
      <c r="Z19" s="11">
        <f t="shared" si="3"/>
        <v>1.1786968396410455</v>
      </c>
      <c r="AA19" s="12">
        <f t="shared" si="2"/>
        <v>0.54101091915722566</v>
      </c>
    </row>
    <row r="20" spans="1:27" x14ac:dyDescent="0.3">
      <c r="A20" t="s">
        <v>6</v>
      </c>
      <c r="B20">
        <v>100</v>
      </c>
      <c r="C20">
        <v>10000</v>
      </c>
      <c r="D20">
        <v>73.28</v>
      </c>
      <c r="E20">
        <v>77.92</v>
      </c>
      <c r="F20">
        <v>128.91999999999999</v>
      </c>
      <c r="G20">
        <v>607922</v>
      </c>
      <c r="H20">
        <v>1644</v>
      </c>
      <c r="I20">
        <v>1864359</v>
      </c>
      <c r="J20" s="18">
        <v>0.76700000000000002</v>
      </c>
      <c r="K20">
        <v>1978819</v>
      </c>
      <c r="L20" s="18">
        <v>0.81399999999999995</v>
      </c>
      <c r="N20">
        <v>294.13</v>
      </c>
      <c r="O20">
        <v>344.4</v>
      </c>
      <c r="P20">
        <v>1352.46</v>
      </c>
      <c r="Q20">
        <v>1437065</v>
      </c>
      <c r="R20">
        <v>695</v>
      </c>
      <c r="S20">
        <v>3442660</v>
      </c>
      <c r="T20" s="18">
        <v>0.59899999999999998</v>
      </c>
      <c r="U20">
        <v>5309536</v>
      </c>
      <c r="V20" s="18">
        <v>0.92400000000000004</v>
      </c>
      <c r="X20" s="11">
        <f t="shared" si="0"/>
        <v>0.75085846394451428</v>
      </c>
      <c r="Y20" s="11">
        <f t="shared" si="1"/>
        <v>0.77375145180023219</v>
      </c>
      <c r="Z20" s="11">
        <f t="shared" si="3"/>
        <v>1.3654676258992806</v>
      </c>
      <c r="AA20" s="12">
        <f t="shared" si="2"/>
        <v>0.57696972649114686</v>
      </c>
    </row>
    <row r="21" spans="1:27" x14ac:dyDescent="0.3">
      <c r="A21" t="s">
        <v>7</v>
      </c>
      <c r="B21">
        <v>100</v>
      </c>
      <c r="C21">
        <v>10000</v>
      </c>
      <c r="D21">
        <v>141.38999999999999</v>
      </c>
      <c r="E21">
        <v>150.71</v>
      </c>
      <c r="F21">
        <v>207.42</v>
      </c>
      <c r="G21">
        <v>984178</v>
      </c>
      <c r="H21">
        <v>1016</v>
      </c>
      <c r="I21">
        <v>2262392</v>
      </c>
      <c r="J21" s="18">
        <v>0.57499999999999996</v>
      </c>
      <c r="K21">
        <v>1841904</v>
      </c>
      <c r="L21" s="18">
        <v>0.46800000000000003</v>
      </c>
      <c r="N21">
        <v>292.25</v>
      </c>
      <c r="O21">
        <v>347.98</v>
      </c>
      <c r="P21">
        <v>798.71</v>
      </c>
      <c r="Q21">
        <v>1419945</v>
      </c>
      <c r="R21">
        <v>704</v>
      </c>
      <c r="S21">
        <v>5434738</v>
      </c>
      <c r="T21" s="18">
        <v>0.95699999999999996</v>
      </c>
      <c r="U21">
        <v>3219134</v>
      </c>
      <c r="V21" s="18">
        <v>0.56699999999999995</v>
      </c>
      <c r="X21" s="11">
        <f t="shared" si="0"/>
        <v>0.51620188195038497</v>
      </c>
      <c r="Y21" s="11">
        <f t="shared" si="1"/>
        <v>0.56690039657451574</v>
      </c>
      <c r="Z21" s="11">
        <f t="shared" si="3"/>
        <v>0.44318181818181818</v>
      </c>
      <c r="AA21" s="12">
        <f t="shared" si="2"/>
        <v>0.30689005560074512</v>
      </c>
    </row>
    <row r="22" spans="1:27" x14ac:dyDescent="0.3">
      <c r="A22" t="s">
        <v>8</v>
      </c>
      <c r="B22">
        <v>100</v>
      </c>
      <c r="C22">
        <v>10000</v>
      </c>
      <c r="D22">
        <v>111.18</v>
      </c>
      <c r="E22">
        <v>117.14</v>
      </c>
      <c r="F22">
        <v>155.83000000000001</v>
      </c>
      <c r="G22">
        <v>94649</v>
      </c>
      <c r="H22">
        <v>1056</v>
      </c>
      <c r="I22">
        <v>72249</v>
      </c>
      <c r="J22" s="18">
        <v>0.191</v>
      </c>
      <c r="K22">
        <v>279165</v>
      </c>
      <c r="L22" s="18">
        <v>0.73699999999999999</v>
      </c>
    </row>
    <row r="23" spans="1:27" x14ac:dyDescent="0.3">
      <c r="A23" t="s">
        <v>9</v>
      </c>
      <c r="B23">
        <v>100</v>
      </c>
      <c r="C23">
        <v>10000</v>
      </c>
      <c r="D23">
        <v>95.97</v>
      </c>
      <c r="E23">
        <v>100.19</v>
      </c>
      <c r="F23">
        <v>329.15</v>
      </c>
      <c r="G23">
        <v>88199</v>
      </c>
      <c r="H23">
        <v>1133</v>
      </c>
      <c r="I23">
        <v>226762</v>
      </c>
      <c r="J23" s="18">
        <v>0.64300000000000002</v>
      </c>
      <c r="K23">
        <v>179954</v>
      </c>
      <c r="L23" s="18">
        <v>0.51</v>
      </c>
    </row>
  </sheetData>
  <mergeCells count="3">
    <mergeCell ref="D1:L1"/>
    <mergeCell ref="N1:V1"/>
    <mergeCell ref="X1:AA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TestResult-az</vt:lpstr>
      <vt:lpstr>List vs Streaming</vt:lpstr>
      <vt:lpstr>50+ Threads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Reza Asadollahi</cp:lastModifiedBy>
  <cp:lastPrinted>2022-11-08T17:27:22Z</cp:lastPrinted>
  <dcterms:created xsi:type="dcterms:W3CDTF">2022-10-21T16:00:12Z</dcterms:created>
  <dcterms:modified xsi:type="dcterms:W3CDTF">2022-11-15T14:27:44Z</dcterms:modified>
</cp:coreProperties>
</file>