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E9C5033C-A56E-4A7D-AC0C-6BBDD730AB90}" xr6:coauthVersionLast="33" xr6:coauthVersionMax="33" xr10:uidLastSave="{00000000-0000-0000-0000-000000000000}"/>
  <bookViews>
    <workbookView xWindow="0" yWindow="0" windowWidth="20490" windowHeight="7575" xr2:uid="{00000000-000D-0000-FFFF-FFFF00000000}"/>
  </bookViews>
  <sheets>
    <sheet name="Balloon Drop" sheetId="1" r:id="rId1"/>
    <sheet name="Ballooon Track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J16" i="1"/>
  <c r="J17" i="1"/>
  <c r="J18" i="1"/>
  <c r="J19" i="1"/>
  <c r="J15" i="1"/>
  <c r="J21" i="1"/>
  <c r="J22" i="1"/>
  <c r="J23" i="1"/>
  <c r="J24" i="1"/>
  <c r="J25" i="1"/>
  <c r="J26" i="1"/>
  <c r="J27" i="1"/>
  <c r="J28" i="1"/>
  <c r="J29" i="1"/>
  <c r="J30" i="1"/>
  <c r="J20" i="1"/>
  <c r="H21" i="1"/>
  <c r="H22" i="1"/>
  <c r="H23" i="1"/>
  <c r="H24" i="1"/>
  <c r="H25" i="1"/>
  <c r="H26" i="1"/>
  <c r="H27" i="1"/>
  <c r="H28" i="1"/>
  <c r="H29" i="1"/>
  <c r="H30" i="1"/>
  <c r="H20" i="1"/>
  <c r="H31" i="1"/>
  <c r="H16" i="1"/>
  <c r="H17" i="1"/>
  <c r="H18" i="1"/>
  <c r="H19" i="1"/>
  <c r="H15" i="1"/>
  <c r="J11" i="1"/>
  <c r="J12" i="1"/>
  <c r="J13" i="1"/>
  <c r="J14" i="1"/>
  <c r="J10" i="1"/>
  <c r="J7" i="1"/>
  <c r="J8" i="1"/>
  <c r="J9" i="1"/>
  <c r="J6" i="1"/>
  <c r="H11" i="1"/>
  <c r="H12" i="1"/>
  <c r="H13" i="1"/>
  <c r="H14" i="1"/>
  <c r="H10" i="1"/>
  <c r="H7" i="1"/>
  <c r="H8" i="1"/>
  <c r="H9" i="1"/>
  <c r="H6" i="1"/>
  <c r="C10" i="1"/>
  <c r="C6" i="1"/>
  <c r="F32" i="1" l="1"/>
  <c r="F33" i="1"/>
  <c r="F34" i="1"/>
  <c r="F35" i="1"/>
  <c r="F36" i="1"/>
  <c r="F19" i="1"/>
  <c r="F20" i="1"/>
  <c r="G20" i="1"/>
  <c r="I20" i="1"/>
  <c r="F21" i="1"/>
  <c r="F22" i="1"/>
  <c r="F23" i="1"/>
  <c r="F24" i="1"/>
  <c r="F25" i="1"/>
  <c r="F26" i="1"/>
  <c r="F27" i="1"/>
  <c r="F28" i="1"/>
  <c r="F29" i="1"/>
  <c r="F30" i="1"/>
  <c r="F31" i="1"/>
  <c r="G31" i="1"/>
  <c r="I31" i="1"/>
  <c r="C4" i="1"/>
  <c r="I10" i="1"/>
  <c r="I15" i="1"/>
  <c r="I6" i="1"/>
  <c r="G6" i="1"/>
  <c r="F7" i="1"/>
  <c r="F8" i="1"/>
  <c r="F9" i="1"/>
  <c r="F10" i="1"/>
  <c r="G10" i="1"/>
  <c r="F11" i="1"/>
  <c r="F12" i="1"/>
  <c r="F13" i="1"/>
  <c r="F14" i="1"/>
  <c r="F15" i="1"/>
  <c r="G15" i="1"/>
  <c r="F16" i="1"/>
  <c r="F17" i="1"/>
  <c r="F18" i="1"/>
  <c r="F6" i="1"/>
  <c r="C15" i="1" l="1"/>
  <c r="H35" i="1"/>
  <c r="J35" i="1" s="1"/>
  <c r="H33" i="1"/>
  <c r="J33" i="1" s="1"/>
  <c r="H32" i="1"/>
  <c r="J32" i="1" s="1"/>
  <c r="C31" i="1"/>
  <c r="C20" i="1"/>
  <c r="J31" i="1"/>
  <c r="H36" i="1"/>
  <c r="J36" i="1" s="1"/>
  <c r="H34" i="1"/>
  <c r="J34" i="1" s="1"/>
  <c r="K10" i="1" l="1"/>
  <c r="K6" i="1"/>
  <c r="K31" i="1"/>
  <c r="K20" i="1"/>
  <c r="K15" i="1"/>
  <c r="K37" i="1" l="1"/>
</calcChain>
</file>

<file path=xl/sharedStrings.xml><?xml version="1.0" encoding="utf-8"?>
<sst xmlns="http://schemas.openxmlformats.org/spreadsheetml/2006/main" count="14" uniqueCount="14">
  <si>
    <t>קוטר בלון</t>
  </si>
  <si>
    <t>פריים התחלה</t>
  </si>
  <si>
    <t>פריים סוף</t>
  </si>
  <si>
    <t>כמות פריימים</t>
  </si>
  <si>
    <t>קצב פריימים</t>
  </si>
  <si>
    <t>זמן תנועה</t>
  </si>
  <si>
    <t xml:space="preserve">מרחק </t>
  </si>
  <si>
    <t>מהירות</t>
  </si>
  <si>
    <t>רדיוס בלון</t>
  </si>
  <si>
    <t>בערך גודל סטנדרטי של בלון</t>
  </si>
  <si>
    <t>מהירות ממוצעת</t>
  </si>
  <si>
    <t>meter/sec</t>
  </si>
  <si>
    <t>לכוון את הלייזר נגיעה כלפי מטה</t>
  </si>
  <si>
    <t>לבצע כיול של הלייזר ע"פ מרחק אמצע בין 1.5 מטר ל-5 מטר ~3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</si>
</sst>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6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 wrapText="1"/>
    </xf>
    <xf numFmtId="2" fontId="0" fillId="0" borderId="19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37"/>
  <sheetViews>
    <sheetView rightToLeft="1" tabSelected="1" topLeftCell="A11" zoomScale="85" zoomScaleNormal="85" workbookViewId="0">
      <selection activeCell="M22" sqref="M22"/>
    </sheetView>
  </sheetViews>
  <sheetFormatPr defaultColWidth="9.125" defaultRowHeight="14.25" x14ac:dyDescent="0.2"/>
  <cols>
    <col min="1" max="2" width="9.125" style="1"/>
    <col min="3" max="3" width="11.625" style="1" bestFit="1" customWidth="1"/>
    <col min="4" max="4" width="12.25" style="1" customWidth="1"/>
    <col min="5" max="6" width="9.125" style="1"/>
    <col min="7" max="7" width="10.625" style="1" customWidth="1"/>
    <col min="8" max="9" width="9.125" style="1"/>
    <col min="10" max="10" width="11.75" style="1" customWidth="1"/>
    <col min="11" max="11" width="11.625" style="1" bestFit="1" customWidth="1"/>
    <col min="12" max="16384" width="9.125" style="1"/>
  </cols>
  <sheetData>
    <row r="4" spans="2:11" ht="15" thickBot="1" x14ac:dyDescent="0.25">
      <c r="C4" s="1">
        <f>2*PI()</f>
        <v>6.2831853071795862</v>
      </c>
      <c r="G4" s="1">
        <v>119.88</v>
      </c>
      <c r="I4" s="1">
        <v>2</v>
      </c>
      <c r="J4" s="1" t="s">
        <v>11</v>
      </c>
    </row>
    <row r="5" spans="2:11" ht="29.25" thickBot="1" x14ac:dyDescent="0.25">
      <c r="B5" s="3" t="s">
        <v>0</v>
      </c>
      <c r="C5" s="4" t="s">
        <v>8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5" t="s">
        <v>7</v>
      </c>
      <c r="K5" s="8" t="s">
        <v>10</v>
      </c>
    </row>
    <row r="6" spans="2:11" x14ac:dyDescent="0.2">
      <c r="B6" s="23">
        <v>30</v>
      </c>
      <c r="C6" s="26">
        <f>$B$6/$C$4</f>
        <v>4.7746482927568605</v>
      </c>
      <c r="D6" s="6">
        <v>40</v>
      </c>
      <c r="E6" s="6">
        <v>160</v>
      </c>
      <c r="F6" s="6">
        <f>E6-D6</f>
        <v>120</v>
      </c>
      <c r="G6" s="29">
        <f>$G$4</f>
        <v>119.88</v>
      </c>
      <c r="H6" s="13">
        <f>F6/$G$6</f>
        <v>1.0010010010010011</v>
      </c>
      <c r="I6" s="29">
        <f>$I$4</f>
        <v>2</v>
      </c>
      <c r="J6" s="16">
        <f>I6/$H$6</f>
        <v>1.9979999999999998</v>
      </c>
      <c r="K6" s="17">
        <f>SUM(J6:J9)/4</f>
        <v>0.49949999999999994</v>
      </c>
    </row>
    <row r="7" spans="2:11" x14ac:dyDescent="0.2">
      <c r="B7" s="24"/>
      <c r="C7" s="27"/>
      <c r="D7" s="2">
        <v>774</v>
      </c>
      <c r="E7" s="2">
        <v>935</v>
      </c>
      <c r="F7" s="2">
        <f t="shared" ref="F7:F18" si="0">E7-D7</f>
        <v>161</v>
      </c>
      <c r="G7" s="30"/>
      <c r="H7" s="14">
        <f t="shared" ref="H7:H9" si="1">F7/$G$6</f>
        <v>1.3430096763430097</v>
      </c>
      <c r="I7" s="30"/>
      <c r="J7" s="18">
        <f t="shared" ref="J7:J9" si="2">I7/$H$6</f>
        <v>0</v>
      </c>
      <c r="K7" s="19"/>
    </row>
    <row r="8" spans="2:11" x14ac:dyDescent="0.2">
      <c r="B8" s="24"/>
      <c r="C8" s="27"/>
      <c r="D8" s="2">
        <v>1449</v>
      </c>
      <c r="E8" s="2">
        <v>1610</v>
      </c>
      <c r="F8" s="2">
        <f t="shared" si="0"/>
        <v>161</v>
      </c>
      <c r="G8" s="30"/>
      <c r="H8" s="14">
        <f t="shared" si="1"/>
        <v>1.3430096763430097</v>
      </c>
      <c r="I8" s="30"/>
      <c r="J8" s="18">
        <f t="shared" si="2"/>
        <v>0</v>
      </c>
      <c r="K8" s="19"/>
    </row>
    <row r="9" spans="2:11" ht="15" thickBot="1" x14ac:dyDescent="0.25">
      <c r="B9" s="25"/>
      <c r="C9" s="28"/>
      <c r="D9" s="7">
        <v>2695</v>
      </c>
      <c r="E9" s="7">
        <v>2868</v>
      </c>
      <c r="F9" s="7">
        <f t="shared" si="0"/>
        <v>173</v>
      </c>
      <c r="G9" s="31"/>
      <c r="H9" s="15">
        <f t="shared" si="1"/>
        <v>1.4431097764431098</v>
      </c>
      <c r="I9" s="31"/>
      <c r="J9" s="20">
        <f t="shared" si="2"/>
        <v>0</v>
      </c>
      <c r="K9" s="21"/>
    </row>
    <row r="10" spans="2:11" x14ac:dyDescent="0.2">
      <c r="B10" s="23">
        <v>43</v>
      </c>
      <c r="C10" s="26">
        <f>$B$10/$C$4</f>
        <v>6.8436625529514998</v>
      </c>
      <c r="D10" s="6">
        <v>127</v>
      </c>
      <c r="E10" s="6">
        <v>355</v>
      </c>
      <c r="F10" s="6">
        <f t="shared" si="0"/>
        <v>228</v>
      </c>
      <c r="G10" s="29">
        <f t="shared" ref="G7:G36" si="3">$G$4</f>
        <v>119.88</v>
      </c>
      <c r="H10" s="13">
        <f>F10/$G$10</f>
        <v>1.9019019019019019</v>
      </c>
      <c r="I10" s="29">
        <f t="shared" ref="I7:I36" si="4">$I$4</f>
        <v>2</v>
      </c>
      <c r="J10" s="16">
        <f>I10/$H$10</f>
        <v>1.0515789473684212</v>
      </c>
      <c r="K10" s="17">
        <f>SUM(J10:J14)/5</f>
        <v>0.21031578947368423</v>
      </c>
    </row>
    <row r="11" spans="2:11" x14ac:dyDescent="0.2">
      <c r="B11" s="24"/>
      <c r="C11" s="27"/>
      <c r="D11" s="2">
        <v>785</v>
      </c>
      <c r="E11" s="2">
        <v>989</v>
      </c>
      <c r="F11" s="2">
        <f t="shared" si="0"/>
        <v>204</v>
      </c>
      <c r="G11" s="30"/>
      <c r="H11" s="14">
        <f t="shared" ref="H11:H14" si="5">F11/$G$10</f>
        <v>1.7017017017017018</v>
      </c>
      <c r="I11" s="30"/>
      <c r="J11" s="18">
        <f t="shared" ref="J11:J14" si="6">I11/$H$10</f>
        <v>0</v>
      </c>
      <c r="K11" s="19"/>
    </row>
    <row r="12" spans="2:11" x14ac:dyDescent="0.2">
      <c r="B12" s="24"/>
      <c r="C12" s="27"/>
      <c r="D12" s="2">
        <v>1470</v>
      </c>
      <c r="E12" s="2">
        <v>1661</v>
      </c>
      <c r="F12" s="2">
        <f t="shared" si="0"/>
        <v>191</v>
      </c>
      <c r="G12" s="30"/>
      <c r="H12" s="14">
        <f t="shared" si="5"/>
        <v>1.5932599265932599</v>
      </c>
      <c r="I12" s="30"/>
      <c r="J12" s="18">
        <f t="shared" si="6"/>
        <v>0</v>
      </c>
      <c r="K12" s="19"/>
    </row>
    <row r="13" spans="2:11" x14ac:dyDescent="0.2">
      <c r="B13" s="24"/>
      <c r="C13" s="27"/>
      <c r="D13" s="2">
        <v>2135</v>
      </c>
      <c r="E13" s="2">
        <v>2350</v>
      </c>
      <c r="F13" s="2">
        <f t="shared" si="0"/>
        <v>215</v>
      </c>
      <c r="G13" s="30"/>
      <c r="H13" s="14">
        <f t="shared" si="5"/>
        <v>1.7934601267934602</v>
      </c>
      <c r="I13" s="30"/>
      <c r="J13" s="18">
        <f t="shared" si="6"/>
        <v>0</v>
      </c>
      <c r="K13" s="19"/>
    </row>
    <row r="14" spans="2:11" ht="15" thickBot="1" x14ac:dyDescent="0.25">
      <c r="B14" s="25"/>
      <c r="C14" s="28"/>
      <c r="D14" s="7">
        <v>2840</v>
      </c>
      <c r="E14" s="7">
        <v>3088</v>
      </c>
      <c r="F14" s="7">
        <f t="shared" si="0"/>
        <v>248</v>
      </c>
      <c r="G14" s="31"/>
      <c r="H14" s="15">
        <f t="shared" si="5"/>
        <v>2.0687354020687354</v>
      </c>
      <c r="I14" s="31"/>
      <c r="J14" s="20">
        <f t="shared" si="6"/>
        <v>0</v>
      </c>
      <c r="K14" s="21"/>
    </row>
    <row r="15" spans="2:11" x14ac:dyDescent="0.2">
      <c r="B15" s="23">
        <v>52</v>
      </c>
      <c r="C15" s="26">
        <f t="shared" ref="C7:C36" si="7">B15/$C$4</f>
        <v>8.2760570407785572</v>
      </c>
      <c r="D15" s="6">
        <v>65</v>
      </c>
      <c r="E15" s="6">
        <v>341</v>
      </c>
      <c r="F15" s="6">
        <f t="shared" si="0"/>
        <v>276</v>
      </c>
      <c r="G15" s="29">
        <f t="shared" si="3"/>
        <v>119.88</v>
      </c>
      <c r="H15" s="13">
        <f>F15/$G$15</f>
        <v>2.3023023023023024</v>
      </c>
      <c r="I15" s="29">
        <f t="shared" si="4"/>
        <v>2</v>
      </c>
      <c r="J15" s="16">
        <f>$I$15/H15</f>
        <v>0.86869565217391298</v>
      </c>
      <c r="K15" s="17">
        <f>SUM(J15:J19)/5</f>
        <v>1.0815736633931392</v>
      </c>
    </row>
    <row r="16" spans="2:11" x14ac:dyDescent="0.2">
      <c r="B16" s="24"/>
      <c r="C16" s="27"/>
      <c r="D16" s="2">
        <v>756</v>
      </c>
      <c r="E16" s="2">
        <v>966</v>
      </c>
      <c r="F16" s="2">
        <f t="shared" si="0"/>
        <v>210</v>
      </c>
      <c r="G16" s="30"/>
      <c r="H16" s="14">
        <f t="shared" ref="H16:H19" si="8">F16/$G$15</f>
        <v>1.7517517517517518</v>
      </c>
      <c r="I16" s="30"/>
      <c r="J16" s="18">
        <f t="shared" ref="J16:J19" si="9">$I$15/H16</f>
        <v>1.1417142857142857</v>
      </c>
      <c r="K16" s="19"/>
    </row>
    <row r="17" spans="1:13" x14ac:dyDescent="0.2">
      <c r="B17" s="24"/>
      <c r="C17" s="27"/>
      <c r="D17" s="2">
        <v>1420</v>
      </c>
      <c r="E17" s="2">
        <v>1627</v>
      </c>
      <c r="F17" s="2">
        <f t="shared" si="0"/>
        <v>207</v>
      </c>
      <c r="G17" s="30"/>
      <c r="H17" s="14">
        <f t="shared" si="8"/>
        <v>1.7267267267267268</v>
      </c>
      <c r="I17" s="30"/>
      <c r="J17" s="18">
        <f t="shared" si="9"/>
        <v>1.1582608695652175</v>
      </c>
      <c r="K17" s="19"/>
    </row>
    <row r="18" spans="1:13" x14ac:dyDescent="0.2">
      <c r="B18" s="24"/>
      <c r="C18" s="27"/>
      <c r="D18" s="2">
        <v>2575</v>
      </c>
      <c r="E18" s="2">
        <v>2771</v>
      </c>
      <c r="F18" s="2">
        <f t="shared" si="0"/>
        <v>196</v>
      </c>
      <c r="G18" s="30"/>
      <c r="H18" s="14">
        <f t="shared" si="8"/>
        <v>1.6349683016349683</v>
      </c>
      <c r="I18" s="30"/>
      <c r="J18" s="18">
        <f t="shared" si="9"/>
        <v>1.223265306122449</v>
      </c>
      <c r="K18" s="19"/>
    </row>
    <row r="19" spans="1:13" ht="15" thickBot="1" x14ac:dyDescent="0.25">
      <c r="B19" s="25"/>
      <c r="C19" s="28"/>
      <c r="D19" s="7">
        <v>3170</v>
      </c>
      <c r="E19" s="7">
        <v>3406</v>
      </c>
      <c r="F19" s="7">
        <f t="shared" ref="F19:F31" si="10">E19-D19</f>
        <v>236</v>
      </c>
      <c r="G19" s="31"/>
      <c r="H19" s="15">
        <f t="shared" si="8"/>
        <v>1.9686353019686353</v>
      </c>
      <c r="I19" s="31"/>
      <c r="J19" s="20">
        <f t="shared" si="9"/>
        <v>1.0159322033898306</v>
      </c>
      <c r="K19" s="21"/>
    </row>
    <row r="20" spans="1:13" ht="15" thickBot="1" x14ac:dyDescent="0.25">
      <c r="A20" s="9" t="s">
        <v>9</v>
      </c>
      <c r="B20" s="23">
        <v>60</v>
      </c>
      <c r="C20" s="26">
        <f t="shared" si="7"/>
        <v>9.5492965855137211</v>
      </c>
      <c r="D20" s="6">
        <v>116</v>
      </c>
      <c r="E20" s="6">
        <v>423</v>
      </c>
      <c r="F20" s="6">
        <f t="shared" si="10"/>
        <v>307</v>
      </c>
      <c r="G20" s="29">
        <f t="shared" si="3"/>
        <v>119.88</v>
      </c>
      <c r="H20" s="13">
        <f>F20/$G$20</f>
        <v>2.5608942275608944</v>
      </c>
      <c r="I20" s="29">
        <f t="shared" si="4"/>
        <v>2</v>
      </c>
      <c r="J20" s="16">
        <f>$I$20/H20</f>
        <v>0.78097719869706839</v>
      </c>
      <c r="K20" s="17">
        <f>SUM(J20:J30)/11</f>
        <v>0.84485224569682171</v>
      </c>
    </row>
    <row r="21" spans="1:13" ht="15" thickBot="1" x14ac:dyDescent="0.25">
      <c r="A21" s="10"/>
      <c r="B21" s="24"/>
      <c r="C21" s="27"/>
      <c r="D21" s="2">
        <v>845</v>
      </c>
      <c r="E21" s="2">
        <v>1117</v>
      </c>
      <c r="F21" s="2">
        <f t="shared" si="10"/>
        <v>272</v>
      </c>
      <c r="G21" s="30"/>
      <c r="H21" s="13">
        <f t="shared" ref="H21:H30" si="11">F21/$G$20</f>
        <v>2.2689356022689355</v>
      </c>
      <c r="I21" s="30"/>
      <c r="J21" s="18">
        <f t="shared" ref="J21:J30" si="12">$I$20/H21</f>
        <v>0.88147058823529412</v>
      </c>
      <c r="K21" s="19"/>
    </row>
    <row r="22" spans="1:13" ht="15" thickBot="1" x14ac:dyDescent="0.25">
      <c r="A22" s="10"/>
      <c r="B22" s="24"/>
      <c r="C22" s="27"/>
      <c r="D22" s="2">
        <v>1489</v>
      </c>
      <c r="E22" s="2">
        <v>1761</v>
      </c>
      <c r="F22" s="2">
        <f t="shared" si="10"/>
        <v>272</v>
      </c>
      <c r="G22" s="30"/>
      <c r="H22" s="13">
        <f t="shared" si="11"/>
        <v>2.2689356022689355</v>
      </c>
      <c r="I22" s="30"/>
      <c r="J22" s="18">
        <f t="shared" si="12"/>
        <v>0.88147058823529412</v>
      </c>
      <c r="K22" s="19"/>
      <c r="M22" s="22">
        <f>AVERAGE(H20:H30)</f>
        <v>2.3910273910273911</v>
      </c>
    </row>
    <row r="23" spans="1:13" ht="15" thickBot="1" x14ac:dyDescent="0.25">
      <c r="A23" s="10"/>
      <c r="B23" s="24"/>
      <c r="C23" s="27"/>
      <c r="D23" s="2">
        <v>2206</v>
      </c>
      <c r="E23" s="2">
        <v>2458</v>
      </c>
      <c r="F23" s="2">
        <f t="shared" si="10"/>
        <v>252</v>
      </c>
      <c r="G23" s="30"/>
      <c r="H23" s="13">
        <f t="shared" si="11"/>
        <v>2.1021021021021022</v>
      </c>
      <c r="I23" s="30"/>
      <c r="J23" s="18">
        <f t="shared" si="12"/>
        <v>0.9514285714285714</v>
      </c>
      <c r="K23" s="19"/>
    </row>
    <row r="24" spans="1:13" ht="15" thickBot="1" x14ac:dyDescent="0.25">
      <c r="A24" s="10"/>
      <c r="B24" s="24"/>
      <c r="C24" s="27"/>
      <c r="D24" s="2">
        <v>2856</v>
      </c>
      <c r="E24" s="2">
        <v>3150</v>
      </c>
      <c r="F24" s="2">
        <f t="shared" si="10"/>
        <v>294</v>
      </c>
      <c r="G24" s="30"/>
      <c r="H24" s="13">
        <f t="shared" si="11"/>
        <v>2.4524524524524525</v>
      </c>
      <c r="I24" s="30"/>
      <c r="J24" s="18">
        <f t="shared" si="12"/>
        <v>0.81551020408163266</v>
      </c>
      <c r="K24" s="19"/>
    </row>
    <row r="25" spans="1:13" ht="15" thickBot="1" x14ac:dyDescent="0.25">
      <c r="A25" s="10"/>
      <c r="B25" s="24"/>
      <c r="C25" s="27"/>
      <c r="D25" s="2">
        <v>3615</v>
      </c>
      <c r="E25" s="2">
        <v>3912</v>
      </c>
      <c r="F25" s="2">
        <f t="shared" si="10"/>
        <v>297</v>
      </c>
      <c r="G25" s="30"/>
      <c r="H25" s="13">
        <f t="shared" si="11"/>
        <v>2.4774774774774775</v>
      </c>
      <c r="I25" s="30"/>
      <c r="J25" s="18">
        <f t="shared" si="12"/>
        <v>0.80727272727272725</v>
      </c>
      <c r="K25" s="19"/>
    </row>
    <row r="26" spans="1:13" ht="15" thickBot="1" x14ac:dyDescent="0.25">
      <c r="A26" s="10"/>
      <c r="B26" s="24"/>
      <c r="C26" s="27"/>
      <c r="D26" s="2">
        <v>242</v>
      </c>
      <c r="E26" s="2">
        <v>492</v>
      </c>
      <c r="F26" s="2">
        <f t="shared" si="10"/>
        <v>250</v>
      </c>
      <c r="G26" s="30"/>
      <c r="H26" s="13">
        <f t="shared" si="11"/>
        <v>2.085418752085419</v>
      </c>
      <c r="I26" s="30"/>
      <c r="J26" s="18">
        <f t="shared" si="12"/>
        <v>0.95903999999999989</v>
      </c>
      <c r="K26" s="19"/>
    </row>
    <row r="27" spans="1:13" ht="15" thickBot="1" x14ac:dyDescent="0.25">
      <c r="A27" s="10"/>
      <c r="B27" s="24"/>
      <c r="C27" s="27"/>
      <c r="D27" s="2">
        <v>991</v>
      </c>
      <c r="E27" s="2">
        <v>1237</v>
      </c>
      <c r="F27" s="2">
        <f t="shared" si="10"/>
        <v>246</v>
      </c>
      <c r="G27" s="30"/>
      <c r="H27" s="13">
        <f t="shared" si="11"/>
        <v>2.0520520520520522</v>
      </c>
      <c r="I27" s="30"/>
      <c r="J27" s="18">
        <f t="shared" si="12"/>
        <v>0.97463414634146339</v>
      </c>
      <c r="K27" s="19"/>
    </row>
    <row r="28" spans="1:13" ht="15" thickBot="1" x14ac:dyDescent="0.25">
      <c r="A28" s="10"/>
      <c r="B28" s="24"/>
      <c r="C28" s="27"/>
      <c r="D28" s="2">
        <v>1702</v>
      </c>
      <c r="E28" s="2">
        <v>2022</v>
      </c>
      <c r="F28" s="2">
        <f t="shared" si="10"/>
        <v>320</v>
      </c>
      <c r="G28" s="30"/>
      <c r="H28" s="13">
        <f t="shared" si="11"/>
        <v>2.6693360026693362</v>
      </c>
      <c r="I28" s="30"/>
      <c r="J28" s="18">
        <f t="shared" si="12"/>
        <v>0.74924999999999997</v>
      </c>
      <c r="K28" s="19"/>
    </row>
    <row r="29" spans="1:13" ht="15" thickBot="1" x14ac:dyDescent="0.25">
      <c r="A29" s="10"/>
      <c r="B29" s="24"/>
      <c r="C29" s="27"/>
      <c r="D29" s="2">
        <v>2641</v>
      </c>
      <c r="E29" s="2">
        <v>2955</v>
      </c>
      <c r="F29" s="2">
        <f t="shared" si="10"/>
        <v>314</v>
      </c>
      <c r="G29" s="30"/>
      <c r="H29" s="13">
        <f t="shared" si="11"/>
        <v>2.6192859526192862</v>
      </c>
      <c r="I29" s="30"/>
      <c r="J29" s="18">
        <f t="shared" si="12"/>
        <v>0.76356687898089159</v>
      </c>
      <c r="K29" s="19"/>
    </row>
    <row r="30" spans="1:13" ht="15" thickBot="1" x14ac:dyDescent="0.25">
      <c r="A30" s="11"/>
      <c r="B30" s="25"/>
      <c r="C30" s="28"/>
      <c r="D30" s="7">
        <v>3603</v>
      </c>
      <c r="E30" s="7">
        <v>3932</v>
      </c>
      <c r="F30" s="7">
        <f t="shared" si="10"/>
        <v>329</v>
      </c>
      <c r="G30" s="31"/>
      <c r="H30" s="13">
        <f t="shared" si="11"/>
        <v>2.7444110777444113</v>
      </c>
      <c r="I30" s="31"/>
      <c r="J30" s="20">
        <f t="shared" si="12"/>
        <v>0.72875379939209717</v>
      </c>
      <c r="K30" s="21"/>
    </row>
    <row r="31" spans="1:13" x14ac:dyDescent="0.2">
      <c r="B31" s="23">
        <v>66</v>
      </c>
      <c r="C31" s="26">
        <f t="shared" si="7"/>
        <v>10.504226244065093</v>
      </c>
      <c r="D31" s="6">
        <v>205</v>
      </c>
      <c r="E31" s="6">
        <v>523</v>
      </c>
      <c r="F31" s="6">
        <f t="shared" si="10"/>
        <v>318</v>
      </c>
      <c r="G31" s="29">
        <f t="shared" si="3"/>
        <v>119.88</v>
      </c>
      <c r="H31" s="13">
        <f>F31/G31</f>
        <v>2.6526526526526526</v>
      </c>
      <c r="I31" s="29">
        <f t="shared" si="4"/>
        <v>2</v>
      </c>
      <c r="J31" s="16">
        <f t="shared" ref="J19:J31" si="13">I31/H31</f>
        <v>0.75396226415094336</v>
      </c>
      <c r="K31" s="17" t="e">
        <f>SUM(J31:J36)/6</f>
        <v>#DIV/0!</v>
      </c>
    </row>
    <row r="32" spans="1:13" x14ac:dyDescent="0.2">
      <c r="B32" s="24"/>
      <c r="C32" s="27"/>
      <c r="D32" s="2">
        <v>1190</v>
      </c>
      <c r="E32" s="2">
        <v>1505</v>
      </c>
      <c r="F32" s="2">
        <f t="shared" ref="F32:F36" si="14">E32-D32</f>
        <v>315</v>
      </c>
      <c r="G32" s="30"/>
      <c r="H32" s="14" t="e">
        <f t="shared" ref="H32:H36" si="15">F32/G32</f>
        <v>#DIV/0!</v>
      </c>
      <c r="I32" s="30"/>
      <c r="J32" s="18" t="e">
        <f t="shared" ref="J32:J36" si="16">I32/H32</f>
        <v>#DIV/0!</v>
      </c>
      <c r="K32" s="19"/>
    </row>
    <row r="33" spans="2:11" x14ac:dyDescent="0.2">
      <c r="B33" s="24"/>
      <c r="C33" s="27"/>
      <c r="D33" s="2">
        <v>1960</v>
      </c>
      <c r="E33" s="2">
        <v>2282</v>
      </c>
      <c r="F33" s="2">
        <f t="shared" si="14"/>
        <v>322</v>
      </c>
      <c r="G33" s="30"/>
      <c r="H33" s="14" t="e">
        <f t="shared" si="15"/>
        <v>#DIV/0!</v>
      </c>
      <c r="I33" s="30"/>
      <c r="J33" s="18" t="e">
        <f t="shared" si="16"/>
        <v>#DIV/0!</v>
      </c>
      <c r="K33" s="19"/>
    </row>
    <row r="34" spans="2:11" x14ac:dyDescent="0.2">
      <c r="B34" s="24"/>
      <c r="C34" s="27"/>
      <c r="D34" s="2">
        <v>2960</v>
      </c>
      <c r="E34" s="2">
        <v>3191</v>
      </c>
      <c r="F34" s="2">
        <f t="shared" si="14"/>
        <v>231</v>
      </c>
      <c r="G34" s="30"/>
      <c r="H34" s="14" t="e">
        <f t="shared" si="15"/>
        <v>#DIV/0!</v>
      </c>
      <c r="I34" s="30"/>
      <c r="J34" s="18" t="e">
        <f t="shared" si="16"/>
        <v>#DIV/0!</v>
      </c>
      <c r="K34" s="19"/>
    </row>
    <row r="35" spans="2:11" x14ac:dyDescent="0.2">
      <c r="B35" s="24"/>
      <c r="C35" s="27"/>
      <c r="D35" s="2">
        <v>3805</v>
      </c>
      <c r="E35" s="2">
        <v>4183</v>
      </c>
      <c r="F35" s="2">
        <f t="shared" si="14"/>
        <v>378</v>
      </c>
      <c r="G35" s="30"/>
      <c r="H35" s="14" t="e">
        <f t="shared" si="15"/>
        <v>#DIV/0!</v>
      </c>
      <c r="I35" s="30"/>
      <c r="J35" s="18" t="e">
        <f t="shared" si="16"/>
        <v>#DIV/0!</v>
      </c>
      <c r="K35" s="19"/>
    </row>
    <row r="36" spans="2:11" ht="15" thickBot="1" x14ac:dyDescent="0.25">
      <c r="B36" s="25"/>
      <c r="C36" s="28"/>
      <c r="D36" s="7">
        <v>4638</v>
      </c>
      <c r="E36" s="7">
        <v>4978</v>
      </c>
      <c r="F36" s="7">
        <f t="shared" si="14"/>
        <v>340</v>
      </c>
      <c r="G36" s="31"/>
      <c r="H36" s="15" t="e">
        <f t="shared" si="15"/>
        <v>#DIV/0!</v>
      </c>
      <c r="I36" s="31"/>
      <c r="J36" s="20" t="e">
        <f t="shared" si="16"/>
        <v>#DIV/0!</v>
      </c>
      <c r="K36" s="21"/>
    </row>
    <row r="37" spans="2:11" x14ac:dyDescent="0.2">
      <c r="J37" s="22"/>
      <c r="K37" s="22" t="e">
        <f>AVERAGE(K6:K36)</f>
        <v>#DIV/0!</v>
      </c>
    </row>
  </sheetData>
  <mergeCells count="26">
    <mergeCell ref="C31:C36"/>
    <mergeCell ref="B31:B36"/>
    <mergeCell ref="K31:K36"/>
    <mergeCell ref="B6:B9"/>
    <mergeCell ref="B10:B14"/>
    <mergeCell ref="C6:C9"/>
    <mergeCell ref="C10:C14"/>
    <mergeCell ref="I6:I9"/>
    <mergeCell ref="I10:I14"/>
    <mergeCell ref="I15:I19"/>
    <mergeCell ref="I20:I30"/>
    <mergeCell ref="I31:I36"/>
    <mergeCell ref="G31:G36"/>
    <mergeCell ref="G20:G30"/>
    <mergeCell ref="G15:G19"/>
    <mergeCell ref="G10:G14"/>
    <mergeCell ref="G6:G9"/>
    <mergeCell ref="C15:C19"/>
    <mergeCell ref="A20:A30"/>
    <mergeCell ref="K6:K9"/>
    <mergeCell ref="K10:K14"/>
    <mergeCell ref="K15:K19"/>
    <mergeCell ref="K20:K30"/>
    <mergeCell ref="B15:B19"/>
    <mergeCell ref="C20:C30"/>
    <mergeCell ref="B20:B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B1243-62BE-4662-A385-D2B3968004C2}">
  <dimension ref="A1:M2"/>
  <sheetViews>
    <sheetView rightToLeft="1" workbookViewId="0">
      <selection activeCell="C16" sqref="C16"/>
    </sheetView>
  </sheetViews>
  <sheetFormatPr defaultRowHeight="14.25" x14ac:dyDescent="0.2"/>
  <sheetData>
    <row r="1" spans="1:13" x14ac:dyDescent="0.2">
      <c r="A1" s="12" t="s">
        <v>12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">
      <c r="A2" s="12" t="s">
        <v>13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</sheetData>
  <mergeCells count="2">
    <mergeCell ref="A1:M1"/>
    <mergeCell ref="A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Balloon Drop</vt:lpstr>
      <vt:lpstr>Ballooon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2018-05-28T18:21:19Z</dcterms:modified>
</cp:coreProperties>
</file>