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3D5F249-26CD-4182-84EB-B4989D678A34}" xr6:coauthVersionLast="33" xr6:coauthVersionMax="33" xr10:uidLastSave="{00000000-0000-0000-0000-000000000000}"/>
  <bookViews>
    <workbookView xWindow="0" yWindow="0" windowWidth="20490" windowHeight="7575" xr2:uid="{00000000-000D-0000-FFFF-FFFF00000000}"/>
  </bookViews>
  <sheets>
    <sheet name="Drop 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3" l="1"/>
  <c r="G28" i="3" s="1"/>
  <c r="H28" i="3" s="1"/>
  <c r="F26" i="3"/>
  <c r="G26" i="3" s="1"/>
  <c r="H26" i="3" s="1"/>
  <c r="F25" i="3"/>
  <c r="G25" i="3" s="1"/>
  <c r="H25" i="3" s="1"/>
  <c r="F22" i="3"/>
  <c r="G22" i="3" s="1"/>
  <c r="H22" i="3" s="1"/>
  <c r="F20" i="3"/>
  <c r="G20" i="3" s="1"/>
  <c r="H20" i="3" s="1"/>
  <c r="F19" i="3"/>
  <c r="G19" i="3" s="1"/>
  <c r="H19" i="3" s="1"/>
  <c r="F16" i="3"/>
  <c r="F13" i="3"/>
  <c r="G13" i="3" s="1"/>
  <c r="H13" i="3" s="1"/>
  <c r="F14" i="3"/>
  <c r="G14" i="3"/>
  <c r="H14" i="3" s="1"/>
  <c r="F15" i="3"/>
  <c r="G15" i="3" s="1"/>
  <c r="H15" i="3" s="1"/>
  <c r="G16" i="3"/>
  <c r="H16" i="3" s="1"/>
  <c r="F17" i="3"/>
  <c r="G17" i="3"/>
  <c r="H17" i="3" s="1"/>
  <c r="F18" i="3"/>
  <c r="G18" i="3" s="1"/>
  <c r="H18" i="3" s="1"/>
  <c r="F21" i="3"/>
  <c r="G21" i="3" s="1"/>
  <c r="H21" i="3" s="1"/>
  <c r="F23" i="3"/>
  <c r="G23" i="3" s="1"/>
  <c r="H23" i="3" s="1"/>
  <c r="F24" i="3"/>
  <c r="G24" i="3"/>
  <c r="H24" i="3" s="1"/>
  <c r="F27" i="3"/>
  <c r="G27" i="3" s="1"/>
  <c r="H27" i="3" s="1"/>
  <c r="F29" i="3"/>
  <c r="G29" i="3" s="1"/>
  <c r="H29" i="3" s="1"/>
  <c r="F30" i="3"/>
  <c r="G30" i="3" s="1"/>
  <c r="H30" i="3" s="1"/>
  <c r="F31" i="3"/>
  <c r="G31" i="3" s="1"/>
  <c r="H31" i="3" s="1"/>
  <c r="F32" i="3"/>
  <c r="G32" i="3" s="1"/>
  <c r="H32" i="3" s="1"/>
  <c r="F33" i="3"/>
  <c r="G33" i="3" s="1"/>
  <c r="H33" i="3" s="1"/>
  <c r="F34" i="3"/>
  <c r="G34" i="3" s="1"/>
  <c r="H34" i="3" s="1"/>
  <c r="F9" i="3"/>
  <c r="G9" i="3" s="1"/>
  <c r="F10" i="3"/>
  <c r="G10" i="3" s="1"/>
  <c r="H10" i="3" s="1"/>
  <c r="F11" i="3"/>
  <c r="G11" i="3" s="1"/>
  <c r="H11" i="3" s="1"/>
  <c r="F12" i="3"/>
  <c r="G12" i="3" s="1"/>
  <c r="H12" i="3" s="1"/>
  <c r="F8" i="3"/>
  <c r="G8" i="3" s="1"/>
  <c r="H8" i="3" s="1"/>
  <c r="F5" i="3"/>
  <c r="G5" i="3" s="1"/>
  <c r="H5" i="3" s="1"/>
  <c r="F6" i="3"/>
  <c r="G6" i="3" s="1"/>
  <c r="H6" i="3" s="1"/>
  <c r="F7" i="3"/>
  <c r="G7" i="3" s="1"/>
  <c r="F4" i="3"/>
  <c r="G4" i="3" s="1"/>
  <c r="H4" i="3" s="1"/>
  <c r="N3" i="3"/>
  <c r="C29" i="3" s="1"/>
  <c r="C4" i="3" l="1"/>
  <c r="I8" i="3"/>
  <c r="I4" i="3"/>
  <c r="C8" i="3"/>
  <c r="H7" i="3"/>
  <c r="J4" i="3" s="1"/>
  <c r="C13" i="3"/>
  <c r="C18" i="3"/>
  <c r="J13" i="3"/>
  <c r="J18" i="3"/>
  <c r="J29" i="3"/>
  <c r="I18" i="3"/>
  <c r="I13" i="3"/>
  <c r="H9" i="3"/>
  <c r="J8" i="3" s="1"/>
  <c r="I29" i="3"/>
</calcChain>
</file>

<file path=xl/sharedStrings.xml><?xml version="1.0" encoding="utf-8"?>
<sst xmlns="http://schemas.openxmlformats.org/spreadsheetml/2006/main" count="12" uniqueCount="12">
  <si>
    <t>Balloon Diameter [cm]</t>
  </si>
  <si>
    <t>Start Frame</t>
  </si>
  <si>
    <t>End Frame</t>
  </si>
  <si>
    <t>Num. of Frames</t>
  </si>
  <si>
    <t>Avg. Speed [m/sec]</t>
  </si>
  <si>
    <t>Time in Motion [sec]</t>
  </si>
  <si>
    <t>Balloon Radios [cm]</t>
  </si>
  <si>
    <t>Frame Rate [Frame/sec]</t>
  </si>
  <si>
    <t>Distance [m]</t>
  </si>
  <si>
    <t>Speed [m/sec]</t>
  </si>
  <si>
    <t>Avg. Time [sec]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</si>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</sst>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25" xfId="0" applyNumberFormat="1" applyBorder="1" applyAlignment="1">
      <alignment horizontal="center" vertical="center" wrapText="1"/>
    </xf>
    <xf numFmtId="2" fontId="0" fillId="0" borderId="18" xfId="0" applyNumberFormat="1" applyBorder="1" applyAlignment="1">
      <alignment horizontal="center" vertical="center" wrapText="1"/>
    </xf>
    <xf numFmtId="2" fontId="0" fillId="0" borderId="26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28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2" fontId="0" fillId="0" borderId="35" xfId="0" applyNumberFormat="1" applyBorder="1" applyAlignment="1">
      <alignment horizontal="center" vertical="center" wrapText="1"/>
    </xf>
    <xf numFmtId="2" fontId="0" fillId="0" borderId="36" xfId="0" applyNumberFormat="1" applyBorder="1" applyAlignment="1">
      <alignment horizontal="center" vertical="center" wrapText="1"/>
    </xf>
    <xf numFmtId="2" fontId="0" fillId="0" borderId="37" xfId="0" applyNumberFormat="1" applyBorder="1" applyAlignment="1">
      <alignment horizontal="center" vertical="center" wrapText="1"/>
    </xf>
    <xf numFmtId="2" fontId="0" fillId="0" borderId="38" xfId="0" applyNumberFormat="1" applyBorder="1" applyAlignment="1">
      <alignment horizontal="center" vertical="center" wrapText="1"/>
    </xf>
    <xf numFmtId="2" fontId="0" fillId="0" borderId="39" xfId="0" applyNumberFormat="1" applyBorder="1" applyAlignment="1">
      <alignment horizontal="center" vertical="center" wrapText="1"/>
    </xf>
    <xf numFmtId="2" fontId="0" fillId="0" borderId="40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4" fontId="0" fillId="0" borderId="20" xfId="0" applyNumberFormat="1" applyBorder="1" applyAlignment="1">
      <alignment horizontal="center" vertical="center" wrapText="1"/>
    </xf>
    <xf numFmtId="4" fontId="0" fillId="0" borderId="9" xfId="0" applyNumberFormat="1" applyBorder="1" applyAlignment="1">
      <alignment horizontal="center" vertical="center" wrapText="1"/>
    </xf>
    <xf numFmtId="4" fontId="0" fillId="0" borderId="22" xfId="0" applyNumberFormat="1" applyBorder="1" applyAlignment="1">
      <alignment horizontal="center" vertical="center" wrapText="1"/>
    </xf>
    <xf numFmtId="4" fontId="0" fillId="0" borderId="7" xfId="0" applyNumberFormat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 wrapText="1"/>
    </xf>
    <xf numFmtId="4" fontId="0" fillId="0" borderId="27" xfId="0" applyNumberFormat="1" applyBorder="1" applyAlignment="1">
      <alignment horizontal="center" vertical="center" wrapText="1"/>
    </xf>
    <xf numFmtId="4" fontId="0" fillId="0" borderId="25" xfId="0" applyNumberFormat="1" applyBorder="1" applyAlignment="1">
      <alignment horizontal="center" vertical="center" wrapText="1"/>
    </xf>
    <xf numFmtId="4" fontId="0" fillId="0" borderId="2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B588-5282-466B-A35E-F3B6C076A54E}">
  <dimension ref="B1:N36"/>
  <sheetViews>
    <sheetView tabSelected="1" workbookViewId="0">
      <selection activeCell="I18" sqref="I18:I28"/>
    </sheetView>
  </sheetViews>
  <sheetFormatPr defaultColWidth="9.125" defaultRowHeight="14.25" x14ac:dyDescent="0.2"/>
  <cols>
    <col min="1" max="1" width="9.125" style="1"/>
    <col min="2" max="2" width="11.75" style="1" bestFit="1" customWidth="1"/>
    <col min="3" max="3" width="9" style="1" customWidth="1"/>
    <col min="4" max="4" width="8.375" style="1" customWidth="1"/>
    <col min="5" max="5" width="8.625" style="1" customWidth="1"/>
    <col min="6" max="6" width="9.125" style="1"/>
    <col min="7" max="7" width="10.125" style="1" customWidth="1"/>
    <col min="8" max="8" width="6.75" style="1" customWidth="1"/>
    <col min="9" max="9" width="9" style="1" customWidth="1"/>
    <col min="10" max="10" width="8.75" style="1" customWidth="1"/>
    <col min="11" max="11" width="10.25" style="1" customWidth="1"/>
    <col min="12" max="13" width="9.125" style="1"/>
    <col min="14" max="14" width="11.625" style="1" bestFit="1" customWidth="1"/>
    <col min="15" max="16384" width="9.125" style="1"/>
  </cols>
  <sheetData>
    <row r="1" spans="2:14" ht="15" thickBot="1" x14ac:dyDescent="0.25"/>
    <row r="2" spans="2:14" ht="29.25" thickBot="1" x14ac:dyDescent="0.25">
      <c r="B2" s="10" t="s">
        <v>7</v>
      </c>
      <c r="C2" s="11">
        <v>119.88</v>
      </c>
      <c r="D2" s="10" t="s">
        <v>8</v>
      </c>
      <c r="E2" s="11">
        <v>2</v>
      </c>
      <c r="N2" s="1" t="s">
        <v>11</v>
      </c>
    </row>
    <row r="3" spans="2:14" ht="43.5" thickBot="1" x14ac:dyDescent="0.25">
      <c r="B3" s="3" t="s">
        <v>0</v>
      </c>
      <c r="C3" s="5" t="s">
        <v>6</v>
      </c>
      <c r="D3" s="18" t="s">
        <v>1</v>
      </c>
      <c r="E3" s="4" t="s">
        <v>2</v>
      </c>
      <c r="F3" s="4" t="s">
        <v>3</v>
      </c>
      <c r="G3" s="4" t="s">
        <v>5</v>
      </c>
      <c r="H3" s="17" t="s">
        <v>9</v>
      </c>
      <c r="I3" s="37" t="s">
        <v>10</v>
      </c>
      <c r="J3" s="37" t="s">
        <v>4</v>
      </c>
      <c r="N3" s="1">
        <f>2*PI()</f>
        <v>6.2831853071795862</v>
      </c>
    </row>
    <row r="4" spans="2:14" x14ac:dyDescent="0.2">
      <c r="B4" s="26">
        <v>30</v>
      </c>
      <c r="C4" s="49">
        <f>B4/$N$3</f>
        <v>4.7746482927568605</v>
      </c>
      <c r="D4" s="19">
        <v>40</v>
      </c>
      <c r="E4" s="9">
        <v>160</v>
      </c>
      <c r="F4" s="9">
        <f>E4-D4</f>
        <v>120</v>
      </c>
      <c r="G4" s="27">
        <f t="shared" ref="G4:G34" si="0">F4/$C$2</f>
        <v>1.0010010010010011</v>
      </c>
      <c r="H4" s="28">
        <f t="shared" ref="H4:H34" si="1">$E$2/G4</f>
        <v>1.9979999999999998</v>
      </c>
      <c r="I4" s="38">
        <f>AVERAGE(G4:G7)</f>
        <v>1.2825325325325325</v>
      </c>
      <c r="J4" s="38">
        <f>AVERAGE(H4:H7)</f>
        <v>1.5905702617312318</v>
      </c>
    </row>
    <row r="5" spans="2:14" x14ac:dyDescent="0.2">
      <c r="B5" s="23"/>
      <c r="C5" s="50"/>
      <c r="D5" s="8">
        <v>774</v>
      </c>
      <c r="E5" s="2">
        <v>935</v>
      </c>
      <c r="F5" s="2">
        <f t="shared" ref="F5:F12" si="2">E5-D5</f>
        <v>161</v>
      </c>
      <c r="G5" s="29">
        <f t="shared" si="0"/>
        <v>1.3430096763430097</v>
      </c>
      <c r="H5" s="30">
        <f t="shared" si="1"/>
        <v>1.4891925465838509</v>
      </c>
      <c r="I5" s="39"/>
      <c r="J5" s="39"/>
    </row>
    <row r="6" spans="2:14" x14ac:dyDescent="0.2">
      <c r="B6" s="23"/>
      <c r="C6" s="50"/>
      <c r="D6" s="8">
        <v>1449</v>
      </c>
      <c r="E6" s="2">
        <v>1610</v>
      </c>
      <c r="F6" s="2">
        <f t="shared" si="2"/>
        <v>161</v>
      </c>
      <c r="G6" s="29">
        <f t="shared" si="0"/>
        <v>1.3430096763430097</v>
      </c>
      <c r="H6" s="30">
        <f t="shared" si="1"/>
        <v>1.4891925465838509</v>
      </c>
      <c r="I6" s="39"/>
      <c r="J6" s="39"/>
    </row>
    <row r="7" spans="2:14" ht="15" thickBot="1" x14ac:dyDescent="0.25">
      <c r="B7" s="25"/>
      <c r="C7" s="51"/>
      <c r="D7" s="12">
        <v>2695</v>
      </c>
      <c r="E7" s="13">
        <v>2868</v>
      </c>
      <c r="F7" s="13">
        <f t="shared" si="2"/>
        <v>173</v>
      </c>
      <c r="G7" s="31">
        <f t="shared" si="0"/>
        <v>1.4431097764431098</v>
      </c>
      <c r="H7" s="32">
        <f t="shared" si="1"/>
        <v>1.3858959537572255</v>
      </c>
      <c r="I7" s="40"/>
      <c r="J7" s="40"/>
    </row>
    <row r="8" spans="2:14" x14ac:dyDescent="0.2">
      <c r="B8" s="22">
        <v>43</v>
      </c>
      <c r="C8" s="52">
        <f>B8/$N$3</f>
        <v>6.8436625529514998</v>
      </c>
      <c r="D8" s="20">
        <v>127</v>
      </c>
      <c r="E8" s="6">
        <v>355</v>
      </c>
      <c r="F8" s="6">
        <f t="shared" si="2"/>
        <v>228</v>
      </c>
      <c r="G8" s="33">
        <f t="shared" si="0"/>
        <v>1.9019019019019019</v>
      </c>
      <c r="H8" s="34">
        <f t="shared" si="1"/>
        <v>1.0515789473684212</v>
      </c>
      <c r="I8" s="41">
        <f>AVERAGE(G8:G12)</f>
        <v>1.8118118118118118</v>
      </c>
      <c r="J8" s="41">
        <f>AVERAGE(H8:H12)</f>
        <v>1.1128196014753449</v>
      </c>
    </row>
    <row r="9" spans="2:14" x14ac:dyDescent="0.2">
      <c r="B9" s="23"/>
      <c r="C9" s="50"/>
      <c r="D9" s="8">
        <v>785</v>
      </c>
      <c r="E9" s="2">
        <v>989</v>
      </c>
      <c r="F9" s="2">
        <f t="shared" si="2"/>
        <v>204</v>
      </c>
      <c r="G9" s="29">
        <f t="shared" si="0"/>
        <v>1.7017017017017018</v>
      </c>
      <c r="H9" s="30">
        <f t="shared" si="1"/>
        <v>1.1752941176470588</v>
      </c>
      <c r="I9" s="39"/>
      <c r="J9" s="39"/>
    </row>
    <row r="10" spans="2:14" x14ac:dyDescent="0.2">
      <c r="B10" s="23"/>
      <c r="C10" s="50"/>
      <c r="D10" s="8">
        <v>1470</v>
      </c>
      <c r="E10" s="2">
        <v>1661</v>
      </c>
      <c r="F10" s="2">
        <f t="shared" si="2"/>
        <v>191</v>
      </c>
      <c r="G10" s="29">
        <f t="shared" si="0"/>
        <v>1.5932599265932599</v>
      </c>
      <c r="H10" s="30">
        <f t="shared" si="1"/>
        <v>1.2552879581151832</v>
      </c>
      <c r="I10" s="39"/>
      <c r="J10" s="39"/>
    </row>
    <row r="11" spans="2:14" x14ac:dyDescent="0.2">
      <c r="B11" s="23"/>
      <c r="C11" s="50"/>
      <c r="D11" s="8">
        <v>2135</v>
      </c>
      <c r="E11" s="2">
        <v>2350</v>
      </c>
      <c r="F11" s="2">
        <f t="shared" si="2"/>
        <v>215</v>
      </c>
      <c r="G11" s="29">
        <f t="shared" si="0"/>
        <v>1.7934601267934602</v>
      </c>
      <c r="H11" s="30">
        <f t="shared" si="1"/>
        <v>1.1151627906976744</v>
      </c>
      <c r="I11" s="39"/>
      <c r="J11" s="39"/>
    </row>
    <row r="12" spans="2:14" ht="15" thickBot="1" x14ac:dyDescent="0.25">
      <c r="B12" s="24"/>
      <c r="C12" s="53"/>
      <c r="D12" s="12">
        <v>2840</v>
      </c>
      <c r="E12" s="13">
        <v>3088</v>
      </c>
      <c r="F12" s="13">
        <f t="shared" si="2"/>
        <v>248</v>
      </c>
      <c r="G12" s="31">
        <f t="shared" si="0"/>
        <v>2.0687354020687354</v>
      </c>
      <c r="H12" s="32">
        <f t="shared" si="1"/>
        <v>0.96677419354838712</v>
      </c>
      <c r="I12" s="42"/>
      <c r="J12" s="42"/>
    </row>
    <row r="13" spans="2:14" x14ac:dyDescent="0.2">
      <c r="B13" s="22">
        <v>52</v>
      </c>
      <c r="C13" s="54">
        <f>B13/$N$3</f>
        <v>8.2760570407785572</v>
      </c>
      <c r="D13" s="16">
        <v>65</v>
      </c>
      <c r="E13" s="6">
        <v>341</v>
      </c>
      <c r="F13" s="6">
        <f>E13-D13</f>
        <v>276</v>
      </c>
      <c r="G13" s="33">
        <f t="shared" si="0"/>
        <v>2.3023023023023024</v>
      </c>
      <c r="H13" s="46">
        <f t="shared" si="1"/>
        <v>0.86869565217391298</v>
      </c>
      <c r="I13" s="43">
        <f>AVERAGE(G13:G17)</f>
        <v>1.8768768768768769</v>
      </c>
      <c r="J13" s="41">
        <f>AVERAGE(H13:H17)</f>
        <v>1.0815736633931392</v>
      </c>
    </row>
    <row r="14" spans="2:14" x14ac:dyDescent="0.2">
      <c r="B14" s="23"/>
      <c r="C14" s="55"/>
      <c r="D14" s="14">
        <v>756</v>
      </c>
      <c r="E14" s="2">
        <v>966</v>
      </c>
      <c r="F14" s="2">
        <f t="shared" ref="F14:F34" si="3">E14-D14</f>
        <v>210</v>
      </c>
      <c r="G14" s="29">
        <f t="shared" si="0"/>
        <v>1.7517517517517518</v>
      </c>
      <c r="H14" s="47">
        <f t="shared" si="1"/>
        <v>1.1417142857142857</v>
      </c>
      <c r="I14" s="44"/>
      <c r="J14" s="39"/>
    </row>
    <row r="15" spans="2:14" x14ac:dyDescent="0.2">
      <c r="B15" s="23"/>
      <c r="C15" s="55"/>
      <c r="D15" s="14">
        <v>1420</v>
      </c>
      <c r="E15" s="2">
        <v>1627</v>
      </c>
      <c r="F15" s="2">
        <f t="shared" si="3"/>
        <v>207</v>
      </c>
      <c r="G15" s="29">
        <f t="shared" si="0"/>
        <v>1.7267267267267268</v>
      </c>
      <c r="H15" s="47">
        <f t="shared" si="1"/>
        <v>1.1582608695652175</v>
      </c>
      <c r="I15" s="44"/>
      <c r="J15" s="39"/>
    </row>
    <row r="16" spans="2:14" x14ac:dyDescent="0.2">
      <c r="B16" s="23"/>
      <c r="C16" s="55"/>
      <c r="D16" s="14">
        <v>2575</v>
      </c>
      <c r="E16" s="2">
        <v>2771</v>
      </c>
      <c r="F16" s="2">
        <f>E16-D16</f>
        <v>196</v>
      </c>
      <c r="G16" s="29">
        <f t="shared" si="0"/>
        <v>1.6349683016349683</v>
      </c>
      <c r="H16" s="47">
        <f t="shared" si="1"/>
        <v>1.223265306122449</v>
      </c>
      <c r="I16" s="44"/>
      <c r="J16" s="39"/>
    </row>
    <row r="17" spans="2:10" ht="15" thickBot="1" x14ac:dyDescent="0.25">
      <c r="B17" s="25"/>
      <c r="C17" s="56"/>
      <c r="D17" s="15">
        <v>3170</v>
      </c>
      <c r="E17" s="7">
        <v>3406</v>
      </c>
      <c r="F17" s="7">
        <f t="shared" si="3"/>
        <v>236</v>
      </c>
      <c r="G17" s="35">
        <f t="shared" si="0"/>
        <v>1.9686353019686353</v>
      </c>
      <c r="H17" s="48">
        <f t="shared" si="1"/>
        <v>1.0159322033898306</v>
      </c>
      <c r="I17" s="45"/>
      <c r="J17" s="40"/>
    </row>
    <row r="18" spans="2:10" x14ac:dyDescent="0.2">
      <c r="B18" s="22">
        <v>60</v>
      </c>
      <c r="C18" s="52">
        <f>B18/N3</f>
        <v>9.5492965855137211</v>
      </c>
      <c r="D18" s="19">
        <v>116</v>
      </c>
      <c r="E18" s="9">
        <v>423</v>
      </c>
      <c r="F18" s="9">
        <f t="shared" si="3"/>
        <v>307</v>
      </c>
      <c r="G18" s="27">
        <f t="shared" si="0"/>
        <v>2.5608942275608944</v>
      </c>
      <c r="H18" s="28">
        <f t="shared" si="1"/>
        <v>0.78097719869706839</v>
      </c>
      <c r="I18" s="41">
        <f>AVERAGE(G18:G28)</f>
        <v>2.3910273910273911</v>
      </c>
      <c r="J18" s="41">
        <f>AVERAGE(H18:H28)</f>
        <v>0.84485224569682171</v>
      </c>
    </row>
    <row r="19" spans="2:10" x14ac:dyDescent="0.2">
      <c r="B19" s="23"/>
      <c r="C19" s="50"/>
      <c r="D19" s="8">
        <v>845</v>
      </c>
      <c r="E19" s="2">
        <v>1117</v>
      </c>
      <c r="F19" s="2">
        <f t="shared" si="3"/>
        <v>272</v>
      </c>
      <c r="G19" s="29">
        <f t="shared" si="0"/>
        <v>2.2689356022689355</v>
      </c>
      <c r="H19" s="30">
        <f t="shared" si="1"/>
        <v>0.88147058823529412</v>
      </c>
      <c r="I19" s="39"/>
      <c r="J19" s="39"/>
    </row>
    <row r="20" spans="2:10" x14ac:dyDescent="0.2">
      <c r="B20" s="23"/>
      <c r="C20" s="50"/>
      <c r="D20" s="8">
        <v>1489</v>
      </c>
      <c r="E20" s="2">
        <v>1761</v>
      </c>
      <c r="F20" s="2">
        <f t="shared" si="3"/>
        <v>272</v>
      </c>
      <c r="G20" s="29">
        <f t="shared" si="0"/>
        <v>2.2689356022689355</v>
      </c>
      <c r="H20" s="30">
        <f t="shared" si="1"/>
        <v>0.88147058823529412</v>
      </c>
      <c r="I20" s="39"/>
      <c r="J20" s="39"/>
    </row>
    <row r="21" spans="2:10" x14ac:dyDescent="0.2">
      <c r="B21" s="23"/>
      <c r="C21" s="50"/>
      <c r="D21" s="8">
        <v>2206</v>
      </c>
      <c r="E21" s="2">
        <v>2458</v>
      </c>
      <c r="F21" s="2">
        <f t="shared" si="3"/>
        <v>252</v>
      </c>
      <c r="G21" s="29">
        <f t="shared" si="0"/>
        <v>2.1021021021021022</v>
      </c>
      <c r="H21" s="30">
        <f t="shared" si="1"/>
        <v>0.9514285714285714</v>
      </c>
      <c r="I21" s="39"/>
      <c r="J21" s="39"/>
    </row>
    <row r="22" spans="2:10" x14ac:dyDescent="0.2">
      <c r="B22" s="23"/>
      <c r="C22" s="50"/>
      <c r="D22" s="8">
        <v>2856</v>
      </c>
      <c r="E22" s="2">
        <v>3150</v>
      </c>
      <c r="F22" s="2">
        <f t="shared" si="3"/>
        <v>294</v>
      </c>
      <c r="G22" s="29">
        <f t="shared" si="0"/>
        <v>2.4524524524524525</v>
      </c>
      <c r="H22" s="30">
        <f t="shared" si="1"/>
        <v>0.81551020408163266</v>
      </c>
      <c r="I22" s="39"/>
      <c r="J22" s="39"/>
    </row>
    <row r="23" spans="2:10" x14ac:dyDescent="0.2">
      <c r="B23" s="23"/>
      <c r="C23" s="50"/>
      <c r="D23" s="8">
        <v>3615</v>
      </c>
      <c r="E23" s="2">
        <v>3912</v>
      </c>
      <c r="F23" s="2">
        <f t="shared" si="3"/>
        <v>297</v>
      </c>
      <c r="G23" s="29">
        <f t="shared" si="0"/>
        <v>2.4774774774774775</v>
      </c>
      <c r="H23" s="30">
        <f t="shared" si="1"/>
        <v>0.80727272727272725</v>
      </c>
      <c r="I23" s="39"/>
      <c r="J23" s="39"/>
    </row>
    <row r="24" spans="2:10" x14ac:dyDescent="0.2">
      <c r="B24" s="23"/>
      <c r="C24" s="50"/>
      <c r="D24" s="8">
        <v>242</v>
      </c>
      <c r="E24" s="2">
        <v>492</v>
      </c>
      <c r="F24" s="2">
        <f t="shared" si="3"/>
        <v>250</v>
      </c>
      <c r="G24" s="29">
        <f t="shared" si="0"/>
        <v>2.085418752085419</v>
      </c>
      <c r="H24" s="30">
        <f t="shared" si="1"/>
        <v>0.95903999999999989</v>
      </c>
      <c r="I24" s="39"/>
      <c r="J24" s="39"/>
    </row>
    <row r="25" spans="2:10" x14ac:dyDescent="0.2">
      <c r="B25" s="23"/>
      <c r="C25" s="50"/>
      <c r="D25" s="8">
        <v>991</v>
      </c>
      <c r="E25" s="2">
        <v>1237</v>
      </c>
      <c r="F25" s="2">
        <f t="shared" si="3"/>
        <v>246</v>
      </c>
      <c r="G25" s="29">
        <f t="shared" si="0"/>
        <v>2.0520520520520522</v>
      </c>
      <c r="H25" s="30">
        <f t="shared" si="1"/>
        <v>0.97463414634146339</v>
      </c>
      <c r="I25" s="39"/>
      <c r="J25" s="39"/>
    </row>
    <row r="26" spans="2:10" x14ac:dyDescent="0.2">
      <c r="B26" s="23"/>
      <c r="C26" s="50"/>
      <c r="D26" s="8">
        <v>1702</v>
      </c>
      <c r="E26" s="2">
        <v>2022</v>
      </c>
      <c r="F26" s="2">
        <f t="shared" si="3"/>
        <v>320</v>
      </c>
      <c r="G26" s="29">
        <f t="shared" si="0"/>
        <v>2.6693360026693362</v>
      </c>
      <c r="H26" s="30">
        <f t="shared" si="1"/>
        <v>0.74924999999999997</v>
      </c>
      <c r="I26" s="39"/>
      <c r="J26" s="39"/>
    </row>
    <row r="27" spans="2:10" x14ac:dyDescent="0.2">
      <c r="B27" s="23"/>
      <c r="C27" s="50"/>
      <c r="D27" s="8">
        <v>2641</v>
      </c>
      <c r="E27" s="2">
        <v>2955</v>
      </c>
      <c r="F27" s="2">
        <f t="shared" si="3"/>
        <v>314</v>
      </c>
      <c r="G27" s="29">
        <f t="shared" si="0"/>
        <v>2.6192859526192862</v>
      </c>
      <c r="H27" s="30">
        <f t="shared" si="1"/>
        <v>0.76356687898089159</v>
      </c>
      <c r="I27" s="39"/>
      <c r="J27" s="39"/>
    </row>
    <row r="28" spans="2:10" ht="15" thickBot="1" x14ac:dyDescent="0.25">
      <c r="B28" s="25"/>
      <c r="C28" s="51"/>
      <c r="D28" s="12">
        <v>3603</v>
      </c>
      <c r="E28" s="13">
        <v>3932</v>
      </c>
      <c r="F28" s="13">
        <f t="shared" si="3"/>
        <v>329</v>
      </c>
      <c r="G28" s="31">
        <f t="shared" si="0"/>
        <v>2.7444110777444113</v>
      </c>
      <c r="H28" s="32">
        <f t="shared" si="1"/>
        <v>0.72875379939209717</v>
      </c>
      <c r="I28" s="40"/>
      <c r="J28" s="40"/>
    </row>
    <row r="29" spans="2:10" x14ac:dyDescent="0.2">
      <c r="B29" s="22">
        <v>66</v>
      </c>
      <c r="C29" s="52">
        <f>B29/N3</f>
        <v>10.504226244065093</v>
      </c>
      <c r="D29" s="6">
        <v>205</v>
      </c>
      <c r="E29" s="6">
        <v>523</v>
      </c>
      <c r="F29" s="6">
        <f t="shared" si="3"/>
        <v>318</v>
      </c>
      <c r="G29" s="33">
        <f t="shared" si="0"/>
        <v>2.6526526526526526</v>
      </c>
      <c r="H29" s="34">
        <f t="shared" si="1"/>
        <v>0.75396226415094336</v>
      </c>
      <c r="I29" s="41">
        <f>AVERAGE(G29:G34)</f>
        <v>2.6470915359804246</v>
      </c>
      <c r="J29" s="41">
        <f>AVERAGE(H29:H34)</f>
        <v>0.77284760956362553</v>
      </c>
    </row>
    <row r="30" spans="2:10" x14ac:dyDescent="0.2">
      <c r="B30" s="23"/>
      <c r="C30" s="50"/>
      <c r="D30" s="2">
        <v>1190</v>
      </c>
      <c r="E30" s="2">
        <v>1505</v>
      </c>
      <c r="F30" s="2">
        <f t="shared" si="3"/>
        <v>315</v>
      </c>
      <c r="G30" s="29">
        <f t="shared" si="0"/>
        <v>2.6276276276276276</v>
      </c>
      <c r="H30" s="30">
        <f t="shared" si="1"/>
        <v>0.76114285714285712</v>
      </c>
      <c r="I30" s="39"/>
      <c r="J30" s="39"/>
    </row>
    <row r="31" spans="2:10" x14ac:dyDescent="0.2">
      <c r="B31" s="23"/>
      <c r="C31" s="50"/>
      <c r="D31" s="2">
        <v>1960</v>
      </c>
      <c r="E31" s="2">
        <v>2282</v>
      </c>
      <c r="F31" s="2">
        <f t="shared" si="3"/>
        <v>322</v>
      </c>
      <c r="G31" s="29">
        <f t="shared" si="0"/>
        <v>2.6860193526860194</v>
      </c>
      <c r="H31" s="30">
        <f t="shared" si="1"/>
        <v>0.74459627329192546</v>
      </c>
      <c r="I31" s="39"/>
      <c r="J31" s="39"/>
    </row>
    <row r="32" spans="2:10" x14ac:dyDescent="0.2">
      <c r="B32" s="23"/>
      <c r="C32" s="50"/>
      <c r="D32" s="2">
        <v>2960</v>
      </c>
      <c r="E32" s="2">
        <v>3191</v>
      </c>
      <c r="F32" s="2">
        <f t="shared" si="3"/>
        <v>231</v>
      </c>
      <c r="G32" s="29">
        <f t="shared" si="0"/>
        <v>1.9269269269269269</v>
      </c>
      <c r="H32" s="30">
        <f t="shared" si="1"/>
        <v>1.0379220779220779</v>
      </c>
      <c r="I32" s="39"/>
      <c r="J32" s="39"/>
    </row>
    <row r="33" spans="2:10" x14ac:dyDescent="0.2">
      <c r="B33" s="23"/>
      <c r="C33" s="50"/>
      <c r="D33" s="2">
        <v>3805</v>
      </c>
      <c r="E33" s="2">
        <v>4183</v>
      </c>
      <c r="F33" s="2">
        <f t="shared" si="3"/>
        <v>378</v>
      </c>
      <c r="G33" s="29">
        <f t="shared" si="0"/>
        <v>3.1531531531531534</v>
      </c>
      <c r="H33" s="30">
        <f t="shared" si="1"/>
        <v>0.63428571428571423</v>
      </c>
      <c r="I33" s="39"/>
      <c r="J33" s="39"/>
    </row>
    <row r="34" spans="2:10" ht="15" thickBot="1" x14ac:dyDescent="0.25">
      <c r="B34" s="24"/>
      <c r="C34" s="53"/>
      <c r="D34" s="7">
        <v>4638</v>
      </c>
      <c r="E34" s="7">
        <v>4978</v>
      </c>
      <c r="F34" s="7">
        <f t="shared" si="3"/>
        <v>340</v>
      </c>
      <c r="G34" s="35">
        <f t="shared" si="0"/>
        <v>2.8361695028361695</v>
      </c>
      <c r="H34" s="36">
        <f t="shared" si="1"/>
        <v>0.70517647058823529</v>
      </c>
      <c r="I34" s="42"/>
      <c r="J34" s="42"/>
    </row>
    <row r="35" spans="2:10" x14ac:dyDescent="0.2">
      <c r="F35" s="21"/>
      <c r="G35" s="21"/>
      <c r="H35" s="21"/>
      <c r="I35" s="21"/>
    </row>
    <row r="36" spans="2:10" x14ac:dyDescent="0.2">
      <c r="F36" s="21"/>
      <c r="G36" s="21"/>
      <c r="H36" s="21"/>
      <c r="I36" s="21"/>
    </row>
  </sheetData>
  <mergeCells count="20">
    <mergeCell ref="B4:B7"/>
    <mergeCell ref="C4:C7"/>
    <mergeCell ref="J4:J7"/>
    <mergeCell ref="I4:I7"/>
    <mergeCell ref="B8:B12"/>
    <mergeCell ref="C8:C12"/>
    <mergeCell ref="J8:J12"/>
    <mergeCell ref="I8:I12"/>
    <mergeCell ref="B29:B34"/>
    <mergeCell ref="C29:C34"/>
    <mergeCell ref="J29:J34"/>
    <mergeCell ref="I29:I34"/>
    <mergeCell ref="C13:C17"/>
    <mergeCell ref="J13:J17"/>
    <mergeCell ref="I13:I17"/>
    <mergeCell ref="B18:B28"/>
    <mergeCell ref="C18:C28"/>
    <mergeCell ref="J18:J28"/>
    <mergeCell ref="I18:I28"/>
    <mergeCell ref="B13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Drop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2018-05-29T12:56:47Z</dcterms:modified>
</cp:coreProperties>
</file>