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11100" windowHeight="6090"/>
  </bookViews>
  <sheets>
    <sheet name="investment returns" sheetId="6" r:id="rId1"/>
    <sheet name="Solution" sheetId="7" r:id="rId2"/>
    <sheet name="Solution-d" sheetId="8" r:id="rId3"/>
  </sheets>
  <definedNames>
    <definedName name="returnA">'investment returns'!$A$2:$A$51</definedName>
    <definedName name="returnB">'investment returns'!$B$2:$B$51</definedName>
  </definedNames>
  <calcPr calcId="145621"/>
</workbook>
</file>

<file path=xl/calcChain.xml><?xml version="1.0" encoding="utf-8"?>
<calcChain xmlns="http://schemas.openxmlformats.org/spreadsheetml/2006/main">
  <c r="C14" i="7" l="1"/>
  <c r="B14" i="7"/>
  <c r="C13" i="7"/>
  <c r="B13" i="7"/>
  <c r="C12" i="7"/>
  <c r="B12" i="7"/>
  <c r="C11" i="7"/>
  <c r="B11" i="7"/>
  <c r="C10" i="7"/>
  <c r="B10" i="7"/>
  <c r="C9" i="7"/>
  <c r="B9" i="7"/>
  <c r="C7" i="7"/>
  <c r="C8" i="7"/>
  <c r="C6" i="7"/>
  <c r="B7" i="7"/>
  <c r="B8" i="7"/>
  <c r="B6" i="7"/>
  <c r="B5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2" i="8"/>
  <c r="C4" i="7"/>
  <c r="B4" i="7"/>
  <c r="C3" i="7"/>
  <c r="B3" i="7"/>
  <c r="C2" i="7"/>
  <c r="B2" i="7"/>
</calcChain>
</file>

<file path=xl/sharedStrings.xml><?xml version="1.0" encoding="utf-8"?>
<sst xmlns="http://schemas.openxmlformats.org/spreadsheetml/2006/main" count="36" uniqueCount="29">
  <si>
    <t>Return A</t>
  </si>
  <si>
    <t>Return B</t>
  </si>
  <si>
    <t>Statistic</t>
  </si>
  <si>
    <t>Mean</t>
  </si>
  <si>
    <t>Units</t>
  </si>
  <si>
    <t>Interpretation</t>
  </si>
  <si>
    <t>The investment B has greater returns than the investment A in average.</t>
  </si>
  <si>
    <t>€</t>
  </si>
  <si>
    <t>Std.Deviation</t>
  </si>
  <si>
    <t>The spread with respect to the mean of investment B is greater than that of investment A.</t>
  </si>
  <si>
    <t>Coef.Variation</t>
  </si>
  <si>
    <t>The relative spread with respect to the mean is lower in investment A than in investment B. So, invetment A has less variability.</t>
  </si>
  <si>
    <t>Standard score A</t>
  </si>
  <si>
    <t>Standard score B</t>
  </si>
  <si>
    <t>Quartiles</t>
  </si>
  <si>
    <t>IQR</t>
  </si>
  <si>
    <t>25% of the investments in A and B respectively have returns lower than or equal to these amounts.</t>
  </si>
  <si>
    <t>75% of the investments in A and B respectively have returns lower than or equal to these amounts.</t>
  </si>
  <si>
    <t>50% of the investments in A and B respectively have returns lower than or equal to these amounts.</t>
  </si>
  <si>
    <t>The 50% central investment returns of A and B respectively are in an interval of these withds.</t>
  </si>
  <si>
    <t>Lower fence</t>
  </si>
  <si>
    <t>Upper fence</t>
  </si>
  <si>
    <t>Returns of A and B respective under these amounts are outliers.</t>
  </si>
  <si>
    <t>Returns of A and B respective over these amounts are outliers.</t>
  </si>
  <si>
    <t>Upper outliers</t>
  </si>
  <si>
    <t>Lower outliers</t>
  </si>
  <si>
    <t>Total outliers</t>
  </si>
  <si>
    <t>Investment A have no outliers and investment B have one outlier.</t>
  </si>
  <si>
    <t xml:space="preserve">The investment B have a higher return than investment A, but the return variability is also higher. So, for investors that don't want assume to much risk, investment A is better.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</si>
</sst>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D1" sqref="D1"/>
    </sheetView>
  </sheetViews>
  <sheetFormatPr defaultColWidth="11.42578125" defaultRowHeight="12.75" x14ac:dyDescent="0.2"/>
  <cols>
    <col min="1" max="255" width="9.140625" customWidth="1"/>
  </cols>
  <sheetData>
    <row r="1" spans="1:3" x14ac:dyDescent="0.2">
      <c r="A1" t="s">
        <v>0</v>
      </c>
      <c r="B1" t="s">
        <v>1</v>
      </c>
    </row>
    <row r="2" spans="1:3" x14ac:dyDescent="0.2">
      <c r="A2" s="1">
        <v>30</v>
      </c>
      <c r="B2">
        <v>30.33</v>
      </c>
      <c r="C2" s="1"/>
    </row>
    <row r="3" spans="1:3" x14ac:dyDescent="0.2">
      <c r="A3" s="1">
        <v>-2.13</v>
      </c>
      <c r="B3">
        <v>-30.37</v>
      </c>
    </row>
    <row r="4" spans="1:3" x14ac:dyDescent="0.2">
      <c r="A4" s="1">
        <v>4.3</v>
      </c>
      <c r="B4">
        <v>-5.61</v>
      </c>
    </row>
    <row r="5" spans="1:3" x14ac:dyDescent="0.2">
      <c r="A5" s="1">
        <v>25</v>
      </c>
      <c r="B5">
        <v>29</v>
      </c>
    </row>
    <row r="6" spans="1:3" x14ac:dyDescent="0.2">
      <c r="A6" s="1">
        <v>12.89</v>
      </c>
      <c r="B6">
        <v>-26.01</v>
      </c>
    </row>
    <row r="7" spans="1:3" x14ac:dyDescent="0.2">
      <c r="A7" s="1">
        <v>-20.239999999999998</v>
      </c>
      <c r="B7">
        <v>0.46</v>
      </c>
    </row>
    <row r="8" spans="1:3" x14ac:dyDescent="0.2">
      <c r="A8" s="1">
        <v>1.2</v>
      </c>
      <c r="B8">
        <v>2.0699999999999998</v>
      </c>
    </row>
    <row r="9" spans="1:3" x14ac:dyDescent="0.2">
      <c r="A9" s="1">
        <v>-2.59</v>
      </c>
      <c r="B9">
        <v>29.44</v>
      </c>
    </row>
    <row r="10" spans="1:3" x14ac:dyDescent="0.2">
      <c r="A10" s="1">
        <v>33</v>
      </c>
      <c r="B10">
        <v>11</v>
      </c>
    </row>
    <row r="11" spans="1:3" x14ac:dyDescent="0.2">
      <c r="A11" s="1">
        <v>14.26</v>
      </c>
      <c r="B11">
        <v>-25.93</v>
      </c>
    </row>
    <row r="12" spans="1:3" x14ac:dyDescent="0.2">
      <c r="A12" s="1">
        <v>-15.83</v>
      </c>
      <c r="B12">
        <v>8.2899999999999991</v>
      </c>
    </row>
    <row r="13" spans="1:3" x14ac:dyDescent="0.2">
      <c r="A13" s="1">
        <v>0.63</v>
      </c>
      <c r="B13">
        <v>61</v>
      </c>
    </row>
    <row r="14" spans="1:3" x14ac:dyDescent="0.2">
      <c r="A14" s="1">
        <v>38</v>
      </c>
      <c r="B14">
        <v>-20.440000000000001</v>
      </c>
    </row>
    <row r="15" spans="1:3" x14ac:dyDescent="0.2">
      <c r="A15" s="1">
        <v>6.93</v>
      </c>
      <c r="B15">
        <v>-34.75</v>
      </c>
    </row>
    <row r="16" spans="1:3" x14ac:dyDescent="0.2">
      <c r="A16" s="1">
        <v>-13.24</v>
      </c>
      <c r="B16">
        <v>54.19</v>
      </c>
    </row>
    <row r="17" spans="1:2" x14ac:dyDescent="0.2">
      <c r="A17" s="1">
        <v>-18.95</v>
      </c>
      <c r="B17">
        <v>44</v>
      </c>
    </row>
    <row r="18" spans="1:2" x14ac:dyDescent="0.2">
      <c r="A18" s="1">
        <v>9.43</v>
      </c>
      <c r="B18">
        <v>-20.23</v>
      </c>
    </row>
    <row r="19" spans="1:2" x14ac:dyDescent="0.2">
      <c r="A19" s="1">
        <v>1.21</v>
      </c>
      <c r="B19">
        <v>4.16</v>
      </c>
    </row>
    <row r="20" spans="1:2" x14ac:dyDescent="0.2">
      <c r="A20" s="1">
        <v>31.76</v>
      </c>
      <c r="B20">
        <v>10.029999999999999</v>
      </c>
    </row>
    <row r="21" spans="1:2" x14ac:dyDescent="0.2">
      <c r="A21" s="1">
        <v>11.07</v>
      </c>
      <c r="B21">
        <v>10.51</v>
      </c>
    </row>
    <row r="22" spans="1:2" x14ac:dyDescent="0.2">
      <c r="A22" s="1">
        <v>8.4700000000000006</v>
      </c>
      <c r="B22">
        <v>39.04</v>
      </c>
    </row>
    <row r="23" spans="1:2" x14ac:dyDescent="0.2">
      <c r="A23" s="1">
        <v>36.08</v>
      </c>
      <c r="B23">
        <v>24.76</v>
      </c>
    </row>
    <row r="24" spans="1:2" x14ac:dyDescent="0.2">
      <c r="A24" s="1">
        <v>-21.95</v>
      </c>
      <c r="B24">
        <v>15.28</v>
      </c>
    </row>
    <row r="25" spans="1:2" x14ac:dyDescent="0.2">
      <c r="A25" s="1">
        <v>10.33</v>
      </c>
      <c r="B25">
        <v>34.21</v>
      </c>
    </row>
    <row r="26" spans="1:2" x14ac:dyDescent="0.2">
      <c r="A26" s="1">
        <v>12.68</v>
      </c>
      <c r="B26">
        <v>52</v>
      </c>
    </row>
    <row r="27" spans="1:2" x14ac:dyDescent="0.2">
      <c r="A27" s="1">
        <v>13.09</v>
      </c>
      <c r="B27">
        <v>-32.17</v>
      </c>
    </row>
    <row r="28" spans="1:2" x14ac:dyDescent="0.2">
      <c r="A28" s="1">
        <v>13.77</v>
      </c>
      <c r="B28">
        <v>30.31</v>
      </c>
    </row>
    <row r="29" spans="1:2" x14ac:dyDescent="0.2">
      <c r="A29" s="1">
        <v>22.42</v>
      </c>
      <c r="B29">
        <v>6.06</v>
      </c>
    </row>
    <row r="30" spans="1:2" x14ac:dyDescent="0.2">
      <c r="A30" s="1">
        <v>34.4</v>
      </c>
      <c r="B30">
        <v>14.73</v>
      </c>
    </row>
    <row r="31" spans="1:2" x14ac:dyDescent="0.2">
      <c r="A31" s="1">
        <v>49.87</v>
      </c>
      <c r="B31">
        <v>36.130000000000003</v>
      </c>
    </row>
    <row r="32" spans="1:2" x14ac:dyDescent="0.2">
      <c r="A32" s="1">
        <v>22.92</v>
      </c>
      <c r="B32">
        <v>1.53</v>
      </c>
    </row>
    <row r="33" spans="1:2" x14ac:dyDescent="0.2">
      <c r="A33" s="1">
        <v>20.95</v>
      </c>
      <c r="B33">
        <v>17.61</v>
      </c>
    </row>
    <row r="34" spans="1:2" x14ac:dyDescent="0.2">
      <c r="A34" s="1">
        <v>43.71</v>
      </c>
      <c r="B34">
        <v>1.2</v>
      </c>
    </row>
    <row r="35" spans="1:2" x14ac:dyDescent="0.2">
      <c r="A35" s="1">
        <v>-12.83</v>
      </c>
      <c r="B35">
        <v>9.94</v>
      </c>
    </row>
    <row r="36" spans="1:2" x14ac:dyDescent="0.2">
      <c r="A36" s="1">
        <v>0.52</v>
      </c>
      <c r="B36">
        <v>-33.39</v>
      </c>
    </row>
    <row r="37" spans="1:2" x14ac:dyDescent="0.2">
      <c r="A37" s="1">
        <v>61</v>
      </c>
      <c r="B37">
        <v>108.67</v>
      </c>
    </row>
    <row r="38" spans="1:2" x14ac:dyDescent="0.2">
      <c r="A38" s="1">
        <v>-11.96</v>
      </c>
      <c r="B38">
        <v>0.25</v>
      </c>
    </row>
    <row r="39" spans="1:2" x14ac:dyDescent="0.2">
      <c r="A39" s="1">
        <v>1.94</v>
      </c>
      <c r="B39">
        <v>5.23</v>
      </c>
    </row>
    <row r="40" spans="1:2" x14ac:dyDescent="0.2">
      <c r="A40" s="1">
        <v>28.45</v>
      </c>
      <c r="B40">
        <v>66</v>
      </c>
    </row>
    <row r="41" spans="1:2" x14ac:dyDescent="0.2">
      <c r="A41" s="1">
        <v>-8.5500000000000007</v>
      </c>
      <c r="B41">
        <v>24.3</v>
      </c>
    </row>
    <row r="42" spans="1:2" x14ac:dyDescent="0.2">
      <c r="A42" s="1">
        <v>-5.29</v>
      </c>
      <c r="B42">
        <v>-10.01</v>
      </c>
    </row>
    <row r="43" spans="1:2" x14ac:dyDescent="0.2">
      <c r="A43" s="1">
        <v>-7.04</v>
      </c>
      <c r="B43">
        <v>35.24</v>
      </c>
    </row>
    <row r="44" spans="1:2" x14ac:dyDescent="0.2">
      <c r="A44" s="1">
        <v>-12.11</v>
      </c>
      <c r="B44">
        <v>40.700000000000003</v>
      </c>
    </row>
    <row r="45" spans="1:2" x14ac:dyDescent="0.2">
      <c r="A45" s="1">
        <v>12.89</v>
      </c>
      <c r="B45">
        <v>22.18</v>
      </c>
    </row>
    <row r="46" spans="1:2" x14ac:dyDescent="0.2">
      <c r="A46" s="1">
        <v>63</v>
      </c>
      <c r="B46">
        <v>3.24</v>
      </c>
    </row>
    <row r="47" spans="1:2" x14ac:dyDescent="0.2">
      <c r="A47" s="1">
        <v>-19.27</v>
      </c>
      <c r="B47">
        <v>25.1</v>
      </c>
    </row>
    <row r="48" spans="1:2" x14ac:dyDescent="0.2">
      <c r="A48" s="1">
        <v>-9.2200000000000006</v>
      </c>
      <c r="B48">
        <v>-24.24</v>
      </c>
    </row>
    <row r="49" spans="1:2" x14ac:dyDescent="0.2">
      <c r="A49" s="1">
        <v>-17</v>
      </c>
      <c r="B49">
        <v>-38.47</v>
      </c>
    </row>
    <row r="50" spans="1:2" x14ac:dyDescent="0.2">
      <c r="A50" s="1">
        <v>17.3</v>
      </c>
      <c r="B50">
        <v>13.44</v>
      </c>
    </row>
    <row r="51" spans="1:2" x14ac:dyDescent="0.2">
      <c r="A51" s="1">
        <v>52</v>
      </c>
      <c r="B51">
        <v>68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8" sqref="A18"/>
    </sheetView>
  </sheetViews>
  <sheetFormatPr defaultRowHeight="12.75" x14ac:dyDescent="0.2"/>
  <cols>
    <col min="1" max="1" width="11.85546875" bestFit="1" customWidth="1"/>
  </cols>
  <sheetData>
    <row r="1" spans="1:5" x14ac:dyDescent="0.2">
      <c r="A1" s="3" t="s">
        <v>2</v>
      </c>
      <c r="B1" s="3" t="s">
        <v>0</v>
      </c>
      <c r="C1" s="3" t="s">
        <v>1</v>
      </c>
      <c r="D1" s="3" t="s">
        <v>4</v>
      </c>
      <c r="E1" s="3" t="s">
        <v>5</v>
      </c>
    </row>
    <row r="2" spans="1:5" x14ac:dyDescent="0.2">
      <c r="A2" s="2" t="s">
        <v>3</v>
      </c>
      <c r="B2">
        <f>AVERAGE(returnA)</f>
        <v>10.945399999999999</v>
      </c>
      <c r="C2">
        <f>AVERAGE(returnB)</f>
        <v>13.760199999999999</v>
      </c>
      <c r="D2" s="2" t="s">
        <v>7</v>
      </c>
      <c r="E2" s="2" t="s">
        <v>6</v>
      </c>
    </row>
    <row r="3" spans="1:5" x14ac:dyDescent="0.2">
      <c r="A3" s="2" t="s">
        <v>8</v>
      </c>
      <c r="B3">
        <f>_xlfn.STDEV.P(returnA)</f>
        <v>21.673968091699315</v>
      </c>
      <c r="C3">
        <f>_xlfn.STDEV.P(returnB)</f>
        <v>30.194501651128473</v>
      </c>
      <c r="D3" s="2" t="s">
        <v>7</v>
      </c>
      <c r="E3" s="2" t="s">
        <v>9</v>
      </c>
    </row>
    <row r="4" spans="1:5" x14ac:dyDescent="0.2">
      <c r="A4" s="2" t="s">
        <v>10</v>
      </c>
      <c r="B4">
        <f>B3/ABS(B2)</f>
        <v>1.9801896770971656</v>
      </c>
      <c r="C4">
        <f>C3/ABS(C2)</f>
        <v>2.1943359581349453</v>
      </c>
      <c r="E4" s="2" t="s">
        <v>11</v>
      </c>
    </row>
    <row r="5" spans="1:5" x14ac:dyDescent="0.2">
      <c r="A5" s="2" t="s">
        <v>14</v>
      </c>
    </row>
    <row r="6" spans="1:5" x14ac:dyDescent="0.2">
      <c r="A6">
        <v>1</v>
      </c>
      <c r="B6">
        <f>QUARTILE(returnA,A6)</f>
        <v>-6.6025</v>
      </c>
      <c r="C6">
        <f>QUARTILE(returnB,A6)</f>
        <v>0.30249999999999999</v>
      </c>
      <c r="D6" s="2" t="s">
        <v>7</v>
      </c>
      <c r="E6" s="2" t="s">
        <v>16</v>
      </c>
    </row>
    <row r="7" spans="1:5" x14ac:dyDescent="0.2">
      <c r="A7">
        <v>2</v>
      </c>
      <c r="B7">
        <f>QUARTILE(returnA,A7)</f>
        <v>9.879999999999999</v>
      </c>
      <c r="C7">
        <f>QUARTILE(returnB,A7)</f>
        <v>10.754999999999999</v>
      </c>
      <c r="D7" s="2" t="s">
        <v>7</v>
      </c>
      <c r="E7" s="2" t="s">
        <v>18</v>
      </c>
    </row>
    <row r="8" spans="1:5" x14ac:dyDescent="0.2">
      <c r="A8">
        <v>3</v>
      </c>
      <c r="B8">
        <f>QUARTILE(returnA,A8)</f>
        <v>24.48</v>
      </c>
      <c r="C8">
        <f>QUARTILE(returnB,A8)</f>
        <v>30.324999999999999</v>
      </c>
      <c r="D8" s="2" t="s">
        <v>7</v>
      </c>
      <c r="E8" s="2" t="s">
        <v>17</v>
      </c>
    </row>
    <row r="9" spans="1:5" x14ac:dyDescent="0.2">
      <c r="A9" s="2" t="s">
        <v>15</v>
      </c>
      <c r="B9">
        <f>B8-B6</f>
        <v>31.0825</v>
      </c>
      <c r="C9">
        <f>C8-C6</f>
        <v>30.022500000000001</v>
      </c>
      <c r="D9" s="2" t="s">
        <v>7</v>
      </c>
      <c r="E9" s="2" t="s">
        <v>19</v>
      </c>
    </row>
    <row r="10" spans="1:5" x14ac:dyDescent="0.2">
      <c r="A10" s="2" t="s">
        <v>20</v>
      </c>
      <c r="B10">
        <f>B6-1.5*B9</f>
        <v>-53.22625</v>
      </c>
      <c r="C10">
        <f>C6-1.5*C9</f>
        <v>-44.731249999999996</v>
      </c>
      <c r="E10" s="2" t="s">
        <v>22</v>
      </c>
    </row>
    <row r="11" spans="1:5" x14ac:dyDescent="0.2">
      <c r="A11" s="2" t="s">
        <v>21</v>
      </c>
      <c r="B11">
        <f>B8+1.5*B9</f>
        <v>71.103750000000005</v>
      </c>
      <c r="C11">
        <f>C8+1.5*C9</f>
        <v>75.358750000000001</v>
      </c>
      <c r="E11" s="2" t="s">
        <v>23</v>
      </c>
    </row>
    <row r="12" spans="1:5" x14ac:dyDescent="0.2">
      <c r="A12" s="2" t="s">
        <v>25</v>
      </c>
      <c r="B12">
        <f>COUNTIF(returnA,"&lt;"&amp;B10)</f>
        <v>0</v>
      </c>
      <c r="C12">
        <f>COUNTIF(returnB,"&lt;"&amp;C10)</f>
        <v>0</v>
      </c>
    </row>
    <row r="13" spans="1:5" x14ac:dyDescent="0.2">
      <c r="A13" s="2" t="s">
        <v>24</v>
      </c>
      <c r="B13">
        <f>COUNTIF(returnA,"&gt;"&amp;B11)</f>
        <v>0</v>
      </c>
      <c r="C13">
        <f>COUNTIF(returnB,"&gt;"&amp;C11)</f>
        <v>1</v>
      </c>
    </row>
    <row r="14" spans="1:5" x14ac:dyDescent="0.2">
      <c r="A14" s="2" t="s">
        <v>26</v>
      </c>
      <c r="B14">
        <f>SUM(B12:B13)</f>
        <v>0</v>
      </c>
      <c r="C14">
        <f>SUM(C12:C13)</f>
        <v>1</v>
      </c>
      <c r="E14" s="2" t="s">
        <v>27</v>
      </c>
    </row>
    <row r="16" spans="1:5" x14ac:dyDescent="0.2">
      <c r="A16" s="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D1" sqref="D1"/>
    </sheetView>
  </sheetViews>
  <sheetFormatPr defaultRowHeight="12.75" x14ac:dyDescent="0.2"/>
  <cols>
    <col min="1" max="2" width="15.5703125" bestFit="1" customWidth="1"/>
  </cols>
  <sheetData>
    <row r="1" spans="1:2" x14ac:dyDescent="0.2">
      <c r="A1" s="2" t="s">
        <v>12</v>
      </c>
      <c r="B1" s="2" t="s">
        <v>13</v>
      </c>
    </row>
    <row r="2" spans="1:2" x14ac:dyDescent="0.2">
      <c r="A2">
        <f>('investment returns'!A2-Solution!B$2)/(Solution!B$3)</f>
        <v>0.87914681425121788</v>
      </c>
      <c r="B2">
        <f>('investment returns'!B2-Solution!C$2)/(Solution!C$3)</f>
        <v>0.54876878550438768</v>
      </c>
    </row>
    <row r="3" spans="1:2" x14ac:dyDescent="0.2">
      <c r="A3">
        <f>('investment returns'!A3-Solution!B$2)/(Solution!B$3)</f>
        <v>-0.60327670247921095</v>
      </c>
      <c r="B3">
        <f>('investment returns'!B3-Solution!C$2)/(Solution!C$3)</f>
        <v>-1.4615309936188565</v>
      </c>
    </row>
    <row r="4" spans="1:2" x14ac:dyDescent="0.2">
      <c r="A4">
        <f>('investment returns'!A4-Solution!B$2)/(Solution!B$3)</f>
        <v>-0.30660744594087741</v>
      </c>
      <c r="B4">
        <f>('investment returns'!B4-Solution!C$2)/(Solution!C$3)</f>
        <v>-0.64151414796660733</v>
      </c>
    </row>
    <row r="5" spans="1:2" x14ac:dyDescent="0.2">
      <c r="A5">
        <f>('investment returns'!A5-Solution!B$2)/(Solution!B$3)</f>
        <v>0.64845532394147165</v>
      </c>
      <c r="B5">
        <f>('investment returns'!B5-Solution!C$2)/(Solution!C$3)</f>
        <v>0.50472103087120956</v>
      </c>
    </row>
    <row r="6" spans="1:2" x14ac:dyDescent="0.2">
      <c r="A6">
        <f>('investment returns'!A6-Solution!B$2)/(Solution!B$3)</f>
        <v>8.9720534411266525E-2</v>
      </c>
      <c r="B6">
        <f>('investment returns'!B6-Solution!C$2)/(Solution!C$3)</f>
        <v>-1.317133843092047</v>
      </c>
    </row>
    <row r="7" spans="1:2" x14ac:dyDescent="0.2">
      <c r="A7">
        <f>('investment returns'!A7-Solution!B$2)/(Solution!B$3)</f>
        <v>-1.4388412803811115</v>
      </c>
      <c r="B7">
        <f>('investment returns'!B7-Solution!C$2)/(Solution!C$3)</f>
        <v>-0.44048417005428286</v>
      </c>
    </row>
    <row r="8" spans="1:2" x14ac:dyDescent="0.2">
      <c r="A8">
        <f>('investment returns'!A8-Solution!B$2)/(Solution!B$3)</f>
        <v>-0.44963616993292005</v>
      </c>
      <c r="B8">
        <f>('investment returns'!B8-Solution!C$2)/(Solution!C$3)</f>
        <v>-0.38716320391938297</v>
      </c>
    </row>
    <row r="9" spans="1:2" x14ac:dyDescent="0.2">
      <c r="A9">
        <f>('investment returns'!A9-Solution!B$2)/(Solution!B$3)</f>
        <v>-0.62450031958770758</v>
      </c>
      <c r="B9">
        <f>('investment returns'!B9-Solution!C$2)/(Solution!C$3)</f>
        <v>0.51929322037391512</v>
      </c>
    </row>
    <row r="10" spans="1:2" x14ac:dyDescent="0.2">
      <c r="A10">
        <f>('investment returns'!A10-Solution!B$2)/(Solution!B$3)</f>
        <v>1.0175617084370656</v>
      </c>
      <c r="B10">
        <f>('investment returns'!B10-Solution!C$2)/(Solution!C$3)</f>
        <v>-9.141399423947244E-2</v>
      </c>
    </row>
    <row r="11" spans="1:2" x14ac:dyDescent="0.2">
      <c r="A11">
        <f>('investment returns'!A11-Solution!B$2)/(Solution!B$3)</f>
        <v>0.15293000275613694</v>
      </c>
      <c r="B11">
        <f>('investment returns'!B11-Solution!C$2)/(Solution!C$3)</f>
        <v>-1.314484354091555</v>
      </c>
    </row>
    <row r="12" spans="1:2" x14ac:dyDescent="0.2">
      <c r="A12">
        <f>('investment returns'!A12-Solution!B$2)/(Solution!B$3)</f>
        <v>-1.2353713859279154</v>
      </c>
      <c r="B12">
        <f>('investment returns'!B12-Solution!C$2)/(Solution!C$3)</f>
        <v>-0.18116543413113625</v>
      </c>
    </row>
    <row r="13" spans="1:2" x14ac:dyDescent="0.2">
      <c r="A13">
        <f>('investment returns'!A13-Solution!B$2)/(Solution!B$3)</f>
        <v>-0.47593499982823106</v>
      </c>
      <c r="B13">
        <f>('investment returns'!B13-Solution!C$2)/(Solution!C$3)</f>
        <v>1.5645166310679774</v>
      </c>
    </row>
    <row r="14" spans="1:2" x14ac:dyDescent="0.2">
      <c r="A14">
        <f>('investment returns'!A14-Solution!B$2)/(Solution!B$3)</f>
        <v>1.2482531987468117</v>
      </c>
      <c r="B14">
        <f>('investment returns'!B14-Solution!C$2)/(Solution!C$3)</f>
        <v>-1.132663171432797</v>
      </c>
    </row>
    <row r="15" spans="1:2" x14ac:dyDescent="0.2">
      <c r="A15">
        <f>('investment returns'!A15-Solution!B$2)/(Solution!B$3)</f>
        <v>-0.18526372203795094</v>
      </c>
      <c r="B15">
        <f>('investment returns'!B15-Solution!C$2)/(Solution!C$3)</f>
        <v>-1.606590516395789</v>
      </c>
    </row>
    <row r="16" spans="1:2" x14ac:dyDescent="0.2">
      <c r="A16">
        <f>('investment returns'!A16-Solution!B$2)/(Solution!B$3)</f>
        <v>-1.1158731939474671</v>
      </c>
      <c r="B16">
        <f>('investment returns'!B16-Solution!C$2)/(Solution!C$3)</f>
        <v>1.3389788799011026</v>
      </c>
    </row>
    <row r="17" spans="1:2" x14ac:dyDescent="0.2">
      <c r="A17">
        <f>('investment returns'!A17-Solution!B$2)/(Solution!B$3)</f>
        <v>-1.3793228758811971</v>
      </c>
      <c r="B17">
        <f>('investment returns'!B17-Solution!C$2)/(Solution!C$3)</f>
        <v>1.0015002184634445</v>
      </c>
    </row>
    <row r="18" spans="1:2" x14ac:dyDescent="0.2">
      <c r="A18">
        <f>('investment returns'!A18-Solution!B$2)/(Solution!B$3)</f>
        <v>-6.9917976883077854E-2</v>
      </c>
      <c r="B18">
        <f>('investment returns'!B18-Solution!C$2)/(Solution!C$3)</f>
        <v>-1.1257082628065058</v>
      </c>
    </row>
    <row r="19" spans="1:2" x14ac:dyDescent="0.2">
      <c r="A19">
        <f>('investment returns'!A19-Solution!B$2)/(Solution!B$3)</f>
        <v>-0.44917478695230051</v>
      </c>
      <c r="B19">
        <f>('investment returns'!B19-Solution!C$2)/(Solution!C$3)</f>
        <v>-0.31794530378153157</v>
      </c>
    </row>
    <row r="20" spans="1:2" x14ac:dyDescent="0.2">
      <c r="A20">
        <f>('investment returns'!A20-Solution!B$2)/(Solution!B$3)</f>
        <v>0.96035021884024863</v>
      </c>
      <c r="B20">
        <f>('investment returns'!B20-Solution!C$2)/(Solution!C$3)</f>
        <v>-0.12353904837043699</v>
      </c>
    </row>
    <row r="21" spans="1:2" x14ac:dyDescent="0.2">
      <c r="A21">
        <f>('investment returns'!A21-Solution!B$2)/(Solution!B$3)</f>
        <v>5.7488319385189173E-3</v>
      </c>
      <c r="B21">
        <f>('investment returns'!B21-Solution!C$2)/(Solution!C$3)</f>
        <v>-0.10764211436748546</v>
      </c>
    </row>
    <row r="22" spans="1:2" x14ac:dyDescent="0.2">
      <c r="A22">
        <f>('investment returns'!A22-Solution!B$2)/(Solution!B$3)</f>
        <v>-0.11421074302254906</v>
      </c>
      <c r="B22">
        <f>('investment returns'!B22-Solution!C$2)/(Solution!C$3)</f>
        <v>0.83723190043294549</v>
      </c>
    </row>
    <row r="23" spans="1:2" x14ac:dyDescent="0.2">
      <c r="A23">
        <f>('investment returns'!A23-Solution!B$2)/(Solution!B$3)</f>
        <v>1.1596676664678691</v>
      </c>
      <c r="B23">
        <f>('investment returns'!B23-Solution!C$2)/(Solution!C$3)</f>
        <v>0.36429811384513783</v>
      </c>
    </row>
    <row r="24" spans="1:2" x14ac:dyDescent="0.2">
      <c r="A24">
        <f>('investment returns'!A24-Solution!B$2)/(Solution!B$3)</f>
        <v>-1.5177377700670445</v>
      </c>
      <c r="B24">
        <f>('investment returns'!B24-Solution!C$2)/(Solution!C$3)</f>
        <v>5.0333667286845248E-2</v>
      </c>
    </row>
    <row r="25" spans="1:2" x14ac:dyDescent="0.2">
      <c r="A25">
        <f>('investment returns'!A25-Solution!B$2)/(Solution!B$3)</f>
        <v>-2.8393508627323524E-2</v>
      </c>
      <c r="B25">
        <f>('investment returns'!B25-Solution!C$2)/(Solution!C$3)</f>
        <v>0.67726900202824591</v>
      </c>
    </row>
    <row r="26" spans="1:2" x14ac:dyDescent="0.2">
      <c r="A26">
        <f>('investment returns'!A26-Solution!B$2)/(Solution!B$3)</f>
        <v>8.0031491818257153E-2</v>
      </c>
      <c r="B26">
        <f>('investment returns'!B26-Solution!C$2)/(Solution!C$3)</f>
        <v>1.2664491185126365</v>
      </c>
    </row>
    <row r="27" spans="1:2" x14ac:dyDescent="0.2">
      <c r="A27">
        <f>('investment returns'!A27-Solution!B$2)/(Solution!B$3)</f>
        <v>9.8948194023656344E-2</v>
      </c>
      <c r="B27">
        <f>('investment returns'!B27-Solution!C$2)/(Solution!C$3)</f>
        <v>-1.5211444961299248</v>
      </c>
    </row>
    <row r="28" spans="1:2" x14ac:dyDescent="0.2">
      <c r="A28">
        <f>('investment returns'!A28-Solution!B$2)/(Solution!B$3)</f>
        <v>0.1303222367057818</v>
      </c>
      <c r="B28">
        <f>('investment returns'!B28-Solution!C$2)/(Solution!C$3)</f>
        <v>0.54810641325426457</v>
      </c>
    </row>
    <row r="29" spans="1:2" x14ac:dyDescent="0.2">
      <c r="A29">
        <f>('investment returns'!A29-Solution!B$2)/(Solution!B$3)</f>
        <v>0.52941851494164271</v>
      </c>
      <c r="B29">
        <f>('investment returns'!B29-Solution!C$2)/(Solution!C$3)</f>
        <v>-0.25501994001984851</v>
      </c>
    </row>
    <row r="30" spans="1:2" x14ac:dyDescent="0.2">
      <c r="A30">
        <f>('investment returns'!A30-Solution!B$2)/(Solution!B$3)</f>
        <v>1.0821553257237944</v>
      </c>
      <c r="B30">
        <f>('investment returns'!B30-Solution!C$2)/(Solution!C$3)</f>
        <v>3.2118430408463336E-2</v>
      </c>
    </row>
    <row r="31" spans="1:2" x14ac:dyDescent="0.2">
      <c r="A31">
        <f>('investment returns'!A31-Solution!B$2)/(Solution!B$3)</f>
        <v>1.7959147967421489</v>
      </c>
      <c r="B31">
        <f>('investment returns'!B31-Solution!C$2)/(Solution!C$3)</f>
        <v>0.74085673804005203</v>
      </c>
    </row>
    <row r="32" spans="1:2" x14ac:dyDescent="0.2">
      <c r="A32">
        <f>('investment returns'!A32-Solution!B$2)/(Solution!B$3)</f>
        <v>0.55248766397261739</v>
      </c>
      <c r="B32">
        <f>('investment returns'!B32-Solution!C$2)/(Solution!C$3)</f>
        <v>-0.40504725467270347</v>
      </c>
    </row>
    <row r="33" spans="1:2" x14ac:dyDescent="0.2">
      <c r="A33">
        <f>('investment returns'!A33-Solution!B$2)/(Solution!B$3)</f>
        <v>0.4615952167905773</v>
      </c>
      <c r="B33">
        <f>('investment returns'!B33-Solution!C$2)/(Solution!C$3)</f>
        <v>0.12750003442617242</v>
      </c>
    </row>
    <row r="34" spans="1:2" x14ac:dyDescent="0.2">
      <c r="A34">
        <f>('investment returns'!A34-Solution!B$2)/(Solution!B$3)</f>
        <v>1.5117028806805419</v>
      </c>
      <c r="B34">
        <f>('investment returns'!B34-Solution!C$2)/(Solution!C$3)</f>
        <v>-0.41597639679973264</v>
      </c>
    </row>
    <row r="35" spans="1:2" x14ac:dyDescent="0.2">
      <c r="A35">
        <f>('investment returns'!A35-Solution!B$2)/(Solution!B$3)</f>
        <v>-1.0969564917420676</v>
      </c>
      <c r="B35">
        <f>('investment returns'!B35-Solution!C$2)/(Solution!C$3)</f>
        <v>-0.12651972349599039</v>
      </c>
    </row>
    <row r="36" spans="1:2" x14ac:dyDescent="0.2">
      <c r="A36">
        <f>('investment returns'!A36-Solution!B$2)/(Solution!B$3)</f>
        <v>-0.48101021261504551</v>
      </c>
      <c r="B36">
        <f>('investment returns'!B36-Solution!C$2)/(Solution!C$3)</f>
        <v>-1.5615492033874263</v>
      </c>
    </row>
    <row r="37" spans="1:2" x14ac:dyDescent="0.2">
      <c r="A37">
        <f>('investment returns'!A37-Solution!B$2)/(Solution!B$3)</f>
        <v>2.309434054171644</v>
      </c>
      <c r="B37">
        <f>('investment returns'!B37-Solution!C$2)/(Solution!C$3)</f>
        <v>3.1432808892361002</v>
      </c>
    </row>
    <row r="38" spans="1:2" x14ac:dyDescent="0.2">
      <c r="A38">
        <f>('investment returns'!A38-Solution!B$2)/(Solution!B$3)</f>
        <v>-1.0568161724281719</v>
      </c>
      <c r="B38">
        <f>('investment returns'!B38-Solution!C$2)/(Solution!C$3)</f>
        <v>-0.44743907868057414</v>
      </c>
    </row>
    <row r="39" spans="1:2" x14ac:dyDescent="0.2">
      <c r="A39">
        <f>('investment returns'!A39-Solution!B$2)/(Solution!B$3)</f>
        <v>-0.41549382936707763</v>
      </c>
      <c r="B39">
        <f>('investment returns'!B39-Solution!C$2)/(Solution!C$3)</f>
        <v>-0.28250838839995213</v>
      </c>
    </row>
    <row r="40" spans="1:2" x14ac:dyDescent="0.2">
      <c r="A40">
        <f>('investment returns'!A40-Solution!B$2)/(Solution!B$3)</f>
        <v>0.80763245225519653</v>
      </c>
      <c r="B40">
        <f>('investment returns'!B40-Solution!C$2)/(Solution!C$3)</f>
        <v>1.7301096935987226</v>
      </c>
    </row>
    <row r="41" spans="1:2" x14ac:dyDescent="0.2">
      <c r="A41">
        <f>('investment returns'!A41-Solution!B$2)/(Solution!B$3)</f>
        <v>-0.89948457603692511</v>
      </c>
      <c r="B41">
        <f>('investment returns'!B41-Solution!C$2)/(Solution!C$3)</f>
        <v>0.34906355209230927</v>
      </c>
    </row>
    <row r="42" spans="1:2" x14ac:dyDescent="0.2">
      <c r="A42">
        <f>('investment returns'!A42-Solution!B$2)/(Solution!B$3)</f>
        <v>-0.74907372435497044</v>
      </c>
      <c r="B42">
        <f>('investment returns'!B42-Solution!C$2)/(Solution!C$3)</f>
        <v>-0.7872360429936629</v>
      </c>
    </row>
    <row r="43" spans="1:2" x14ac:dyDescent="0.2">
      <c r="A43">
        <f>('investment returns'!A43-Solution!B$2)/(Solution!B$3)</f>
        <v>-0.82981574596338159</v>
      </c>
      <c r="B43">
        <f>('investment returns'!B43-Solution!C$2)/(Solution!C$3)</f>
        <v>0.71138117290957936</v>
      </c>
    </row>
    <row r="44" spans="1:2" x14ac:dyDescent="0.2">
      <c r="A44">
        <f>('investment returns'!A44-Solution!B$2)/(Solution!B$3)</f>
        <v>-1.0637369171374642</v>
      </c>
      <c r="B44">
        <f>('investment returns'!B44-Solution!C$2)/(Solution!C$3)</f>
        <v>0.89220879719315294</v>
      </c>
    </row>
    <row r="45" spans="1:2" x14ac:dyDescent="0.2">
      <c r="A45">
        <f>('investment returns'!A45-Solution!B$2)/(Solution!B$3)</f>
        <v>8.9720534411266525E-2</v>
      </c>
      <c r="B45">
        <f>('investment returns'!B45-Solution!C$2)/(Solution!C$3)</f>
        <v>0.27885209357927332</v>
      </c>
    </row>
    <row r="46" spans="1:2" x14ac:dyDescent="0.2">
      <c r="A46">
        <f>('investment returns'!A46-Solution!B$2)/(Solution!B$3)</f>
        <v>2.4017106502955423</v>
      </c>
      <c r="B46">
        <f>('investment returns'!B46-Solution!C$2)/(Solution!C$3)</f>
        <v>-0.34841442728718863</v>
      </c>
    </row>
    <row r="47" spans="1:2" x14ac:dyDescent="0.2">
      <c r="A47">
        <f>('investment returns'!A47-Solution!B$2)/(Solution!B$3)</f>
        <v>-1.3940871312610208</v>
      </c>
      <c r="B47">
        <f>('investment returns'!B47-Solution!C$2)/(Solution!C$3)</f>
        <v>0.3755584420972285</v>
      </c>
    </row>
    <row r="48" spans="1:2" x14ac:dyDescent="0.2">
      <c r="A48">
        <f>('investment returns'!A48-Solution!B$2)/(Solution!B$3)</f>
        <v>-0.93039723573843092</v>
      </c>
      <c r="B48">
        <f>('investment returns'!B48-Solution!C$2)/(Solution!C$3)</f>
        <v>-1.2585138989561631</v>
      </c>
    </row>
    <row r="49" spans="1:2" x14ac:dyDescent="0.2">
      <c r="A49">
        <f>('investment returns'!A49-Solution!B$2)/(Solution!B$3)</f>
        <v>-1.289353194660396</v>
      </c>
      <c r="B49">
        <f>('investment returns'!B49-Solution!C$2)/(Solution!C$3)</f>
        <v>-1.7297917549186632</v>
      </c>
    </row>
    <row r="50" spans="1:2" x14ac:dyDescent="0.2">
      <c r="A50">
        <f>('investment returns'!A50-Solution!B$2)/(Solution!B$3)</f>
        <v>0.29319042886446267</v>
      </c>
      <c r="B50">
        <f>('investment returns'!B50-Solution!C$2)/(Solution!C$3)</f>
        <v>-1.0604579724468903E-2</v>
      </c>
    </row>
    <row r="51" spans="1:2" x14ac:dyDescent="0.2">
      <c r="A51">
        <f>('investment returns'!A51-Solution!B$2)/(Solution!B$3)</f>
        <v>1.8941893716141009</v>
      </c>
      <c r="B51">
        <f>('investment returns'!B51-Solution!C$2)/(Solution!C$3)</f>
        <v>1.7963469186110206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investment returns</vt:lpstr>
      <vt:lpstr>Solution</vt:lpstr>
      <vt:lpstr>Solution-d</vt:lpstr>
      <vt:lpstr>returnA</vt:lpstr>
      <vt:lpstr>returnB</vt:lpstr>
    </vt:vector>
  </TitlesOfParts>
  <Company>WLU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Alf</cp:lastModifiedBy>
  <dcterms:created xsi:type="dcterms:W3CDTF">2001-04-20T16:41:24Z</dcterms:created>
  <dcterms:modified xsi:type="dcterms:W3CDTF">2016-01-18T09:36:54Z</dcterms:modified>
</cp:coreProperties>
</file>