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360" windowHeight="2655"/>
  </bookViews>
  <sheets>
    <sheet name="Madrid" sheetId="10" r:id="rId1"/>
    <sheet name="Barcelona" sheetId="9" r:id="rId2"/>
    <sheet name="Sevilla" sheetId="8" r:id="rId3"/>
    <sheet name="Valencia" sheetId="7" r:id="rId4"/>
    <sheet name="Resume" sheetId="11" r:id="rId5"/>
    <sheet name="Prices" sheetId="6" r:id="rId6"/>
    <sheet name="Taxes" sheetId="5" r:id="rId7"/>
    <sheet name="Madrid-Solution" sheetId="1" r:id="rId8"/>
    <sheet name="Barcelona-Solution" sheetId="2" r:id="rId9"/>
    <sheet name="Sevilla-Solution" sheetId="3" r:id="rId10"/>
    <sheet name="Valencia-Solution" sheetId="4" r:id="rId11"/>
    <sheet name="Resume-Solution" sheetId="12" r:id="rId12"/>
  </sheets>
  <calcPr calcId="145621"/>
</workbook>
</file>

<file path=xl/calcChain.xml><?xml version="1.0" encoding="utf-8"?>
<calcChain xmlns="http://schemas.openxmlformats.org/spreadsheetml/2006/main">
  <c r="E9" i="4" l="1"/>
  <c r="D9" i="4"/>
  <c r="C9" i="4"/>
  <c r="B9" i="4"/>
  <c r="E9" i="3"/>
  <c r="D9" i="3"/>
  <c r="C9" i="3"/>
  <c r="B9" i="3"/>
  <c r="E9" i="2"/>
  <c r="D9" i="2"/>
  <c r="C9" i="2"/>
  <c r="B9" i="2"/>
  <c r="H6" i="4"/>
  <c r="H5" i="4"/>
  <c r="H4" i="4"/>
  <c r="H3" i="4"/>
  <c r="H6" i="3"/>
  <c r="H5" i="3"/>
  <c r="H4" i="3"/>
  <c r="H3" i="3"/>
  <c r="H6" i="2"/>
  <c r="H5" i="2"/>
  <c r="H4" i="2"/>
  <c r="H3" i="2"/>
  <c r="C9" i="1"/>
  <c r="D9" i="1"/>
  <c r="E9" i="1"/>
  <c r="B9" i="1"/>
  <c r="H6" i="1"/>
  <c r="H5" i="1"/>
  <c r="H4" i="1"/>
  <c r="H3" i="1"/>
  <c r="F7" i="12"/>
  <c r="C7" i="12"/>
  <c r="D7" i="12"/>
  <c r="E7" i="12"/>
  <c r="B7" i="12"/>
  <c r="F4" i="12"/>
  <c r="F5" i="12"/>
  <c r="F6" i="12"/>
  <c r="F3" i="12"/>
  <c r="E4" i="12"/>
  <c r="E5" i="12"/>
  <c r="E6" i="12"/>
  <c r="E3" i="12"/>
  <c r="D4" i="12"/>
  <c r="D5" i="12"/>
  <c r="D6" i="12"/>
  <c r="D3" i="12"/>
  <c r="C4" i="12"/>
  <c r="C5" i="12"/>
  <c r="C6" i="12"/>
  <c r="C3" i="12"/>
  <c r="B4" i="12"/>
  <c r="B5" i="12"/>
  <c r="B6" i="12"/>
  <c r="B3" i="12"/>
  <c r="E8" i="4"/>
  <c r="D8" i="4"/>
  <c r="C8" i="4"/>
  <c r="B8" i="4"/>
  <c r="E7" i="4"/>
  <c r="D7" i="4"/>
  <c r="C7" i="4"/>
  <c r="B7" i="4"/>
  <c r="F6" i="4"/>
  <c r="F5" i="4"/>
  <c r="F4" i="4"/>
  <c r="F3" i="4"/>
  <c r="F7" i="4" s="1"/>
  <c r="E8" i="3"/>
  <c r="D8" i="3"/>
  <c r="C8" i="3"/>
  <c r="B8" i="3"/>
  <c r="E7" i="3"/>
  <c r="D7" i="3"/>
  <c r="C7" i="3"/>
  <c r="B7" i="3"/>
  <c r="F6" i="3"/>
  <c r="F5" i="3"/>
  <c r="F4" i="3"/>
  <c r="F3" i="3"/>
  <c r="F7" i="3" s="1"/>
  <c r="E8" i="2"/>
  <c r="D8" i="2"/>
  <c r="C8" i="2"/>
  <c r="B8" i="2"/>
  <c r="E7" i="2"/>
  <c r="D7" i="2"/>
  <c r="C7" i="2"/>
  <c r="B7" i="2"/>
  <c r="F6" i="2"/>
  <c r="F5" i="2"/>
  <c r="F4" i="2"/>
  <c r="F3" i="2"/>
  <c r="F7" i="2" s="1"/>
  <c r="H9" i="1"/>
  <c r="B9" i="12" s="1"/>
  <c r="C8" i="1"/>
  <c r="C10" i="1" s="1"/>
  <c r="D8" i="1"/>
  <c r="D10" i="1" s="1"/>
  <c r="E8" i="1"/>
  <c r="E10" i="1" s="1"/>
  <c r="B8" i="1"/>
  <c r="B10" i="1" s="1"/>
  <c r="G4" i="1"/>
  <c r="I4" i="1" s="1"/>
  <c r="G5" i="1"/>
  <c r="I5" i="1" s="1"/>
  <c r="G6" i="1"/>
  <c r="I6" i="1" s="1"/>
  <c r="G3" i="1"/>
  <c r="I3" i="1" s="1"/>
  <c r="I10" i="1" s="1"/>
  <c r="C7" i="1"/>
  <c r="D7" i="1"/>
  <c r="E7" i="1"/>
  <c r="B7" i="1"/>
  <c r="F7" i="1"/>
  <c r="F4" i="1"/>
  <c r="F5" i="1"/>
  <c r="F6" i="1"/>
  <c r="F3" i="1"/>
  <c r="G8" i="1" l="1"/>
  <c r="B8" i="12" s="1"/>
  <c r="B10" i="12"/>
  <c r="G3" i="4"/>
  <c r="I3" i="4"/>
  <c r="G4" i="4"/>
  <c r="G5" i="4"/>
  <c r="G6" i="4"/>
  <c r="B10" i="4"/>
  <c r="C10" i="4"/>
  <c r="D10" i="4"/>
  <c r="E10" i="4"/>
  <c r="G3" i="3"/>
  <c r="I3" i="3"/>
  <c r="G4" i="3"/>
  <c r="G5" i="3"/>
  <c r="G6" i="3"/>
  <c r="B10" i="3"/>
  <c r="C10" i="3"/>
  <c r="D10" i="3"/>
  <c r="E10" i="3"/>
  <c r="G3" i="2"/>
  <c r="I3" i="2"/>
  <c r="G4" i="2"/>
  <c r="G5" i="2"/>
  <c r="G6" i="2"/>
  <c r="B10" i="2"/>
  <c r="C10" i="2"/>
  <c r="D10" i="2"/>
  <c r="E10" i="2"/>
  <c r="I6" i="4" l="1"/>
  <c r="I5" i="4"/>
  <c r="I4" i="4"/>
  <c r="I6" i="3"/>
  <c r="I5" i="3"/>
  <c r="I4" i="3"/>
  <c r="I6" i="2"/>
  <c r="I5" i="2"/>
  <c r="I4" i="2"/>
  <c r="I10" i="4"/>
  <c r="H9" i="4"/>
  <c r="E9" i="12" s="1"/>
  <c r="G8" i="4"/>
  <c r="E8" i="12" s="1"/>
  <c r="E10" i="12" s="1"/>
  <c r="I10" i="3"/>
  <c r="H9" i="3"/>
  <c r="D9" i="12" s="1"/>
  <c r="G8" i="3"/>
  <c r="D8" i="12" s="1"/>
  <c r="D10" i="12" s="1"/>
  <c r="I10" i="2"/>
  <c r="H9" i="2"/>
  <c r="C9" i="12" s="1"/>
  <c r="F9" i="12" s="1"/>
  <c r="G8" i="2"/>
  <c r="C8" i="12" s="1"/>
  <c r="C10" i="12" s="1"/>
  <c r="F8" i="12" l="1"/>
  <c r="F10" i="12" s="1"/>
</calcChain>
</file>

<file path=xl/sharedStrings.xml><?xml version="1.0" encoding="utf-8"?>
<sst xmlns="http://schemas.openxmlformats.org/spreadsheetml/2006/main" count="175" uniqueCount="25">
  <si>
    <t>Vehicles sold in Madrid</t>
  </si>
  <si>
    <t>1st quarter</t>
  </si>
  <si>
    <t>2nd quarter</t>
  </si>
  <si>
    <t>3rd quarter</t>
  </si>
  <si>
    <t>4th quarter</t>
  </si>
  <si>
    <t>Vans</t>
  </si>
  <si>
    <t>Lorries</t>
  </si>
  <si>
    <t>Cars</t>
  </si>
  <si>
    <t>Registration tax</t>
  </si>
  <si>
    <t>Price</t>
  </si>
  <si>
    <t>VAT</t>
  </si>
  <si>
    <t>Amount</t>
  </si>
  <si>
    <t>TOTAL</t>
  </si>
  <si>
    <t>Reg. Tax</t>
  </si>
  <si>
    <t>Reg tax</t>
  </si>
  <si>
    <t>Vehicles sold in Barcelona</t>
  </si>
  <si>
    <t>Vehicles sold in Sevilla</t>
  </si>
  <si>
    <t>Vehicles sold in Valencia</t>
  </si>
  <si>
    <t>Annual Resume</t>
  </si>
  <si>
    <t>Madrid</t>
  </si>
  <si>
    <t>Barcelona</t>
  </si>
  <si>
    <t>Sevilla</t>
  </si>
  <si>
    <t>Valencia</t>
  </si>
  <si>
    <t>%VAT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</si>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</sst>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.00_-;\-[$€-2]\ * #,##0.00_-;_-[$€-2]\ * &quot;-&quot;??_-;_-@_-"/>
    <numFmt numFmtId="165" formatCode="_-[$€-2]\ * #,##0_-;\-[$€-2]\ * #,##0_-;_-[$€-2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0" fillId="2" borderId="0" xfId="0" applyNumberFormat="1" applyFill="1"/>
    <xf numFmtId="0" fontId="4" fillId="0" borderId="0" xfId="0" applyFont="1"/>
    <xf numFmtId="10" fontId="0" fillId="2" borderId="0" xfId="1" applyNumberFormat="1" applyFont="1" applyFill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3" fillId="3" borderId="0" xfId="0" applyFont="1" applyFill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0" fontId="3" fillId="3" borderId="0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2" xfId="0" applyNumberForma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1" xfId="0" applyNumberFormat="1" applyBorder="1"/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8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20</v>
      </c>
      <c r="C3" s="4">
        <v>17</v>
      </c>
      <c r="D3" s="4">
        <v>18</v>
      </c>
      <c r="E3" s="4">
        <v>12</v>
      </c>
      <c r="F3" s="16"/>
      <c r="G3" s="16"/>
      <c r="H3" s="16"/>
      <c r="I3" s="16"/>
    </row>
    <row r="4" spans="1:9" x14ac:dyDescent="0.25">
      <c r="A4" s="5" t="s">
        <v>6</v>
      </c>
      <c r="B4" s="5">
        <v>8</v>
      </c>
      <c r="C4" s="5">
        <v>7</v>
      </c>
      <c r="D4" s="5">
        <v>3</v>
      </c>
      <c r="E4" s="5">
        <v>8</v>
      </c>
      <c r="F4" s="17"/>
      <c r="G4" s="17"/>
      <c r="H4" s="17"/>
      <c r="I4" s="17"/>
    </row>
    <row r="5" spans="1:9" x14ac:dyDescent="0.25">
      <c r="A5" s="5" t="s">
        <v>7</v>
      </c>
      <c r="B5" s="5">
        <v>45</v>
      </c>
      <c r="C5" s="5">
        <v>38</v>
      </c>
      <c r="D5" s="5">
        <v>52</v>
      </c>
      <c r="E5" s="5">
        <v>30</v>
      </c>
      <c r="F5" s="17"/>
      <c r="G5" s="17"/>
      <c r="H5" s="17"/>
      <c r="I5" s="17"/>
    </row>
    <row r="6" spans="1:9" x14ac:dyDescent="0.25">
      <c r="A6" s="7" t="s">
        <v>24</v>
      </c>
      <c r="B6" s="7">
        <v>10</v>
      </c>
      <c r="C6" s="7">
        <v>12</v>
      </c>
      <c r="D6" s="7">
        <v>15</v>
      </c>
      <c r="E6" s="7">
        <v>6</v>
      </c>
      <c r="F6" s="17"/>
      <c r="G6" s="17"/>
      <c r="H6" s="17"/>
      <c r="I6" s="17"/>
    </row>
    <row r="7" spans="1:9" x14ac:dyDescent="0.25">
      <c r="A7" s="5" t="s">
        <v>11</v>
      </c>
      <c r="B7" s="17"/>
      <c r="C7" s="17"/>
      <c r="D7" s="17"/>
      <c r="E7" s="17"/>
      <c r="F7" s="18"/>
      <c r="G7" s="17"/>
      <c r="H7" s="17"/>
      <c r="I7" s="17"/>
    </row>
    <row r="8" spans="1:9" x14ac:dyDescent="0.25">
      <c r="A8" s="5" t="s">
        <v>14</v>
      </c>
      <c r="B8" s="17"/>
      <c r="C8" s="17"/>
      <c r="D8" s="17"/>
      <c r="E8" s="17"/>
      <c r="F8" s="17"/>
      <c r="G8" s="18"/>
      <c r="H8" s="17"/>
      <c r="I8" s="17"/>
    </row>
    <row r="9" spans="1:9" x14ac:dyDescent="0.25">
      <c r="A9" s="5" t="s">
        <v>10</v>
      </c>
      <c r="B9" s="17"/>
      <c r="C9" s="17"/>
      <c r="D9" s="17"/>
      <c r="E9" s="17"/>
      <c r="F9" s="17"/>
      <c r="G9" s="17"/>
      <c r="H9" s="18"/>
      <c r="I9" s="17"/>
    </row>
    <row r="10" spans="1:9" ht="15.75" thickBot="1" x14ac:dyDescent="0.3">
      <c r="A10" s="6" t="s">
        <v>12</v>
      </c>
      <c r="B10" s="19"/>
      <c r="C10" s="19"/>
      <c r="D10" s="19"/>
      <c r="E10" s="19"/>
      <c r="F10" s="19"/>
      <c r="G10" s="19"/>
      <c r="H10" s="19"/>
      <c r="I10" s="19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12</v>
      </c>
      <c r="C3" s="4">
        <v>16</v>
      </c>
      <c r="D3" s="4">
        <v>13</v>
      </c>
      <c r="E3" s="4">
        <v>14</v>
      </c>
      <c r="F3" s="16"/>
      <c r="G3" s="16"/>
      <c r="H3" s="16"/>
      <c r="I3" s="16"/>
    </row>
    <row r="4" spans="1:9" x14ac:dyDescent="0.25">
      <c r="A4" s="5" t="s">
        <v>6</v>
      </c>
      <c r="B4" s="5">
        <v>9</v>
      </c>
      <c r="C4" s="5">
        <v>8</v>
      </c>
      <c r="D4" s="5">
        <v>5</v>
      </c>
      <c r="E4" s="5">
        <v>12</v>
      </c>
      <c r="F4" s="17"/>
      <c r="G4" s="17"/>
      <c r="H4" s="17"/>
      <c r="I4" s="17"/>
    </row>
    <row r="5" spans="1:9" x14ac:dyDescent="0.25">
      <c r="A5" s="5" t="s">
        <v>7</v>
      </c>
      <c r="B5" s="5">
        <v>24</v>
      </c>
      <c r="C5" s="5">
        <v>30</v>
      </c>
      <c r="D5" s="5">
        <v>50</v>
      </c>
      <c r="E5" s="5">
        <v>32</v>
      </c>
      <c r="F5" s="17"/>
      <c r="G5" s="17"/>
      <c r="H5" s="17"/>
      <c r="I5" s="17"/>
    </row>
    <row r="6" spans="1:9" x14ac:dyDescent="0.25">
      <c r="A6" s="7" t="s">
        <v>24</v>
      </c>
      <c r="B6" s="7">
        <v>5</v>
      </c>
      <c r="C6" s="7">
        <v>3</v>
      </c>
      <c r="D6" s="7">
        <v>7</v>
      </c>
      <c r="E6" s="7">
        <v>2</v>
      </c>
      <c r="F6" s="17"/>
      <c r="G6" s="17"/>
      <c r="H6" s="17"/>
      <c r="I6" s="17"/>
    </row>
    <row r="7" spans="1:9" x14ac:dyDescent="0.25">
      <c r="A7" s="5" t="s">
        <v>11</v>
      </c>
      <c r="B7" s="17"/>
      <c r="C7" s="17"/>
      <c r="D7" s="17"/>
      <c r="E7" s="17"/>
      <c r="F7" s="18"/>
      <c r="G7" s="17"/>
      <c r="H7" s="17"/>
      <c r="I7" s="17"/>
    </row>
    <row r="8" spans="1:9" x14ac:dyDescent="0.25">
      <c r="A8" s="5" t="s">
        <v>14</v>
      </c>
      <c r="B8" s="17"/>
      <c r="C8" s="17"/>
      <c r="D8" s="17"/>
      <c r="E8" s="17"/>
      <c r="F8" s="17"/>
      <c r="G8" s="18"/>
      <c r="H8" s="17"/>
      <c r="I8" s="17"/>
    </row>
    <row r="9" spans="1:9" x14ac:dyDescent="0.25">
      <c r="A9" s="5" t="s">
        <v>10</v>
      </c>
      <c r="B9" s="17"/>
      <c r="C9" s="17"/>
      <c r="D9" s="17"/>
      <c r="E9" s="17"/>
      <c r="F9" s="17"/>
      <c r="G9" s="17"/>
      <c r="H9" s="18"/>
      <c r="I9" s="17"/>
    </row>
    <row r="10" spans="1:9" ht="15.75" thickBot="1" x14ac:dyDescent="0.3">
      <c r="A10" s="6" t="s">
        <v>12</v>
      </c>
      <c r="B10" s="19"/>
      <c r="C10" s="19"/>
      <c r="D10" s="19"/>
      <c r="E10" s="19"/>
      <c r="F10" s="19"/>
      <c r="G10" s="19"/>
      <c r="H10" s="19"/>
      <c r="I10" s="19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4" width="14.7109375" bestFit="1" customWidth="1"/>
    <col min="5" max="5" width="13.140625" bestFit="1" customWidth="1"/>
    <col min="6" max="6" width="14.7109375" bestFit="1" customWidth="1"/>
    <col min="7" max="8" width="13.140625" bestFit="1" customWidth="1"/>
    <col min="9" max="9" width="14.7109375" bestFit="1" customWidth="1"/>
  </cols>
  <sheetData>
    <row r="1" spans="1:9" ht="18.75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21</v>
      </c>
      <c r="C3" s="4">
        <v>17</v>
      </c>
      <c r="D3" s="4">
        <v>19</v>
      </c>
      <c r="E3" s="4">
        <v>11</v>
      </c>
      <c r="F3" s="16"/>
      <c r="G3" s="16"/>
      <c r="H3" s="16"/>
      <c r="I3" s="16"/>
    </row>
    <row r="4" spans="1:9" x14ac:dyDescent="0.25">
      <c r="A4" s="5" t="s">
        <v>6</v>
      </c>
      <c r="B4" s="5">
        <v>4</v>
      </c>
      <c r="C4" s="5">
        <v>7</v>
      </c>
      <c r="D4" s="5">
        <v>6</v>
      </c>
      <c r="E4" s="5">
        <v>5</v>
      </c>
      <c r="F4" s="17"/>
      <c r="G4" s="17"/>
      <c r="H4" s="17"/>
      <c r="I4" s="17"/>
    </row>
    <row r="5" spans="1:9" x14ac:dyDescent="0.25">
      <c r="A5" s="5" t="s">
        <v>7</v>
      </c>
      <c r="B5" s="5">
        <v>25</v>
      </c>
      <c r="C5" s="5">
        <v>23</v>
      </c>
      <c r="D5" s="5">
        <v>18</v>
      </c>
      <c r="E5" s="5">
        <v>15</v>
      </c>
      <c r="F5" s="17"/>
      <c r="G5" s="17"/>
      <c r="H5" s="17"/>
      <c r="I5" s="17"/>
    </row>
    <row r="6" spans="1:9" x14ac:dyDescent="0.25">
      <c r="A6" s="7" t="s">
        <v>24</v>
      </c>
      <c r="B6" s="7">
        <v>6</v>
      </c>
      <c r="C6" s="7">
        <v>12</v>
      </c>
      <c r="D6" s="7">
        <v>7</v>
      </c>
      <c r="E6" s="7">
        <v>3</v>
      </c>
      <c r="F6" s="17"/>
      <c r="G6" s="17"/>
      <c r="H6" s="17"/>
      <c r="I6" s="17"/>
    </row>
    <row r="7" spans="1:9" x14ac:dyDescent="0.25">
      <c r="A7" s="5" t="s">
        <v>11</v>
      </c>
      <c r="B7" s="17"/>
      <c r="C7" s="17"/>
      <c r="D7" s="17"/>
      <c r="E7" s="17"/>
      <c r="F7" s="18"/>
      <c r="G7" s="17"/>
      <c r="H7" s="17"/>
      <c r="I7" s="17"/>
    </row>
    <row r="8" spans="1:9" x14ac:dyDescent="0.25">
      <c r="A8" s="5" t="s">
        <v>14</v>
      </c>
      <c r="B8" s="17"/>
      <c r="C8" s="17"/>
      <c r="D8" s="17"/>
      <c r="E8" s="17"/>
      <c r="F8" s="17"/>
      <c r="G8" s="18"/>
      <c r="H8" s="17"/>
      <c r="I8" s="17"/>
    </row>
    <row r="9" spans="1:9" x14ac:dyDescent="0.25">
      <c r="A9" s="5" t="s">
        <v>10</v>
      </c>
      <c r="B9" s="17"/>
      <c r="C9" s="17"/>
      <c r="D9" s="17"/>
      <c r="E9" s="17"/>
      <c r="F9" s="17"/>
      <c r="G9" s="17"/>
      <c r="H9" s="18"/>
      <c r="I9" s="17"/>
    </row>
    <row r="10" spans="1:9" ht="15.75" thickBot="1" x14ac:dyDescent="0.3">
      <c r="A10" s="6" t="s">
        <v>12</v>
      </c>
      <c r="B10" s="19"/>
      <c r="C10" s="19"/>
      <c r="D10" s="19"/>
      <c r="E10" s="19"/>
      <c r="F10" s="19"/>
      <c r="G10" s="19"/>
      <c r="H10" s="19"/>
      <c r="I10" s="19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12</v>
      </c>
      <c r="C3" s="4">
        <v>12</v>
      </c>
      <c r="D3" s="4">
        <v>15</v>
      </c>
      <c r="E3" s="4">
        <v>16</v>
      </c>
      <c r="F3" s="16"/>
      <c r="G3" s="16"/>
      <c r="H3" s="16"/>
      <c r="I3" s="16"/>
    </row>
    <row r="4" spans="1:9" x14ac:dyDescent="0.25">
      <c r="A4" s="5" t="s">
        <v>6</v>
      </c>
      <c r="B4" s="5">
        <v>8</v>
      </c>
      <c r="C4" s="5">
        <v>4</v>
      </c>
      <c r="D4" s="5">
        <v>3</v>
      </c>
      <c r="E4" s="5">
        <v>8</v>
      </c>
      <c r="F4" s="17"/>
      <c r="G4" s="17"/>
      <c r="H4" s="17"/>
      <c r="I4" s="17"/>
    </row>
    <row r="5" spans="1:9" x14ac:dyDescent="0.25">
      <c r="A5" s="5" t="s">
        <v>7</v>
      </c>
      <c r="B5" s="5">
        <v>32</v>
      </c>
      <c r="C5" s="5">
        <v>36</v>
      </c>
      <c r="D5" s="5">
        <v>46</v>
      </c>
      <c r="E5" s="5">
        <v>41</v>
      </c>
      <c r="F5" s="17"/>
      <c r="G5" s="17"/>
      <c r="H5" s="17"/>
      <c r="I5" s="17"/>
    </row>
    <row r="6" spans="1:9" x14ac:dyDescent="0.25">
      <c r="A6" s="7" t="s">
        <v>24</v>
      </c>
      <c r="B6" s="7">
        <v>14</v>
      </c>
      <c r="C6" s="7">
        <v>23</v>
      </c>
      <c r="D6" s="7">
        <v>29</v>
      </c>
      <c r="E6" s="7">
        <v>15</v>
      </c>
      <c r="F6" s="17"/>
      <c r="G6" s="17"/>
      <c r="H6" s="17"/>
      <c r="I6" s="17"/>
    </row>
    <row r="7" spans="1:9" x14ac:dyDescent="0.25">
      <c r="A7" s="5" t="s">
        <v>11</v>
      </c>
      <c r="B7" s="17"/>
      <c r="C7" s="17"/>
      <c r="D7" s="17"/>
      <c r="E7" s="17"/>
      <c r="F7" s="18"/>
      <c r="G7" s="17"/>
      <c r="H7" s="17"/>
      <c r="I7" s="17"/>
    </row>
    <row r="8" spans="1:9" x14ac:dyDescent="0.25">
      <c r="A8" s="5" t="s">
        <v>14</v>
      </c>
      <c r="B8" s="17"/>
      <c r="C8" s="17"/>
      <c r="D8" s="17"/>
      <c r="E8" s="17"/>
      <c r="F8" s="17"/>
      <c r="G8" s="18"/>
      <c r="H8" s="17"/>
      <c r="I8" s="17"/>
    </row>
    <row r="9" spans="1:9" x14ac:dyDescent="0.25">
      <c r="A9" s="5" t="s">
        <v>10</v>
      </c>
      <c r="B9" s="17"/>
      <c r="C9" s="17"/>
      <c r="D9" s="17"/>
      <c r="E9" s="17"/>
      <c r="F9" s="17"/>
      <c r="G9" s="17"/>
      <c r="H9" s="18"/>
      <c r="I9" s="17"/>
    </row>
    <row r="10" spans="1:9" ht="15.75" thickBot="1" x14ac:dyDescent="0.3">
      <c r="A10" s="6" t="s">
        <v>12</v>
      </c>
      <c r="B10" s="19"/>
      <c r="C10" s="19"/>
      <c r="D10" s="19"/>
      <c r="E10" s="19"/>
      <c r="F10" s="19"/>
      <c r="G10" s="19"/>
      <c r="H10" s="19"/>
      <c r="I10" s="19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5" width="14.7109375" bestFit="1" customWidth="1"/>
    <col min="6" max="6" width="15.7109375" bestFit="1" customWidth="1"/>
  </cols>
  <sheetData>
    <row r="1" spans="1:6" ht="18.75" x14ac:dyDescent="0.3">
      <c r="A1" s="20" t="s">
        <v>18</v>
      </c>
      <c r="B1" s="20"/>
      <c r="C1" s="20"/>
      <c r="D1" s="20"/>
      <c r="E1" s="20"/>
      <c r="F1" s="20"/>
    </row>
    <row r="2" spans="1:6" ht="15.75" thickBot="1" x14ac:dyDescent="0.3">
      <c r="A2" s="13"/>
      <c r="B2" s="14" t="s">
        <v>19</v>
      </c>
      <c r="C2" s="14" t="s">
        <v>20</v>
      </c>
      <c r="D2" s="14" t="s">
        <v>21</v>
      </c>
      <c r="E2" s="14" t="s">
        <v>22</v>
      </c>
      <c r="F2" s="14" t="s">
        <v>12</v>
      </c>
    </row>
    <row r="3" spans="1:6" ht="15.75" thickTop="1" x14ac:dyDescent="0.25">
      <c r="A3" s="4" t="s">
        <v>5</v>
      </c>
      <c r="B3" s="16"/>
      <c r="C3" s="16"/>
      <c r="D3" s="16"/>
      <c r="E3" s="16"/>
      <c r="F3" s="16"/>
    </row>
    <row r="4" spans="1:6" x14ac:dyDescent="0.25">
      <c r="A4" s="5" t="s">
        <v>6</v>
      </c>
      <c r="B4" s="17"/>
      <c r="C4" s="17"/>
      <c r="D4" s="17"/>
      <c r="E4" s="17"/>
      <c r="F4" s="17"/>
    </row>
    <row r="5" spans="1:6" x14ac:dyDescent="0.25">
      <c r="A5" s="5" t="s">
        <v>7</v>
      </c>
      <c r="B5" s="17"/>
      <c r="C5" s="17"/>
      <c r="D5" s="17"/>
      <c r="E5" s="17"/>
      <c r="F5" s="17"/>
    </row>
    <row r="6" spans="1:6" x14ac:dyDescent="0.25">
      <c r="A6" s="7" t="s">
        <v>24</v>
      </c>
      <c r="B6" s="18"/>
      <c r="C6" s="18"/>
      <c r="D6" s="18"/>
      <c r="E6" s="18"/>
      <c r="F6" s="18"/>
    </row>
    <row r="7" spans="1:6" x14ac:dyDescent="0.25">
      <c r="A7" s="5" t="s">
        <v>11</v>
      </c>
      <c r="B7" s="17"/>
      <c r="C7" s="17"/>
      <c r="D7" s="17"/>
      <c r="E7" s="17"/>
      <c r="F7" s="17"/>
    </row>
    <row r="8" spans="1:6" x14ac:dyDescent="0.25">
      <c r="A8" s="5" t="s">
        <v>14</v>
      </c>
      <c r="B8" s="17"/>
      <c r="C8" s="17"/>
      <c r="D8" s="17"/>
      <c r="E8" s="17"/>
      <c r="F8" s="17"/>
    </row>
    <row r="9" spans="1:6" x14ac:dyDescent="0.25">
      <c r="A9" s="5" t="s">
        <v>10</v>
      </c>
      <c r="B9" s="17"/>
      <c r="C9" s="17"/>
      <c r="D9" s="17"/>
      <c r="E9" s="17"/>
      <c r="F9" s="17"/>
    </row>
    <row r="10" spans="1:6" ht="15.75" thickBot="1" x14ac:dyDescent="0.3">
      <c r="A10" s="6" t="s">
        <v>12</v>
      </c>
      <c r="B10" s="19"/>
      <c r="C10" s="19"/>
      <c r="D10" s="19"/>
      <c r="E10" s="19"/>
      <c r="F10" s="19"/>
    </row>
    <row r="11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B1" s="2" t="s">
        <v>9</v>
      </c>
    </row>
    <row r="2" spans="1:2" x14ac:dyDescent="0.25">
      <c r="A2" t="s">
        <v>5</v>
      </c>
      <c r="B2" s="1">
        <v>15000</v>
      </c>
    </row>
    <row r="3" spans="1:2" x14ac:dyDescent="0.25">
      <c r="A3" t="s">
        <v>6</v>
      </c>
      <c r="B3" s="1">
        <v>35000</v>
      </c>
    </row>
    <row r="4" spans="1:2" x14ac:dyDescent="0.25">
      <c r="A4" t="s">
        <v>7</v>
      </c>
      <c r="B4" s="1">
        <v>21000</v>
      </c>
    </row>
    <row r="5" spans="1:2" x14ac:dyDescent="0.25">
      <c r="A5" t="s">
        <v>24</v>
      </c>
      <c r="B5" s="1">
        <v>7500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B1" s="2" t="s">
        <v>8</v>
      </c>
    </row>
    <row r="2" spans="1:2" x14ac:dyDescent="0.25">
      <c r="A2" t="s">
        <v>5</v>
      </c>
      <c r="B2" s="3">
        <v>9.7500000000000003E-2</v>
      </c>
    </row>
    <row r="3" spans="1:2" x14ac:dyDescent="0.25">
      <c r="A3" t="s">
        <v>6</v>
      </c>
      <c r="B3" s="3">
        <v>0.14749999999999999</v>
      </c>
    </row>
    <row r="4" spans="1:2" x14ac:dyDescent="0.25">
      <c r="A4" t="s">
        <v>7</v>
      </c>
      <c r="B4" s="3">
        <v>9.7500000000000003E-2</v>
      </c>
    </row>
    <row r="5" spans="1:2" x14ac:dyDescent="0.25">
      <c r="A5" t="s">
        <v>24</v>
      </c>
      <c r="B5" s="3">
        <v>4.7500000000000001E-2</v>
      </c>
    </row>
    <row r="8" spans="1:2" x14ac:dyDescent="0.25">
      <c r="A8" t="s">
        <v>23</v>
      </c>
      <c r="B8" s="3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8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20</v>
      </c>
      <c r="C3" s="4">
        <v>17</v>
      </c>
      <c r="D3" s="4">
        <v>18</v>
      </c>
      <c r="E3" s="4">
        <v>12</v>
      </c>
      <c r="F3" s="9">
        <f>SUM(B3:E3)*Prices!B2</f>
        <v>1005000</v>
      </c>
      <c r="G3" s="9">
        <f>F3*Taxes!B2</f>
        <v>97987.5</v>
      </c>
      <c r="H3" s="9">
        <f>F3*Taxes!B$8</f>
        <v>211050</v>
      </c>
      <c r="I3" s="9">
        <f>SUM(F3:H3)</f>
        <v>1314037.5</v>
      </c>
    </row>
    <row r="4" spans="1:9" x14ac:dyDescent="0.25">
      <c r="A4" s="5" t="s">
        <v>6</v>
      </c>
      <c r="B4" s="5">
        <v>8</v>
      </c>
      <c r="C4" s="5">
        <v>7</v>
      </c>
      <c r="D4" s="5">
        <v>3</v>
      </c>
      <c r="E4" s="5">
        <v>8</v>
      </c>
      <c r="F4" s="10">
        <f>SUM(B4:E4)*Prices!B3</f>
        <v>910000</v>
      </c>
      <c r="G4" s="10">
        <f>F4*Taxes!B3</f>
        <v>134225</v>
      </c>
      <c r="H4" s="10">
        <f>F4*Taxes!B$8</f>
        <v>191100</v>
      </c>
      <c r="I4" s="10">
        <f t="shared" ref="I4:I6" si="0">SUM(F4:H4)</f>
        <v>1235325</v>
      </c>
    </row>
    <row r="5" spans="1:9" x14ac:dyDescent="0.25">
      <c r="A5" s="5" t="s">
        <v>7</v>
      </c>
      <c r="B5" s="5">
        <v>45</v>
      </c>
      <c r="C5" s="5">
        <v>38</v>
      </c>
      <c r="D5" s="5">
        <v>52</v>
      </c>
      <c r="E5" s="5">
        <v>30</v>
      </c>
      <c r="F5" s="10">
        <f>SUM(B5:E5)*Prices!B4</f>
        <v>3465000</v>
      </c>
      <c r="G5" s="10">
        <f>F5*Taxes!B4</f>
        <v>337837.5</v>
      </c>
      <c r="H5" s="10">
        <f>F5*Taxes!B$8</f>
        <v>727650</v>
      </c>
      <c r="I5" s="10">
        <f t="shared" si="0"/>
        <v>4530487.5</v>
      </c>
    </row>
    <row r="6" spans="1:9" x14ac:dyDescent="0.25">
      <c r="A6" s="7" t="s">
        <v>24</v>
      </c>
      <c r="B6" s="7">
        <v>10</v>
      </c>
      <c r="C6" s="7">
        <v>12</v>
      </c>
      <c r="D6" s="7">
        <v>15</v>
      </c>
      <c r="E6" s="7">
        <v>6</v>
      </c>
      <c r="F6" s="10">
        <f>SUM(B6:E6)*Prices!B5</f>
        <v>322500</v>
      </c>
      <c r="G6" s="10">
        <f>F6*Taxes!B5</f>
        <v>15318.75</v>
      </c>
      <c r="H6" s="10">
        <f>F6*Taxes!B$8</f>
        <v>67725</v>
      </c>
      <c r="I6" s="10">
        <f t="shared" si="0"/>
        <v>405543.75</v>
      </c>
    </row>
    <row r="7" spans="1:9" x14ac:dyDescent="0.25">
      <c r="A7" s="5" t="s">
        <v>11</v>
      </c>
      <c r="B7" s="10">
        <f>B3*Prices!$B2+B4*Prices!$B3+B5*Prices!$B4+B6*Prices!$B5</f>
        <v>1600000</v>
      </c>
      <c r="C7" s="10">
        <f>C3*Prices!$B2+C4*Prices!$B3+C5*Prices!$B4+C6*Prices!$B5</f>
        <v>1388000</v>
      </c>
      <c r="D7" s="10">
        <f>D3*Prices!$B2+D4*Prices!$B3+D5*Prices!$B4+D6*Prices!$B5</f>
        <v>1579500</v>
      </c>
      <c r="E7" s="10">
        <f>E3*Prices!$B2+E4*Prices!$B3+E5*Prices!$B4+E6*Prices!$B5</f>
        <v>1135000</v>
      </c>
      <c r="F7" s="11">
        <f>SUM(F3:F6)</f>
        <v>5702500</v>
      </c>
      <c r="G7" s="10"/>
      <c r="H7" s="10"/>
      <c r="I7" s="10"/>
    </row>
    <row r="8" spans="1:9" x14ac:dyDescent="0.25">
      <c r="A8" s="5" t="s">
        <v>14</v>
      </c>
      <c r="B8" s="10">
        <f>B3*Prices!$B2*Taxes!$B2+B4*Prices!$B3*Taxes!$B3+B5*Prices!$B4*Taxes!$B4+B6*Prices!$B5*Taxes!$B5</f>
        <v>166250</v>
      </c>
      <c r="C8" s="10">
        <f>C3*Prices!$B2*Taxes!$B2+C4*Prices!$B3*Taxes!$B3+C5*Prices!$B4*Taxes!$B4+C6*Prices!$B5*Taxes!$B5</f>
        <v>143080</v>
      </c>
      <c r="D8" s="10">
        <f>D3*Prices!$B2*Taxes!$B2+D4*Prices!$B3*Taxes!$B3+D5*Prices!$B4*Taxes!$B4+D6*Prices!$B5*Taxes!$B5</f>
        <v>153626.25</v>
      </c>
      <c r="E8" s="10">
        <f>E3*Prices!$B2*Taxes!$B2+E4*Prices!$B3*Taxes!$B3+E5*Prices!$B4*Taxes!$B4+E6*Prices!$B5*Taxes!$B5</f>
        <v>122412.5</v>
      </c>
      <c r="F8" s="10"/>
      <c r="G8" s="11">
        <f>SUM(G3:G6)</f>
        <v>585368.75</v>
      </c>
      <c r="H8" s="10"/>
      <c r="I8" s="10"/>
    </row>
    <row r="9" spans="1:9" x14ac:dyDescent="0.25">
      <c r="A9" s="5" t="s">
        <v>10</v>
      </c>
      <c r="B9" s="10">
        <f>B7*Taxes!$B8</f>
        <v>336000</v>
      </c>
      <c r="C9" s="10">
        <f>C7*Taxes!$B8</f>
        <v>291480</v>
      </c>
      <c r="D9" s="10">
        <f>D7*Taxes!$B8</f>
        <v>331695</v>
      </c>
      <c r="E9" s="10">
        <f>E7*Taxes!$B8</f>
        <v>238350</v>
      </c>
      <c r="F9" s="10"/>
      <c r="G9" s="10"/>
      <c r="H9" s="11">
        <f>SUM(H3:H6)</f>
        <v>1197525</v>
      </c>
      <c r="I9" s="10"/>
    </row>
    <row r="10" spans="1:9" ht="15.75" thickBot="1" x14ac:dyDescent="0.3">
      <c r="A10" s="6" t="s">
        <v>12</v>
      </c>
      <c r="B10" s="12">
        <f>SUM(B7:B9)</f>
        <v>2102250</v>
      </c>
      <c r="C10" s="12">
        <f t="shared" ref="C10:E10" si="1">SUM(C7:C9)</f>
        <v>1822560</v>
      </c>
      <c r="D10" s="12">
        <f t="shared" si="1"/>
        <v>2064821.25</v>
      </c>
      <c r="E10" s="12">
        <f t="shared" si="1"/>
        <v>1495762.5</v>
      </c>
      <c r="F10" s="12"/>
      <c r="G10" s="12"/>
      <c r="H10" s="12"/>
      <c r="I10" s="12">
        <f>SUM(I3:I6)</f>
        <v>7485393.75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12</v>
      </c>
      <c r="C3" s="4">
        <v>16</v>
      </c>
      <c r="D3" s="4">
        <v>13</v>
      </c>
      <c r="E3" s="4">
        <v>14</v>
      </c>
      <c r="F3" s="9">
        <f>SUM(B3:E3)*Prices!B2</f>
        <v>825000</v>
      </c>
      <c r="G3" s="9">
        <f>F3*Taxes!B2</f>
        <v>80437.5</v>
      </c>
      <c r="H3" s="9">
        <f>F3*Taxes!B$8</f>
        <v>173250</v>
      </c>
      <c r="I3" s="9">
        <f>SUM(F3:H3)</f>
        <v>1078687.5</v>
      </c>
    </row>
    <row r="4" spans="1:9" x14ac:dyDescent="0.25">
      <c r="A4" s="5" t="s">
        <v>6</v>
      </c>
      <c r="B4" s="5">
        <v>9</v>
      </c>
      <c r="C4" s="5">
        <v>8</v>
      </c>
      <c r="D4" s="5">
        <v>5</v>
      </c>
      <c r="E4" s="5">
        <v>12</v>
      </c>
      <c r="F4" s="10">
        <f>SUM(B4:E4)*Prices!B3</f>
        <v>1190000</v>
      </c>
      <c r="G4" s="10">
        <f>F4*Taxes!B3</f>
        <v>175525</v>
      </c>
      <c r="H4" s="10">
        <f>F4*Taxes!B$8</f>
        <v>249900</v>
      </c>
      <c r="I4" s="10">
        <f t="shared" ref="I4:I6" si="0">SUM(F4:H4)</f>
        <v>1615425</v>
      </c>
    </row>
    <row r="5" spans="1:9" x14ac:dyDescent="0.25">
      <c r="A5" s="5" t="s">
        <v>7</v>
      </c>
      <c r="B5" s="5">
        <v>24</v>
      </c>
      <c r="C5" s="5">
        <v>30</v>
      </c>
      <c r="D5" s="5">
        <v>50</v>
      </c>
      <c r="E5" s="5">
        <v>32</v>
      </c>
      <c r="F5" s="10">
        <f>SUM(B5:E5)*Prices!B4</f>
        <v>2856000</v>
      </c>
      <c r="G5" s="10">
        <f>F5*Taxes!B4</f>
        <v>278460</v>
      </c>
      <c r="H5" s="10">
        <f>F5*Taxes!B$8</f>
        <v>599760</v>
      </c>
      <c r="I5" s="10">
        <f t="shared" si="0"/>
        <v>3734220</v>
      </c>
    </row>
    <row r="6" spans="1:9" x14ac:dyDescent="0.25">
      <c r="A6" s="7" t="s">
        <v>24</v>
      </c>
      <c r="B6" s="7">
        <v>5</v>
      </c>
      <c r="C6" s="7">
        <v>3</v>
      </c>
      <c r="D6" s="7">
        <v>7</v>
      </c>
      <c r="E6" s="7">
        <v>2</v>
      </c>
      <c r="F6" s="10">
        <f>SUM(B6:E6)*Prices!B5</f>
        <v>127500</v>
      </c>
      <c r="G6" s="10">
        <f>F6*Taxes!B5</f>
        <v>6056.25</v>
      </c>
      <c r="H6" s="10">
        <f>F6*Taxes!B$8</f>
        <v>26775</v>
      </c>
      <c r="I6" s="10">
        <f t="shared" si="0"/>
        <v>160331.25</v>
      </c>
    </row>
    <row r="7" spans="1:9" x14ac:dyDescent="0.25">
      <c r="A7" s="5" t="s">
        <v>11</v>
      </c>
      <c r="B7" s="10">
        <f>B3*Prices!$B2+B4*Prices!$B3+B5*Prices!$B4+B6*Prices!$B5</f>
        <v>1036500</v>
      </c>
      <c r="C7" s="10">
        <f>C3*Prices!$B2+C4*Prices!$B3+C5*Prices!$B4+C6*Prices!$B5</f>
        <v>1172500</v>
      </c>
      <c r="D7" s="10">
        <f>D3*Prices!$B2+D4*Prices!$B3+D5*Prices!$B4+D6*Prices!$B5</f>
        <v>1472500</v>
      </c>
      <c r="E7" s="10">
        <f>E3*Prices!$B2+E4*Prices!$B3+E5*Prices!$B4+E6*Prices!$B5</f>
        <v>1317000</v>
      </c>
      <c r="F7" s="11">
        <f>SUM(F3:F6)</f>
        <v>4998500</v>
      </c>
      <c r="G7" s="10"/>
      <c r="H7" s="10"/>
      <c r="I7" s="10"/>
    </row>
    <row r="8" spans="1:9" x14ac:dyDescent="0.25">
      <c r="A8" s="5" t="s">
        <v>14</v>
      </c>
      <c r="B8" s="10">
        <f>B3*Prices!$B2*Taxes!$B2+B4*Prices!$B3*Taxes!$B3+B5*Prices!$B4*Taxes!$B4+B6*Prices!$B5*Taxes!$B5</f>
        <v>114933.75</v>
      </c>
      <c r="C8" s="10">
        <f>C3*Prices!$B2*Taxes!$B2+C4*Prices!$B3*Taxes!$B3+C5*Prices!$B4*Taxes!$B4+C6*Prices!$B5*Taxes!$B5</f>
        <v>127193.75</v>
      </c>
      <c r="D8" s="10">
        <f>D3*Prices!$B2*Taxes!$B2+D4*Prices!$B3*Taxes!$B3+D5*Prices!$B4*Taxes!$B4+D6*Prices!$B5*Taxes!$B5</f>
        <v>149693.75</v>
      </c>
      <c r="E8" s="10">
        <f>E3*Prices!$B2*Taxes!$B2+E4*Prices!$B3*Taxes!$B3+E5*Prices!$B4*Taxes!$B4+E6*Prices!$B5*Taxes!$B5</f>
        <v>148657.5</v>
      </c>
      <c r="F8" s="10"/>
      <c r="G8" s="11">
        <f>SUM(G3:G6)</f>
        <v>540478.75</v>
      </c>
      <c r="H8" s="10"/>
      <c r="I8" s="10"/>
    </row>
    <row r="9" spans="1:9" x14ac:dyDescent="0.25">
      <c r="A9" s="5" t="s">
        <v>10</v>
      </c>
      <c r="B9" s="10">
        <f>B7*Taxes!$B8</f>
        <v>217665</v>
      </c>
      <c r="C9" s="10">
        <f>C7*Taxes!$B8</f>
        <v>246225</v>
      </c>
      <c r="D9" s="10">
        <f>D7*Taxes!$B8</f>
        <v>309225</v>
      </c>
      <c r="E9" s="10">
        <f>E7*Taxes!$B8</f>
        <v>276570</v>
      </c>
      <c r="F9" s="10"/>
      <c r="G9" s="10"/>
      <c r="H9" s="11">
        <f>SUM(H3:H6)</f>
        <v>1049685</v>
      </c>
      <c r="I9" s="10"/>
    </row>
    <row r="10" spans="1:9" ht="15.75" thickBot="1" x14ac:dyDescent="0.3">
      <c r="A10" s="6" t="s">
        <v>12</v>
      </c>
      <c r="B10" s="12">
        <f>SUM(B7:B9)</f>
        <v>1369098.75</v>
      </c>
      <c r="C10" s="12">
        <f t="shared" ref="C10:E10" si="1">SUM(C7:C9)</f>
        <v>1545918.75</v>
      </c>
      <c r="D10" s="12">
        <f t="shared" si="1"/>
        <v>1931418.75</v>
      </c>
      <c r="E10" s="12">
        <f t="shared" si="1"/>
        <v>1742227.5</v>
      </c>
      <c r="F10" s="12"/>
      <c r="G10" s="12"/>
      <c r="H10" s="12"/>
      <c r="I10" s="12">
        <f>SUM(I3:I6)</f>
        <v>6588663.75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4" width="14.7109375" bestFit="1" customWidth="1"/>
    <col min="5" max="5" width="13.140625" bestFit="1" customWidth="1"/>
    <col min="6" max="6" width="14.7109375" bestFit="1" customWidth="1"/>
    <col min="7" max="8" width="13.140625" bestFit="1" customWidth="1"/>
    <col min="9" max="9" width="14.7109375" bestFit="1" customWidth="1"/>
  </cols>
  <sheetData>
    <row r="1" spans="1:9" ht="18.75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21</v>
      </c>
      <c r="C3" s="4">
        <v>17</v>
      </c>
      <c r="D3" s="4">
        <v>19</v>
      </c>
      <c r="E3" s="4">
        <v>11</v>
      </c>
      <c r="F3" s="9">
        <f>SUM(B3:E3)*Prices!B2</f>
        <v>1020000</v>
      </c>
      <c r="G3" s="9">
        <f>F3*Taxes!B2</f>
        <v>99450</v>
      </c>
      <c r="H3" s="9">
        <f>F3*Taxes!B$8</f>
        <v>214200</v>
      </c>
      <c r="I3" s="9">
        <f>SUM(F3:H3)</f>
        <v>1333650</v>
      </c>
    </row>
    <row r="4" spans="1:9" x14ac:dyDescent="0.25">
      <c r="A4" s="5" t="s">
        <v>6</v>
      </c>
      <c r="B4" s="5">
        <v>4</v>
      </c>
      <c r="C4" s="5">
        <v>7</v>
      </c>
      <c r="D4" s="5">
        <v>6</v>
      </c>
      <c r="E4" s="5">
        <v>5</v>
      </c>
      <c r="F4" s="10">
        <f>SUM(B4:E4)*Prices!B3</f>
        <v>770000</v>
      </c>
      <c r="G4" s="10">
        <f>F4*Taxes!B3</f>
        <v>113575</v>
      </c>
      <c r="H4" s="10">
        <f>F4*Taxes!B$8</f>
        <v>161700</v>
      </c>
      <c r="I4" s="10">
        <f t="shared" ref="I4:I6" si="0">SUM(F4:H4)</f>
        <v>1045275</v>
      </c>
    </row>
    <row r="5" spans="1:9" x14ac:dyDescent="0.25">
      <c r="A5" s="5" t="s">
        <v>7</v>
      </c>
      <c r="B5" s="5">
        <v>25</v>
      </c>
      <c r="C5" s="5">
        <v>23</v>
      </c>
      <c r="D5" s="5">
        <v>18</v>
      </c>
      <c r="E5" s="5">
        <v>15</v>
      </c>
      <c r="F5" s="10">
        <f>SUM(B5:E5)*Prices!B4</f>
        <v>1701000</v>
      </c>
      <c r="G5" s="10">
        <f>F5*Taxes!B4</f>
        <v>165847.5</v>
      </c>
      <c r="H5" s="10">
        <f>F5*Taxes!B$8</f>
        <v>357210</v>
      </c>
      <c r="I5" s="10">
        <f t="shared" si="0"/>
        <v>2224057.5</v>
      </c>
    </row>
    <row r="6" spans="1:9" x14ac:dyDescent="0.25">
      <c r="A6" s="7" t="s">
        <v>24</v>
      </c>
      <c r="B6" s="7">
        <v>6</v>
      </c>
      <c r="C6" s="7">
        <v>12</v>
      </c>
      <c r="D6" s="7">
        <v>7</v>
      </c>
      <c r="E6" s="7">
        <v>3</v>
      </c>
      <c r="F6" s="10">
        <f>SUM(B6:E6)*Prices!B5</f>
        <v>210000</v>
      </c>
      <c r="G6" s="10">
        <f>F6*Taxes!B5</f>
        <v>9975</v>
      </c>
      <c r="H6" s="10">
        <f>F6*Taxes!B$8</f>
        <v>44100</v>
      </c>
      <c r="I6" s="10">
        <f t="shared" si="0"/>
        <v>264075</v>
      </c>
    </row>
    <row r="7" spans="1:9" x14ac:dyDescent="0.25">
      <c r="A7" s="5" t="s">
        <v>11</v>
      </c>
      <c r="B7" s="10">
        <f>B3*Prices!$B2+B4*Prices!$B3+B5*Prices!$B4+B6*Prices!$B5</f>
        <v>1025000</v>
      </c>
      <c r="C7" s="10">
        <f>C3*Prices!$B2+C4*Prices!$B3+C5*Prices!$B4+C6*Prices!$B5</f>
        <v>1073000</v>
      </c>
      <c r="D7" s="10">
        <f>D3*Prices!$B2+D4*Prices!$B3+D5*Prices!$B4+D6*Prices!$B5</f>
        <v>925500</v>
      </c>
      <c r="E7" s="10">
        <f>E3*Prices!$B2+E4*Prices!$B3+E5*Prices!$B4+E6*Prices!$B5</f>
        <v>677500</v>
      </c>
      <c r="F7" s="11">
        <f>SUM(F3:F6)</f>
        <v>3701000</v>
      </c>
      <c r="G7" s="10"/>
      <c r="H7" s="10"/>
      <c r="I7" s="10"/>
    </row>
    <row r="8" spans="1:9" x14ac:dyDescent="0.25">
      <c r="A8" s="5" t="s">
        <v>14</v>
      </c>
      <c r="B8" s="10">
        <f>B3*Prices!$B2*Taxes!$B2+B4*Prices!$B3*Taxes!$B3+B5*Prices!$B4*Taxes!$B4+B6*Prices!$B5*Taxes!$B5</f>
        <v>104687.5</v>
      </c>
      <c r="C8" s="10">
        <f>C3*Prices!$B2*Taxes!$B2+C4*Prices!$B3*Taxes!$B3+C5*Prices!$B4*Taxes!$B4+C6*Prices!$B5*Taxes!$B5</f>
        <v>112367.5</v>
      </c>
      <c r="D8" s="10">
        <f>D3*Prices!$B2*Taxes!$B2+D4*Prices!$B3*Taxes!$B3+D5*Prices!$B4*Taxes!$B4+D6*Prices!$B5*Taxes!$B5</f>
        <v>98111.25</v>
      </c>
      <c r="E8" s="10">
        <f>E3*Prices!$B2*Taxes!$B2+E4*Prices!$B3*Taxes!$B3+E5*Prices!$B4*Taxes!$B4+E6*Prices!$B5*Taxes!$B5</f>
        <v>73681.25</v>
      </c>
      <c r="F8" s="10"/>
      <c r="G8" s="11">
        <f>SUM(G3:G6)</f>
        <v>388847.5</v>
      </c>
      <c r="H8" s="10"/>
      <c r="I8" s="10"/>
    </row>
    <row r="9" spans="1:9" x14ac:dyDescent="0.25">
      <c r="A9" s="5" t="s">
        <v>10</v>
      </c>
      <c r="B9" s="10">
        <f>B7*Taxes!$B8</f>
        <v>215250</v>
      </c>
      <c r="C9" s="10">
        <f>C7*Taxes!$B8</f>
        <v>225330</v>
      </c>
      <c r="D9" s="10">
        <f>D7*Taxes!$B8</f>
        <v>194355</v>
      </c>
      <c r="E9" s="10">
        <f>E7*Taxes!$B8</f>
        <v>142275</v>
      </c>
      <c r="F9" s="10"/>
      <c r="G9" s="10"/>
      <c r="H9" s="11">
        <f>SUM(H3:H6)</f>
        <v>777210</v>
      </c>
      <c r="I9" s="10"/>
    </row>
    <row r="10" spans="1:9" ht="15.75" thickBot="1" x14ac:dyDescent="0.3">
      <c r="A10" s="6" t="s">
        <v>12</v>
      </c>
      <c r="B10" s="12">
        <f>SUM(B7:B9)</f>
        <v>1344937.5</v>
      </c>
      <c r="C10" s="12">
        <f t="shared" ref="C10:E10" si="1">SUM(C7:C9)</f>
        <v>1410697.5</v>
      </c>
      <c r="D10" s="12">
        <f t="shared" si="1"/>
        <v>1217966.25</v>
      </c>
      <c r="E10" s="12">
        <f t="shared" si="1"/>
        <v>893456.25</v>
      </c>
      <c r="F10" s="12"/>
      <c r="G10" s="12"/>
      <c r="H10" s="12"/>
      <c r="I10" s="12">
        <f>SUM(I3:I6)</f>
        <v>4867057.5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5"/>
      <c r="B2" s="14" t="s">
        <v>1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13</v>
      </c>
      <c r="H2" s="14" t="s">
        <v>10</v>
      </c>
      <c r="I2" s="14" t="s">
        <v>12</v>
      </c>
    </row>
    <row r="3" spans="1:9" ht="15.75" thickTop="1" x14ac:dyDescent="0.25">
      <c r="A3" s="4" t="s">
        <v>5</v>
      </c>
      <c r="B3" s="4">
        <v>12</v>
      </c>
      <c r="C3" s="4">
        <v>12</v>
      </c>
      <c r="D3" s="4">
        <v>15</v>
      </c>
      <c r="E3" s="4">
        <v>16</v>
      </c>
      <c r="F3" s="9">
        <f>SUM(B3:E3)*Prices!B2</f>
        <v>825000</v>
      </c>
      <c r="G3" s="9">
        <f>F3*Taxes!B2</f>
        <v>80437.5</v>
      </c>
      <c r="H3" s="9">
        <f>F3*Taxes!B$8</f>
        <v>173250</v>
      </c>
      <c r="I3" s="9">
        <f>SUM(F3:H3)</f>
        <v>1078687.5</v>
      </c>
    </row>
    <row r="4" spans="1:9" x14ac:dyDescent="0.25">
      <c r="A4" s="5" t="s">
        <v>6</v>
      </c>
      <c r="B4" s="5">
        <v>8</v>
      </c>
      <c r="C4" s="5">
        <v>4</v>
      </c>
      <c r="D4" s="5">
        <v>3</v>
      </c>
      <c r="E4" s="5">
        <v>8</v>
      </c>
      <c r="F4" s="10">
        <f>SUM(B4:E4)*Prices!B3</f>
        <v>805000</v>
      </c>
      <c r="G4" s="10">
        <f>F4*Taxes!B3</f>
        <v>118737.5</v>
      </c>
      <c r="H4" s="10">
        <f>F4*Taxes!B$8</f>
        <v>169050</v>
      </c>
      <c r="I4" s="10">
        <f t="shared" ref="I4:I6" si="0">SUM(F4:H4)</f>
        <v>1092787.5</v>
      </c>
    </row>
    <row r="5" spans="1:9" x14ac:dyDescent="0.25">
      <c r="A5" s="5" t="s">
        <v>7</v>
      </c>
      <c r="B5" s="5">
        <v>32</v>
      </c>
      <c r="C5" s="5">
        <v>36</v>
      </c>
      <c r="D5" s="5">
        <v>46</v>
      </c>
      <c r="E5" s="5">
        <v>41</v>
      </c>
      <c r="F5" s="10">
        <f>SUM(B5:E5)*Prices!B4</f>
        <v>3255000</v>
      </c>
      <c r="G5" s="10">
        <f>F5*Taxes!B4</f>
        <v>317362.5</v>
      </c>
      <c r="H5" s="10">
        <f>F5*Taxes!B$8</f>
        <v>683550</v>
      </c>
      <c r="I5" s="10">
        <f t="shared" si="0"/>
        <v>4255912.5</v>
      </c>
    </row>
    <row r="6" spans="1:9" x14ac:dyDescent="0.25">
      <c r="A6" s="7" t="s">
        <v>24</v>
      </c>
      <c r="B6" s="7">
        <v>14</v>
      </c>
      <c r="C6" s="7">
        <v>23</v>
      </c>
      <c r="D6" s="7">
        <v>29</v>
      </c>
      <c r="E6" s="7">
        <v>15</v>
      </c>
      <c r="F6" s="10">
        <f>SUM(B6:E6)*Prices!B5</f>
        <v>607500</v>
      </c>
      <c r="G6" s="10">
        <f>F6*Taxes!B5</f>
        <v>28856.25</v>
      </c>
      <c r="H6" s="10">
        <f>F6*Taxes!B$8</f>
        <v>127575</v>
      </c>
      <c r="I6" s="10">
        <f t="shared" si="0"/>
        <v>763931.25</v>
      </c>
    </row>
    <row r="7" spans="1:9" x14ac:dyDescent="0.25">
      <c r="A7" s="5" t="s">
        <v>11</v>
      </c>
      <c r="B7" s="10">
        <f>B3*Prices!$B2+B4*Prices!$B3+B5*Prices!$B4+B6*Prices!$B5</f>
        <v>1237000</v>
      </c>
      <c r="C7" s="10">
        <f>C3*Prices!$B2+C4*Prices!$B3+C5*Prices!$B4+C6*Prices!$B5</f>
        <v>1248500</v>
      </c>
      <c r="D7" s="10">
        <f>D3*Prices!$B2+D4*Prices!$B3+D5*Prices!$B4+D6*Prices!$B5</f>
        <v>1513500</v>
      </c>
      <c r="E7" s="10">
        <f>E3*Prices!$B2+E4*Prices!$B3+E5*Prices!$B4+E6*Prices!$B5</f>
        <v>1493500</v>
      </c>
      <c r="F7" s="11">
        <f>SUM(F3:F6)</f>
        <v>5492500</v>
      </c>
      <c r="G7" s="10"/>
      <c r="H7" s="10"/>
      <c r="I7" s="10"/>
    </row>
    <row r="8" spans="1:9" x14ac:dyDescent="0.25">
      <c r="A8" s="5" t="s">
        <v>14</v>
      </c>
      <c r="B8" s="10">
        <f>B3*Prices!$B2*Taxes!$B2+B4*Prices!$B3*Taxes!$B3+B5*Prices!$B4*Taxes!$B4+B6*Prices!$B5*Taxes!$B5</f>
        <v>129357.5</v>
      </c>
      <c r="C8" s="10">
        <f>C3*Prices!$B2*Taxes!$B2+C4*Prices!$B3*Taxes!$B3+C5*Prices!$B4*Taxes!$B4+C6*Prices!$B5*Taxes!$B5</f>
        <v>120103.75</v>
      </c>
      <c r="D8" s="10">
        <f>D3*Prices!$B2*Taxes!$B2+D4*Prices!$B3*Taxes!$B3+D5*Prices!$B4*Taxes!$B4+D6*Prices!$B5*Taxes!$B5</f>
        <v>141941.25</v>
      </c>
      <c r="E8" s="10">
        <f>E3*Prices!$B2*Taxes!$B2+E4*Prices!$B3*Taxes!$B3+E5*Prices!$B4*Taxes!$B4+E6*Prices!$B5*Taxes!$B5</f>
        <v>153991.25</v>
      </c>
      <c r="F8" s="10"/>
      <c r="G8" s="11">
        <f>SUM(G3:G6)</f>
        <v>545393.75</v>
      </c>
      <c r="H8" s="10"/>
      <c r="I8" s="10"/>
    </row>
    <row r="9" spans="1:9" x14ac:dyDescent="0.25">
      <c r="A9" s="5" t="s">
        <v>10</v>
      </c>
      <c r="B9" s="10">
        <f>B7*Taxes!$B8</f>
        <v>259770</v>
      </c>
      <c r="C9" s="10">
        <f>C7*Taxes!$B8</f>
        <v>262185</v>
      </c>
      <c r="D9" s="10">
        <f>D7*Taxes!$B8</f>
        <v>317835</v>
      </c>
      <c r="E9" s="10">
        <f>E7*Taxes!$B8</f>
        <v>313635</v>
      </c>
      <c r="F9" s="10"/>
      <c r="G9" s="10"/>
      <c r="H9" s="11">
        <f>SUM(H3:H6)</f>
        <v>1153425</v>
      </c>
      <c r="I9" s="10"/>
    </row>
    <row r="10" spans="1:9" ht="15.75" thickBot="1" x14ac:dyDescent="0.3">
      <c r="A10" s="6" t="s">
        <v>12</v>
      </c>
      <c r="B10" s="12">
        <f>SUM(B7:B9)</f>
        <v>1626127.5</v>
      </c>
      <c r="C10" s="12">
        <f t="shared" ref="C10:E10" si="1">SUM(C7:C9)</f>
        <v>1630788.75</v>
      </c>
      <c r="D10" s="12">
        <f t="shared" si="1"/>
        <v>1973276.25</v>
      </c>
      <c r="E10" s="12">
        <f t="shared" si="1"/>
        <v>1961126.25</v>
      </c>
      <c r="F10" s="12"/>
      <c r="G10" s="12"/>
      <c r="H10" s="12"/>
      <c r="I10" s="12">
        <f>SUM(I3:I6)</f>
        <v>7191318.75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5" width="14.7109375" bestFit="1" customWidth="1"/>
    <col min="6" max="6" width="15.7109375" bestFit="1" customWidth="1"/>
  </cols>
  <sheetData>
    <row r="1" spans="1:6" ht="18.75" x14ac:dyDescent="0.3">
      <c r="A1" s="20" t="s">
        <v>18</v>
      </c>
      <c r="B1" s="20"/>
      <c r="C1" s="20"/>
      <c r="D1" s="20"/>
      <c r="E1" s="20"/>
      <c r="F1" s="20"/>
    </row>
    <row r="2" spans="1:6" ht="15.75" thickBot="1" x14ac:dyDescent="0.3">
      <c r="A2" s="13"/>
      <c r="B2" s="14" t="s">
        <v>19</v>
      </c>
      <c r="C2" s="14" t="s">
        <v>20</v>
      </c>
      <c r="D2" s="14" t="s">
        <v>21</v>
      </c>
      <c r="E2" s="14" t="s">
        <v>22</v>
      </c>
      <c r="F2" s="14" t="s">
        <v>12</v>
      </c>
    </row>
    <row r="3" spans="1:6" ht="15.75" thickTop="1" x14ac:dyDescent="0.25">
      <c r="A3" s="4" t="s">
        <v>5</v>
      </c>
      <c r="B3" s="9">
        <f>'Madrid-Solution'!F3</f>
        <v>1005000</v>
      </c>
      <c r="C3" s="9">
        <f>'Barcelona-Solution'!F3</f>
        <v>825000</v>
      </c>
      <c r="D3" s="9">
        <f>'Sevilla-Solution'!F3</f>
        <v>1020000</v>
      </c>
      <c r="E3" s="9">
        <f>'Valencia-Solution'!F3</f>
        <v>825000</v>
      </c>
      <c r="F3" s="9">
        <f>SUM(B3:E3)</f>
        <v>3675000</v>
      </c>
    </row>
    <row r="4" spans="1:6" x14ac:dyDescent="0.25">
      <c r="A4" s="5" t="s">
        <v>6</v>
      </c>
      <c r="B4" s="10">
        <f>'Madrid-Solution'!F4</f>
        <v>910000</v>
      </c>
      <c r="C4" s="10">
        <f>'Barcelona-Solution'!F4</f>
        <v>1190000</v>
      </c>
      <c r="D4" s="10">
        <f>'Sevilla-Solution'!F4</f>
        <v>770000</v>
      </c>
      <c r="E4" s="10">
        <f>'Valencia-Solution'!F4</f>
        <v>805000</v>
      </c>
      <c r="F4" s="10">
        <f t="shared" ref="F4:F6" si="0">SUM(B4:E4)</f>
        <v>3675000</v>
      </c>
    </row>
    <row r="5" spans="1:6" x14ac:dyDescent="0.25">
      <c r="A5" s="5" t="s">
        <v>7</v>
      </c>
      <c r="B5" s="10">
        <f>'Madrid-Solution'!F5</f>
        <v>3465000</v>
      </c>
      <c r="C5" s="10">
        <f>'Barcelona-Solution'!F5</f>
        <v>2856000</v>
      </c>
      <c r="D5" s="10">
        <f>'Sevilla-Solution'!F5</f>
        <v>1701000</v>
      </c>
      <c r="E5" s="10">
        <f>'Valencia-Solution'!F5</f>
        <v>3255000</v>
      </c>
      <c r="F5" s="10">
        <f t="shared" si="0"/>
        <v>11277000</v>
      </c>
    </row>
    <row r="6" spans="1:6" x14ac:dyDescent="0.25">
      <c r="A6" s="7" t="s">
        <v>24</v>
      </c>
      <c r="B6" s="11">
        <f>'Madrid-Solution'!F6</f>
        <v>322500</v>
      </c>
      <c r="C6" s="11">
        <f>'Barcelona-Solution'!F6</f>
        <v>127500</v>
      </c>
      <c r="D6" s="11">
        <f>'Sevilla-Solution'!F6</f>
        <v>210000</v>
      </c>
      <c r="E6" s="11">
        <f>'Valencia-Solution'!F6</f>
        <v>607500</v>
      </c>
      <c r="F6" s="11">
        <f t="shared" si="0"/>
        <v>1267500</v>
      </c>
    </row>
    <row r="7" spans="1:6" x14ac:dyDescent="0.25">
      <c r="A7" s="5" t="s">
        <v>11</v>
      </c>
      <c r="B7" s="10">
        <f>SUM(B3:B6)</f>
        <v>5702500</v>
      </c>
      <c r="C7" s="10">
        <f t="shared" ref="C7:E7" si="1">SUM(C3:C6)</f>
        <v>4998500</v>
      </c>
      <c r="D7" s="10">
        <f t="shared" si="1"/>
        <v>3701000</v>
      </c>
      <c r="E7" s="10">
        <f t="shared" si="1"/>
        <v>5492500</v>
      </c>
      <c r="F7" s="10">
        <f>SUM(B7:E7)</f>
        <v>19894500</v>
      </c>
    </row>
    <row r="8" spans="1:6" x14ac:dyDescent="0.25">
      <c r="A8" s="5" t="s">
        <v>14</v>
      </c>
      <c r="B8" s="10">
        <f>'Madrid-Solution'!G8</f>
        <v>585368.75</v>
      </c>
      <c r="C8" s="10">
        <f>'Barcelona-Solution'!G8</f>
        <v>540478.75</v>
      </c>
      <c r="D8" s="10">
        <f>'Sevilla-Solution'!G8</f>
        <v>388847.5</v>
      </c>
      <c r="E8" s="10">
        <f>'Valencia-Solution'!G8</f>
        <v>545393.75</v>
      </c>
      <c r="F8" s="10">
        <f>SUM(B8:E8)</f>
        <v>2060088.75</v>
      </c>
    </row>
    <row r="9" spans="1:6" x14ac:dyDescent="0.25">
      <c r="A9" s="5" t="s">
        <v>10</v>
      </c>
      <c r="B9" s="10">
        <f>'Madrid-Solution'!H9</f>
        <v>1197525</v>
      </c>
      <c r="C9" s="10">
        <f>'Barcelona-Solution'!H9</f>
        <v>1049685</v>
      </c>
      <c r="D9" s="10">
        <f>'Sevilla-Solution'!H9</f>
        <v>777210</v>
      </c>
      <c r="E9" s="10">
        <f>'Valencia-Solution'!H9</f>
        <v>1153425</v>
      </c>
      <c r="F9" s="10">
        <f>SUM(B9:E9)</f>
        <v>4177845</v>
      </c>
    </row>
    <row r="10" spans="1:6" ht="15.75" thickBot="1" x14ac:dyDescent="0.3">
      <c r="A10" s="6" t="s">
        <v>12</v>
      </c>
      <c r="B10" s="12">
        <f>SUM(B7:B9)</f>
        <v>7485393.75</v>
      </c>
      <c r="C10" s="12">
        <f t="shared" ref="C10:F10" si="2">SUM(C7:C9)</f>
        <v>6588663.75</v>
      </c>
      <c r="D10" s="12">
        <f t="shared" si="2"/>
        <v>4867057.5</v>
      </c>
      <c r="E10" s="12">
        <f t="shared" si="2"/>
        <v>7191318.75</v>
      </c>
      <c r="F10" s="12">
        <f t="shared" si="2"/>
        <v>26132433.75</v>
      </c>
    </row>
    <row r="11" spans="1:6" ht="15.75" thickTop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Madrid</vt:lpstr>
      <vt:lpstr>Barcelona</vt:lpstr>
      <vt:lpstr>Sevilla</vt:lpstr>
      <vt:lpstr>Valencia</vt:lpstr>
      <vt:lpstr>Resume</vt:lpstr>
      <vt:lpstr>Prices</vt:lpstr>
      <vt:lpstr>Taxes</vt:lpstr>
      <vt:lpstr>Madrid-Solution</vt:lpstr>
      <vt:lpstr>Barcelona-Solution</vt:lpstr>
      <vt:lpstr>Sevilla-Solution</vt:lpstr>
      <vt:lpstr>Valencia-Solution</vt:lpstr>
      <vt:lpstr>Resume-Solution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2015-09-03T15:59:22Z</dcterms:created>
  <dcterms:modified xsi:type="dcterms:W3CDTF">2015-10-07T09:02:23Z</dcterms:modified>
</cp:coreProperties>
</file>