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180" windowHeight="8070"/>
  </bookViews>
  <sheets>
    <sheet name="January" sheetId="9" r:id="rId1"/>
    <sheet name="February" sheetId="8" r:id="rId2"/>
    <sheet name="Mars" sheetId="7" r:id="rId3"/>
    <sheet name="1st quarter" sheetId="10" r:id="rId4"/>
    <sheet name="Salaries" sheetId="4" r:id="rId5"/>
    <sheet name="Commissions and taxes" sheetId="5" r:id="rId6"/>
    <sheet name="January solution" sheetId="1" r:id="rId7"/>
    <sheet name="February solution" sheetId="2" r:id="rId8"/>
    <sheet name="Mars solution" sheetId="3" r:id="rId9"/>
    <sheet name="1st quarter solution" sheetId="6" r:id="rId10"/>
  </sheets>
  <calcPr calcId="145621"/>
</workbook>
</file>

<file path=xl/calcChain.xml><?xml version="1.0" encoding="utf-8"?>
<calcChain xmlns="http://schemas.openxmlformats.org/spreadsheetml/2006/main">
  <c r="B4" i="6" l="1"/>
  <c r="C4" i="6" s="1"/>
  <c r="B5" i="6"/>
  <c r="C5" i="6" s="1"/>
  <c r="B6" i="6"/>
  <c r="C6" i="6" s="1"/>
  <c r="B7" i="6"/>
  <c r="C7" i="6" s="1"/>
  <c r="C6" i="1" l="1"/>
  <c r="D6" i="1" s="1"/>
  <c r="C4" i="1"/>
  <c r="D4" i="1" s="1"/>
  <c r="C7" i="2"/>
  <c r="D7" i="2" s="1"/>
  <c r="C4" i="2"/>
  <c r="D4" i="2"/>
  <c r="E4" i="2" s="1"/>
  <c r="C6" i="3"/>
  <c r="D6" i="3"/>
  <c r="C7" i="3"/>
  <c r="D7" i="3"/>
  <c r="F7" i="3" s="1"/>
  <c r="C4" i="3"/>
  <c r="D4" i="3" s="1"/>
  <c r="C7" i="1"/>
  <c r="D7" i="1" s="1"/>
  <c r="D7" i="6" s="1"/>
  <c r="C6" i="2"/>
  <c r="D6" i="2" s="1"/>
  <c r="C5" i="1"/>
  <c r="D5" i="1" s="1"/>
  <c r="C5" i="3"/>
  <c r="D5" i="3" s="1"/>
  <c r="C5" i="2"/>
  <c r="D5" i="2" s="1"/>
  <c r="D5" i="6" l="1"/>
  <c r="D4" i="6"/>
  <c r="D6" i="6"/>
  <c r="E7" i="2"/>
  <c r="F7" i="2"/>
  <c r="G7" i="2" s="1"/>
  <c r="F6" i="1"/>
  <c r="E6" i="1"/>
  <c r="E5" i="2"/>
  <c r="F5" i="2"/>
  <c r="G5" i="2" s="1"/>
  <c r="F5" i="1"/>
  <c r="E5" i="1"/>
  <c r="E7" i="1"/>
  <c r="F7" i="1"/>
  <c r="E5" i="3"/>
  <c r="F5" i="3"/>
  <c r="G5" i="3" s="1"/>
  <c r="E6" i="2"/>
  <c r="F6" i="2"/>
  <c r="G6" i="2" s="1"/>
  <c r="E4" i="3"/>
  <c r="F4" i="3"/>
  <c r="E4" i="1"/>
  <c r="E4" i="6" s="1"/>
  <c r="F4" i="1"/>
  <c r="F4" i="2"/>
  <c r="E7" i="3"/>
  <c r="G7" i="3" s="1"/>
  <c r="E6" i="3"/>
  <c r="G4" i="2"/>
  <c r="F6" i="3"/>
  <c r="C3" i="1"/>
  <c r="D3" i="1" s="1"/>
  <c r="G6" i="3" l="1"/>
  <c r="G4" i="3"/>
  <c r="E7" i="6"/>
  <c r="F5" i="6"/>
  <c r="F6" i="6"/>
  <c r="G4" i="1"/>
  <c r="F4" i="6"/>
  <c r="G7" i="1"/>
  <c r="F7" i="6"/>
  <c r="G5" i="1"/>
  <c r="E5" i="6"/>
  <c r="G6" i="1"/>
  <c r="E6" i="6"/>
  <c r="E3" i="1"/>
  <c r="F3" i="1"/>
  <c r="C3" i="2"/>
  <c r="D3" i="2" s="1"/>
  <c r="G3" i="1" l="1"/>
  <c r="E3" i="2"/>
  <c r="F3" i="2"/>
  <c r="G3" i="2" s="1"/>
  <c r="B3" i="6"/>
  <c r="C3" i="6" s="1"/>
  <c r="C3" i="3"/>
  <c r="D3" i="3" s="1"/>
  <c r="D3" i="6" s="1"/>
  <c r="E3" i="3" l="1"/>
  <c r="F3" i="3"/>
  <c r="F3" i="6" s="1"/>
  <c r="G3" i="3" l="1"/>
  <c r="E3" i="6"/>
</calcChain>
</file>

<file path=xl/sharedStrings.xml><?xml version="1.0" encoding="utf-8"?>
<sst xmlns="http://schemas.openxmlformats.org/spreadsheetml/2006/main" count="112" uniqueCount="36">
  <si>
    <t>María</t>
  </si>
  <si>
    <t>Alberto</t>
  </si>
  <si>
    <t>Samuel</t>
  </si>
  <si>
    <t>Sandra</t>
  </si>
  <si>
    <t>Manuel</t>
  </si>
  <si>
    <t>Comision</t>
  </si>
  <si>
    <t>Sueldo Bruto</t>
  </si>
  <si>
    <t>Retención IRPF</t>
  </si>
  <si>
    <t>Seg.Social</t>
  </si>
  <si>
    <t>Sueldo Neto</t>
  </si>
  <si>
    <t>Marzo</t>
  </si>
  <si>
    <t>January Sales</t>
  </si>
  <si>
    <t>Sales</t>
  </si>
  <si>
    <t>Commission</t>
  </si>
  <si>
    <t>Gross salary</t>
  </si>
  <si>
    <t>IRPF</t>
  </si>
  <si>
    <t>Social security</t>
  </si>
  <si>
    <t>Net salary</t>
  </si>
  <si>
    <t>Basic salary</t>
  </si>
  <si>
    <t>Gross salary&gt;=2000 €</t>
  </si>
  <si>
    <t>Gross salary&lt;2000 €</t>
  </si>
  <si>
    <t>% Social security</t>
  </si>
  <si>
    <t>Incentive</t>
  </si>
  <si>
    <t>Monthly average &gt;=30.000</t>
  </si>
  <si>
    <t>Monthly average &lt;30.000</t>
  </si>
  <si>
    <t>% Incentive</t>
  </si>
  <si>
    <t>February sales</t>
  </si>
  <si>
    <t>Mars sales</t>
  </si>
  <si>
    <t>1st Quarter Summary</t>
  </si>
  <si>
    <t>Total gross salary</t>
  </si>
  <si>
    <t>Total IRPF</t>
  </si>
  <si>
    <t>Total Social Security</t>
  </si>
  <si>
    <t>% Commission</t>
  </si>
  <si>
    <t>Sale &lt;25000</t>
  </si>
  <si>
    <t>Sales&gt;=25000</t>
  </si>
  <si>
    <t>Average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</si>
</sst>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3" borderId="0" xfId="0" applyFont="1" applyFill="1" applyBorder="1"/>
    <xf numFmtId="0" fontId="0" fillId="5" borderId="3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4" fillId="3" borderId="2" xfId="0" applyFont="1" applyFill="1" applyBorder="1" applyAlignment="1">
      <alignment horizontal="center"/>
    </xf>
    <xf numFmtId="165" fontId="0" fillId="5" borderId="4" xfId="0" applyNumberFormat="1" applyFont="1" applyFill="1" applyBorder="1"/>
    <xf numFmtId="165" fontId="0" fillId="4" borderId="1" xfId="0" applyNumberFormat="1" applyFont="1" applyFill="1" applyBorder="1"/>
    <xf numFmtId="165" fontId="0" fillId="5" borderId="1" xfId="0" applyNumberFormat="1" applyFont="1" applyFill="1" applyBorder="1"/>
    <xf numFmtId="10" fontId="0" fillId="2" borderId="0" xfId="1" applyNumberFormat="1" applyFont="1" applyFill="1"/>
    <xf numFmtId="0" fontId="0" fillId="5" borderId="4" xfId="0" applyNumberFormat="1" applyFont="1" applyFill="1" applyBorder="1"/>
    <xf numFmtId="0" fontId="0" fillId="4" borderId="1" xfId="0" applyNumberFormat="1" applyFont="1" applyFill="1" applyBorder="1"/>
    <xf numFmtId="0" fontId="0" fillId="5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  <c:txPr>
        <a:bodyPr/>
        <a:lstStyle/>
        <a:p>
          <a:pPr>
            <a:defRPr>
              <a:solidFill>
                <a:schemeClr val="accent6">
                  <a:lumMod val="75000"/>
                </a:schemeClr>
              </a:solidFill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'1st quarter solution'!$B$2</c:f>
              <c:strCache>
                <c:ptCount val="1"/>
                <c:pt idx="0">
                  <c:v>Average monthly sales</c:v>
                </c:pt>
              </c:strCache>
            </c:strRef>
          </c:tx>
          <c:invertIfNegative val="0"/>
          <c:cat>
            <c:strRef>
              <c:f>'1st quarter solution'!$A$3:$A$7</c:f>
              <c:strCache>
                <c:ptCount val="5"/>
                <c:pt idx="0">
                  <c:v>María</c:v>
                </c:pt>
                <c:pt idx="1">
                  <c:v>Alberto</c:v>
                </c:pt>
                <c:pt idx="2">
                  <c:v>Manuel</c:v>
                </c:pt>
                <c:pt idx="3">
                  <c:v>Samuel</c:v>
                </c:pt>
                <c:pt idx="4">
                  <c:v>Sandra</c:v>
                </c:pt>
              </c:strCache>
            </c:strRef>
          </c:cat>
          <c:val>
            <c:numRef>
              <c:f>'1st quarter solution'!$B$3:$B$7</c:f>
              <c:numCache>
                <c:formatCode>_-[$€-2]\ * #,##0.00_-;\-[$€-2]\ * #,##0.00_-;_-[$€-2]\ * "-"??_-;_-@_-</c:formatCode>
                <c:ptCount val="5"/>
                <c:pt idx="0">
                  <c:v>20083.333333333332</c:v>
                </c:pt>
                <c:pt idx="1">
                  <c:v>15753.333333333334</c:v>
                </c:pt>
                <c:pt idx="2">
                  <c:v>22316.666666666668</c:v>
                </c:pt>
                <c:pt idx="3">
                  <c:v>31100</c:v>
                </c:pt>
                <c:pt idx="4">
                  <c:v>37666.666666666664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252352"/>
        <c:axId val="44811776"/>
      </c:barChart>
      <c:catAx>
        <c:axId val="43252352"/>
        <c:scaling>
          <c:orientation val="minMax"/>
        </c:scaling>
        <c:delete val="0"/>
        <c:axPos val="l"/>
        <c:majorTickMark val="none"/>
        <c:minorTickMark val="none"/>
        <c:tickLblPos val="nextTo"/>
        <c:crossAx val="44811776"/>
        <c:crosses val="autoZero"/>
        <c:auto val="1"/>
        <c:lblAlgn val="ctr"/>
        <c:lblOffset val="100"/>
        <c:noMultiLvlLbl val="0"/>
      </c:catAx>
      <c:valAx>
        <c:axId val="44811776"/>
        <c:scaling>
          <c:orientation val="minMax"/>
        </c:scaling>
        <c:delete val="1"/>
        <c:axPos val="b"/>
        <c:numFmt formatCode="_-[$€-2]\ * #,##0.00_-;\-[$€-2]\ * #,##0.00_-;_-[$€-2]\ * &quot;-&quot;??_-;_-@_-" sourceLinked="1"/>
        <c:majorTickMark val="out"/>
        <c:minorTickMark val="none"/>
        <c:tickLblPos val="nextTo"/>
        <c:crossAx val="432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76200</xdr:rowOff>
    </xdr:from>
    <xdr:to>
      <xdr:col>5</xdr:col>
      <xdr:colOff>647700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9" sqref="A9"/>
    </sheetView>
  </sheetViews>
  <sheetFormatPr defaultColWidth="11.42578125" defaultRowHeight="15" x14ac:dyDescent="0.25"/>
  <cols>
    <col min="1" max="1" width="16.42578125" bestFit="1" customWidth="1"/>
    <col min="2" max="2" width="12" bestFit="1" customWidth="1"/>
    <col min="3" max="3" width="11.85546875" bestFit="1" customWidth="1"/>
    <col min="4" max="4" width="11.5703125" bestFit="1" customWidth="1"/>
    <col min="5" max="5" width="9.42578125" bestFit="1" customWidth="1"/>
    <col min="6" max="6" width="13.7109375" bestFit="1" customWidth="1"/>
    <col min="7" max="7" width="11" bestFit="1" customWidth="1"/>
  </cols>
  <sheetData>
    <row r="1" spans="1:7" ht="18.75" x14ac:dyDescent="0.3">
      <c r="A1" s="4" t="s">
        <v>11</v>
      </c>
    </row>
    <row r="2" spans="1:7" ht="15.75" thickBot="1" x14ac:dyDescent="0.3">
      <c r="A2" s="5"/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</row>
    <row r="3" spans="1:7" ht="15.75" thickTop="1" x14ac:dyDescent="0.25">
      <c r="A3" s="6" t="s">
        <v>0</v>
      </c>
      <c r="B3" s="10">
        <v>18500</v>
      </c>
      <c r="C3" s="14"/>
      <c r="D3" s="14"/>
      <c r="E3" s="14"/>
      <c r="F3" s="14"/>
      <c r="G3" s="14"/>
    </row>
    <row r="4" spans="1:7" x14ac:dyDescent="0.25">
      <c r="A4" s="7" t="s">
        <v>1</v>
      </c>
      <c r="B4" s="11">
        <v>14600</v>
      </c>
      <c r="C4" s="15"/>
      <c r="D4" s="15"/>
      <c r="E4" s="15"/>
      <c r="F4" s="15"/>
      <c r="G4" s="15"/>
    </row>
    <row r="5" spans="1:7" x14ac:dyDescent="0.25">
      <c r="A5" s="8" t="s">
        <v>4</v>
      </c>
      <c r="B5" s="12">
        <v>26300</v>
      </c>
      <c r="C5" s="16"/>
      <c r="D5" s="16"/>
      <c r="E5" s="16"/>
      <c r="F5" s="16"/>
      <c r="G5" s="16"/>
    </row>
    <row r="6" spans="1:7" x14ac:dyDescent="0.25">
      <c r="A6" s="7" t="s">
        <v>2</v>
      </c>
      <c r="B6" s="11">
        <v>34100</v>
      </c>
      <c r="C6" s="15"/>
      <c r="D6" s="15"/>
      <c r="E6" s="15"/>
      <c r="F6" s="15"/>
      <c r="G6" s="15"/>
    </row>
    <row r="7" spans="1:7" x14ac:dyDescent="0.25">
      <c r="A7" s="8" t="s">
        <v>3</v>
      </c>
      <c r="B7" s="12">
        <v>43200</v>
      </c>
      <c r="C7" s="16"/>
      <c r="D7" s="16"/>
      <c r="E7" s="16"/>
      <c r="F7" s="16"/>
      <c r="G7" s="16"/>
    </row>
    <row r="25" spans="2:2" ht="18.75" x14ac:dyDescent="0.3">
      <c r="B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048576"/>
    </sheetView>
  </sheetViews>
  <sheetFormatPr defaultColWidth="11.42578125" defaultRowHeight="15" x14ac:dyDescent="0.25"/>
  <cols>
    <col min="1" max="1" width="26.140625" bestFit="1" customWidth="1"/>
    <col min="2" max="2" width="21.140625" bestFit="1" customWidth="1"/>
    <col min="3" max="3" width="11" bestFit="1" customWidth="1"/>
    <col min="4" max="4" width="16.140625" bestFit="1" customWidth="1"/>
    <col min="5" max="5" width="11" bestFit="1" customWidth="1"/>
    <col min="6" max="6" width="18.85546875" bestFit="1" customWidth="1"/>
  </cols>
  <sheetData>
    <row r="1" spans="1:6" ht="18.75" x14ac:dyDescent="0.3">
      <c r="A1" s="4" t="s">
        <v>28</v>
      </c>
    </row>
    <row r="2" spans="1:6" ht="15.75" thickBot="1" x14ac:dyDescent="0.3">
      <c r="A2" s="5"/>
      <c r="B2" s="9" t="s">
        <v>35</v>
      </c>
      <c r="C2" s="9" t="s">
        <v>22</v>
      </c>
      <c r="D2" s="9" t="s">
        <v>29</v>
      </c>
      <c r="E2" s="9" t="s">
        <v>30</v>
      </c>
      <c r="F2" s="9" t="s">
        <v>31</v>
      </c>
    </row>
    <row r="3" spans="1:6" ht="15.75" thickTop="1" x14ac:dyDescent="0.25">
      <c r="A3" s="6" t="s">
        <v>0</v>
      </c>
      <c r="B3" s="10">
        <f>AVERAGE('January solution'!B3,'February solution'!B3,'Mars solution'!B3)</f>
        <v>20083.333333333332</v>
      </c>
      <c r="C3" s="10">
        <f>IF(B3&gt;=30000,B3*'Commissions and taxes'!B$15,B3*'Commissions and taxes'!B$16)</f>
        <v>301.24999999999994</v>
      </c>
      <c r="D3" s="10">
        <f>SUM('January solution'!D3,'February solution'!D3,'Mars solution'!D3)</f>
        <v>4807.5</v>
      </c>
      <c r="E3" s="10">
        <f>SUM('January solution'!E3,'February solution'!E3,'Mars solution'!E3)</f>
        <v>576.9</v>
      </c>
      <c r="F3" s="10">
        <f>SUM('January solution'!F3,'February solution'!F3,'Mars solution'!F3)</f>
        <v>180.28125</v>
      </c>
    </row>
    <row r="4" spans="1:6" x14ac:dyDescent="0.25">
      <c r="A4" s="7" t="s">
        <v>1</v>
      </c>
      <c r="B4" s="11">
        <f>AVERAGE('January solution'!B4,'February solution'!B4,'Mars solution'!B4)</f>
        <v>15753.333333333334</v>
      </c>
      <c r="C4" s="11">
        <f>IF(B4&gt;=30000,B4*'Commissions and taxes'!B$15,B4*'Commissions and taxes'!B$16)</f>
        <v>236.3</v>
      </c>
      <c r="D4" s="11">
        <f>SUM('January solution'!D4,'February solution'!D4,'Mars solution'!D4)</f>
        <v>5017.8</v>
      </c>
      <c r="E4" s="11">
        <f>SUM('January solution'!E4,'February solution'!E4,'Mars solution'!E4)</f>
        <v>602.13599999999997</v>
      </c>
      <c r="F4" s="11">
        <f>SUM('January solution'!F4,'February solution'!F4,'Mars solution'!F4)</f>
        <v>188.16750000000002</v>
      </c>
    </row>
    <row r="5" spans="1:6" x14ac:dyDescent="0.25">
      <c r="A5" s="8" t="s">
        <v>4</v>
      </c>
      <c r="B5" s="12">
        <f>AVERAGE('January solution'!B5,'February solution'!B5,'Mars solution'!B5)</f>
        <v>22316.666666666668</v>
      </c>
      <c r="C5" s="12">
        <f>IF(B5&gt;=30000,B5*'Commissions and taxes'!B$15,B5*'Commissions and taxes'!B$16)</f>
        <v>334.75</v>
      </c>
      <c r="D5" s="12">
        <f>SUM('January solution'!D5,'February solution'!D5,'Mars solution'!D5)</f>
        <v>5384.5</v>
      </c>
      <c r="E5" s="12">
        <f>SUM('January solution'!E5,'February solution'!E5,'Mars solution'!E5)</f>
        <v>736.74</v>
      </c>
      <c r="F5" s="12">
        <f>SUM('January solution'!F5,'February solution'!F5,'Mars solution'!F5)</f>
        <v>213.24374999999998</v>
      </c>
    </row>
    <row r="6" spans="1:6" x14ac:dyDescent="0.25">
      <c r="A6" s="7" t="s">
        <v>2</v>
      </c>
      <c r="B6" s="11">
        <f>AVERAGE('January solution'!B6,'February solution'!B6,'Mars solution'!B6)</f>
        <v>31100</v>
      </c>
      <c r="C6" s="11">
        <f>IF(B6&gt;=30000,B6*'Commissions and taxes'!B$15,B6*'Commissions and taxes'!B$16)</f>
        <v>933</v>
      </c>
      <c r="D6" s="11">
        <f>SUM('January solution'!D6,'February solution'!D6,'Mars solution'!D6)</f>
        <v>7699</v>
      </c>
      <c r="E6" s="11">
        <f>SUM('January solution'!E6,'February solution'!E6,'Mars solution'!E6)</f>
        <v>1160.8800000000001</v>
      </c>
      <c r="F6" s="11">
        <f>SUM('January solution'!F6,'February solution'!F6,'Mars solution'!F6)</f>
        <v>318.33750000000003</v>
      </c>
    </row>
    <row r="7" spans="1:6" x14ac:dyDescent="0.25">
      <c r="A7" s="8" t="s">
        <v>3</v>
      </c>
      <c r="B7" s="12">
        <f>AVERAGE('January solution'!B7,'February solution'!B7,'Mars solution'!B7)</f>
        <v>37666.666666666664</v>
      </c>
      <c r="C7" s="12">
        <f>IF(B7&gt;=30000,B7*'Commissions and taxes'!B$15,B7*'Commissions and taxes'!B$16)</f>
        <v>1129.9999999999998</v>
      </c>
      <c r="D7" s="12">
        <f>SUM('January solution'!D7,'February solution'!D7,'Mars solution'!D7)</f>
        <v>9400</v>
      </c>
      <c r="E7" s="12">
        <f>SUM('January solution'!E7,'February solution'!E7,'Mars solution'!E7)</f>
        <v>1504</v>
      </c>
      <c r="F7" s="12">
        <f>SUM('January solution'!F7,'February solution'!F7,'Mars solution'!F7)</f>
        <v>399.5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9" sqref="A9"/>
    </sheetView>
  </sheetViews>
  <sheetFormatPr defaultColWidth="11.42578125" defaultRowHeight="15" x14ac:dyDescent="0.25"/>
  <cols>
    <col min="1" max="1" width="19" bestFit="1" customWidth="1"/>
    <col min="2" max="2" width="12" bestFit="1" customWidth="1"/>
    <col min="3" max="3" width="11.85546875" bestFit="1" customWidth="1"/>
    <col min="4" max="4" width="11.5703125" bestFit="1" customWidth="1"/>
    <col min="5" max="5" width="9.42578125" bestFit="1" customWidth="1"/>
    <col min="6" max="6" width="13.7109375" bestFit="1" customWidth="1"/>
    <col min="7" max="7" width="11" bestFit="1" customWidth="1"/>
  </cols>
  <sheetData>
    <row r="1" spans="1:7" ht="18.75" x14ac:dyDescent="0.3">
      <c r="A1" s="4" t="s">
        <v>26</v>
      </c>
    </row>
    <row r="2" spans="1:7" ht="15.75" thickBot="1" x14ac:dyDescent="0.3">
      <c r="A2" s="5"/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</row>
    <row r="3" spans="1:7" ht="15.75" thickTop="1" x14ac:dyDescent="0.25">
      <c r="A3" s="6" t="s">
        <v>0</v>
      </c>
      <c r="B3" s="10">
        <v>23500</v>
      </c>
      <c r="C3" s="14"/>
      <c r="D3" s="14"/>
      <c r="E3" s="14"/>
      <c r="F3" s="14"/>
      <c r="G3" s="14"/>
    </row>
    <row r="4" spans="1:7" x14ac:dyDescent="0.25">
      <c r="A4" s="7" t="s">
        <v>1</v>
      </c>
      <c r="B4" s="11">
        <v>16230</v>
      </c>
      <c r="C4" s="15"/>
      <c r="D4" s="15"/>
      <c r="E4" s="15"/>
      <c r="F4" s="15"/>
      <c r="G4" s="15"/>
    </row>
    <row r="5" spans="1:7" x14ac:dyDescent="0.25">
      <c r="A5" s="8" t="s">
        <v>4</v>
      </c>
      <c r="B5" s="12">
        <v>22300</v>
      </c>
      <c r="C5" s="16"/>
      <c r="D5" s="16"/>
      <c r="E5" s="16"/>
      <c r="F5" s="16"/>
      <c r="G5" s="16"/>
    </row>
    <row r="6" spans="1:7" x14ac:dyDescent="0.25">
      <c r="A6" s="7" t="s">
        <v>2</v>
      </c>
      <c r="B6" s="11">
        <v>38400</v>
      </c>
      <c r="C6" s="15"/>
      <c r="D6" s="15"/>
      <c r="E6" s="15"/>
      <c r="F6" s="15"/>
      <c r="G6" s="15"/>
    </row>
    <row r="7" spans="1:7" x14ac:dyDescent="0.25">
      <c r="A7" s="8" t="s">
        <v>3</v>
      </c>
      <c r="B7" s="12">
        <v>41000</v>
      </c>
      <c r="C7" s="16"/>
      <c r="D7" s="16"/>
      <c r="E7" s="16"/>
      <c r="F7" s="16"/>
      <c r="G7" s="16"/>
    </row>
    <row r="25" spans="2:2" ht="18.75" x14ac:dyDescent="0.3">
      <c r="B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9" sqref="A9"/>
    </sheetView>
  </sheetViews>
  <sheetFormatPr defaultColWidth="11.42578125" defaultRowHeight="15" x14ac:dyDescent="0.25"/>
  <cols>
    <col min="1" max="1" width="17.140625" bestFit="1" customWidth="1"/>
    <col min="2" max="2" width="12" bestFit="1" customWidth="1"/>
    <col min="3" max="3" width="11" bestFit="1" customWidth="1"/>
    <col min="4" max="4" width="12.42578125" bestFit="1" customWidth="1"/>
    <col min="5" max="5" width="14.42578125" bestFit="1" customWidth="1"/>
    <col min="6" max="6" width="9.85546875" bestFit="1" customWidth="1"/>
    <col min="7" max="7" width="12" bestFit="1" customWidth="1"/>
  </cols>
  <sheetData>
    <row r="1" spans="1:7" ht="18.75" x14ac:dyDescent="0.3">
      <c r="A1" s="4" t="s">
        <v>27</v>
      </c>
    </row>
    <row r="2" spans="1:7" ht="15.75" thickBot="1" x14ac:dyDescent="0.3">
      <c r="A2" s="5"/>
      <c r="B2" s="9" t="s">
        <v>10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</row>
    <row r="3" spans="1:7" ht="15.75" thickTop="1" x14ac:dyDescent="0.25">
      <c r="A3" s="6" t="s">
        <v>0</v>
      </c>
      <c r="B3" s="10">
        <v>18250</v>
      </c>
      <c r="C3" s="14"/>
      <c r="D3" s="14"/>
      <c r="E3" s="14"/>
      <c r="F3" s="14"/>
      <c r="G3" s="14"/>
    </row>
    <row r="4" spans="1:7" x14ac:dyDescent="0.25">
      <c r="A4" s="7" t="s">
        <v>1</v>
      </c>
      <c r="B4" s="11">
        <v>16430</v>
      </c>
      <c r="C4" s="15"/>
      <c r="D4" s="15"/>
      <c r="E4" s="15"/>
      <c r="F4" s="15"/>
      <c r="G4" s="15"/>
    </row>
    <row r="5" spans="1:7" x14ac:dyDescent="0.25">
      <c r="A5" s="8" t="s">
        <v>4</v>
      </c>
      <c r="B5" s="12">
        <v>18350</v>
      </c>
      <c r="C5" s="16"/>
      <c r="D5" s="16"/>
      <c r="E5" s="16"/>
      <c r="F5" s="16"/>
      <c r="G5" s="16"/>
    </row>
    <row r="6" spans="1:7" x14ac:dyDescent="0.25">
      <c r="A6" s="7" t="s">
        <v>2</v>
      </c>
      <c r="B6" s="11">
        <v>20800</v>
      </c>
      <c r="C6" s="15"/>
      <c r="D6" s="15"/>
      <c r="E6" s="15"/>
      <c r="F6" s="15"/>
      <c r="G6" s="15"/>
    </row>
    <row r="7" spans="1:7" x14ac:dyDescent="0.25">
      <c r="A7" s="8" t="s">
        <v>3</v>
      </c>
      <c r="B7" s="12">
        <v>28800</v>
      </c>
      <c r="C7" s="16"/>
      <c r="D7" s="16"/>
      <c r="E7" s="16"/>
      <c r="F7" s="16"/>
      <c r="G7" s="16"/>
    </row>
    <row r="25" spans="2:2" ht="18.75" x14ac:dyDescent="0.3">
      <c r="B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defaultColWidth="11.42578125" defaultRowHeight="15" x14ac:dyDescent="0.25"/>
  <cols>
    <col min="1" max="1" width="26.140625" bestFit="1" customWidth="1"/>
    <col min="2" max="2" width="21.140625" bestFit="1" customWidth="1"/>
    <col min="3" max="3" width="11" bestFit="1" customWidth="1"/>
    <col min="4" max="4" width="16.140625" bestFit="1" customWidth="1"/>
    <col min="5" max="5" width="11" bestFit="1" customWidth="1"/>
    <col min="6" max="6" width="18.85546875" bestFit="1" customWidth="1"/>
  </cols>
  <sheetData>
    <row r="1" spans="1:6" ht="18.75" x14ac:dyDescent="0.3">
      <c r="A1" s="4" t="s">
        <v>28</v>
      </c>
    </row>
    <row r="2" spans="1:6" ht="15.75" thickBot="1" x14ac:dyDescent="0.3">
      <c r="A2" s="5"/>
      <c r="B2" s="9" t="s">
        <v>35</v>
      </c>
      <c r="C2" s="9" t="s">
        <v>22</v>
      </c>
      <c r="D2" s="9" t="s">
        <v>29</v>
      </c>
      <c r="E2" s="9" t="s">
        <v>30</v>
      </c>
      <c r="F2" s="9" t="s">
        <v>31</v>
      </c>
    </row>
    <row r="3" spans="1:6" ht="15.75" thickTop="1" x14ac:dyDescent="0.25">
      <c r="A3" s="6" t="s">
        <v>0</v>
      </c>
      <c r="B3" s="14"/>
      <c r="C3" s="14"/>
      <c r="D3" s="14"/>
      <c r="E3" s="14"/>
      <c r="F3" s="14"/>
    </row>
    <row r="4" spans="1:6" x14ac:dyDescent="0.25">
      <c r="A4" s="7" t="s">
        <v>1</v>
      </c>
      <c r="B4" s="15"/>
      <c r="C4" s="15"/>
      <c r="D4" s="15"/>
      <c r="E4" s="15"/>
      <c r="F4" s="15"/>
    </row>
    <row r="5" spans="1:6" x14ac:dyDescent="0.25">
      <c r="A5" s="8" t="s">
        <v>4</v>
      </c>
      <c r="B5" s="16"/>
      <c r="C5" s="16"/>
      <c r="D5" s="16"/>
      <c r="E5" s="16"/>
      <c r="F5" s="16"/>
    </row>
    <row r="6" spans="1:6" x14ac:dyDescent="0.25">
      <c r="A6" s="7" t="s">
        <v>2</v>
      </c>
      <c r="B6" s="15"/>
      <c r="C6" s="15"/>
      <c r="D6" s="15"/>
      <c r="E6" s="15"/>
      <c r="F6" s="15"/>
    </row>
    <row r="7" spans="1:6" x14ac:dyDescent="0.25">
      <c r="A7" s="8" t="s">
        <v>3</v>
      </c>
      <c r="B7" s="16"/>
      <c r="C7" s="16"/>
      <c r="D7" s="16"/>
      <c r="E7" s="16"/>
      <c r="F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ColWidth="11.42578125" defaultRowHeight="15" x14ac:dyDescent="0.25"/>
  <sheetData>
    <row r="1" spans="1:2" ht="18.75" x14ac:dyDescent="0.3">
      <c r="A1" s="2"/>
    </row>
    <row r="2" spans="1:2" x14ac:dyDescent="0.25">
      <c r="B2" t="s">
        <v>18</v>
      </c>
    </row>
    <row r="3" spans="1:2" x14ac:dyDescent="0.25">
      <c r="A3" t="s">
        <v>0</v>
      </c>
      <c r="B3" s="1">
        <v>1000</v>
      </c>
    </row>
    <row r="4" spans="1:2" x14ac:dyDescent="0.25">
      <c r="A4" t="s">
        <v>1</v>
      </c>
      <c r="B4" s="1">
        <v>1200</v>
      </c>
    </row>
    <row r="5" spans="1:2" x14ac:dyDescent="0.25">
      <c r="A5" t="s">
        <v>4</v>
      </c>
      <c r="B5" s="1">
        <v>950</v>
      </c>
    </row>
    <row r="6" spans="1:2" x14ac:dyDescent="0.25">
      <c r="A6" t="s">
        <v>2</v>
      </c>
      <c r="B6" s="1">
        <v>1150</v>
      </c>
    </row>
    <row r="7" spans="1:2" x14ac:dyDescent="0.25">
      <c r="A7" t="s">
        <v>3</v>
      </c>
      <c r="B7" s="1">
        <v>1250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7" sqref="A17"/>
    </sheetView>
  </sheetViews>
  <sheetFormatPr defaultColWidth="11.42578125" defaultRowHeight="15" x14ac:dyDescent="0.25"/>
  <cols>
    <col min="1" max="1" width="25.42578125" customWidth="1"/>
  </cols>
  <sheetData>
    <row r="2" spans="1:2" x14ac:dyDescent="0.25">
      <c r="A2" t="s">
        <v>32</v>
      </c>
    </row>
    <row r="3" spans="1:2" x14ac:dyDescent="0.25">
      <c r="A3" t="s">
        <v>34</v>
      </c>
      <c r="B3" s="13">
        <v>0.05</v>
      </c>
    </row>
    <row r="4" spans="1:2" x14ac:dyDescent="0.25">
      <c r="A4" t="s">
        <v>33</v>
      </c>
      <c r="B4" s="13">
        <v>0.03</v>
      </c>
    </row>
    <row r="6" spans="1:2" x14ac:dyDescent="0.25">
      <c r="A6" t="s">
        <v>15</v>
      </c>
    </row>
    <row r="7" spans="1:2" x14ac:dyDescent="0.25">
      <c r="A7" t="s">
        <v>19</v>
      </c>
      <c r="B7" s="13">
        <v>0.16</v>
      </c>
    </row>
    <row r="8" spans="1:2" x14ac:dyDescent="0.25">
      <c r="A8" t="s">
        <v>20</v>
      </c>
      <c r="B8" s="13">
        <v>0.12</v>
      </c>
    </row>
    <row r="10" spans="1:2" x14ac:dyDescent="0.25">
      <c r="A10" t="s">
        <v>21</v>
      </c>
    </row>
    <row r="11" spans="1:2" x14ac:dyDescent="0.25">
      <c r="A11" t="s">
        <v>19</v>
      </c>
      <c r="B11" s="13">
        <v>4.2500000000000003E-2</v>
      </c>
    </row>
    <row r="12" spans="1:2" x14ac:dyDescent="0.25">
      <c r="A12" t="s">
        <v>20</v>
      </c>
      <c r="B12" s="13">
        <v>3.7499999999999999E-2</v>
      </c>
    </row>
    <row r="14" spans="1:2" x14ac:dyDescent="0.25">
      <c r="A14" t="s">
        <v>25</v>
      </c>
    </row>
    <row r="15" spans="1:2" x14ac:dyDescent="0.25">
      <c r="A15" t="s">
        <v>23</v>
      </c>
      <c r="B15" s="13">
        <v>0.03</v>
      </c>
    </row>
    <row r="16" spans="1:2" x14ac:dyDescent="0.25">
      <c r="A16" t="s">
        <v>24</v>
      </c>
      <c r="B16" s="13">
        <v>1.4999999999999999E-2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9" sqref="A9"/>
    </sheetView>
  </sheetViews>
  <sheetFormatPr defaultColWidth="11.42578125" defaultRowHeight="15" x14ac:dyDescent="0.25"/>
  <cols>
    <col min="1" max="1" width="16.42578125" bestFit="1" customWidth="1"/>
    <col min="2" max="2" width="12" bestFit="1" customWidth="1"/>
    <col min="3" max="3" width="11.85546875" bestFit="1" customWidth="1"/>
    <col min="4" max="4" width="11.5703125" bestFit="1" customWidth="1"/>
    <col min="5" max="5" width="9.42578125" bestFit="1" customWidth="1"/>
    <col min="6" max="6" width="13.7109375" bestFit="1" customWidth="1"/>
    <col min="7" max="7" width="11" bestFit="1" customWidth="1"/>
  </cols>
  <sheetData>
    <row r="1" spans="1:7" ht="18.75" x14ac:dyDescent="0.3">
      <c r="A1" s="4" t="s">
        <v>11</v>
      </c>
    </row>
    <row r="2" spans="1:7" ht="15.75" thickBot="1" x14ac:dyDescent="0.3">
      <c r="A2" s="5"/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</row>
    <row r="3" spans="1:7" ht="15.75" thickTop="1" x14ac:dyDescent="0.25">
      <c r="A3" s="6" t="s">
        <v>0</v>
      </c>
      <c r="B3" s="10">
        <v>18500</v>
      </c>
      <c r="C3" s="10">
        <f>IF(B3&gt;25000,B3*'Commissions and taxes'!B$3,B3*'Commissions and taxes'!B$4)</f>
        <v>555</v>
      </c>
      <c r="D3" s="10">
        <f>+C3+Salaries!B3</f>
        <v>1555</v>
      </c>
      <c r="E3" s="10">
        <f>IF(D3&gt;=2000,D3*'Commissions and taxes'!B$7,D3*'Commissions and taxes'!B$8)</f>
        <v>186.6</v>
      </c>
      <c r="F3" s="10">
        <f>IF(D3&gt;=2000,D3*'Commissions and taxes'!B$11,D3*'Commissions and taxes'!B$12)</f>
        <v>58.3125</v>
      </c>
      <c r="G3" s="10">
        <f>+D3-E3-F3</f>
        <v>1310.0875000000001</v>
      </c>
    </row>
    <row r="4" spans="1:7" x14ac:dyDescent="0.25">
      <c r="A4" s="7" t="s">
        <v>1</v>
      </c>
      <c r="B4" s="11">
        <v>14600</v>
      </c>
      <c r="C4" s="11">
        <f>IF(B4&gt;25000,B4*'Commissions and taxes'!B$3,B4*'Commissions and taxes'!B$4)</f>
        <v>438</v>
      </c>
      <c r="D4" s="11">
        <f>+C4+Salaries!B4</f>
        <v>1638</v>
      </c>
      <c r="E4" s="11">
        <f>IF(D4&gt;=2000,D4*'Commissions and taxes'!B$7,D4*'Commissions and taxes'!B$8)</f>
        <v>196.56</v>
      </c>
      <c r="F4" s="11">
        <f>IF(D4&gt;=2000,D4*'Commissions and taxes'!B$11,D4*'Commissions and taxes'!B$12)</f>
        <v>61.424999999999997</v>
      </c>
      <c r="G4" s="11">
        <f t="shared" ref="G4:G7" si="0">+D4-E4-F4</f>
        <v>1380.0150000000001</v>
      </c>
    </row>
    <row r="5" spans="1:7" x14ac:dyDescent="0.25">
      <c r="A5" s="8" t="s">
        <v>4</v>
      </c>
      <c r="B5" s="12">
        <v>26300</v>
      </c>
      <c r="C5" s="12">
        <f>IF(B5&gt;25000,B5*'Commissions and taxes'!B$3,B5*'Commissions and taxes'!B$4)</f>
        <v>1315</v>
      </c>
      <c r="D5" s="12">
        <f>+C5+Salaries!B5</f>
        <v>2265</v>
      </c>
      <c r="E5" s="12">
        <f>IF(D5&gt;=2000,D5*'Commissions and taxes'!B$7,D5*'Commissions and taxes'!B$8)</f>
        <v>362.40000000000003</v>
      </c>
      <c r="F5" s="12">
        <f>IF(D5&gt;=2000,D5*'Commissions and taxes'!B$11,D5*'Commissions and taxes'!B$12)</f>
        <v>96.262500000000003</v>
      </c>
      <c r="G5" s="12">
        <f t="shared" si="0"/>
        <v>1806.3374999999999</v>
      </c>
    </row>
    <row r="6" spans="1:7" x14ac:dyDescent="0.25">
      <c r="A6" s="7" t="s">
        <v>2</v>
      </c>
      <c r="B6" s="11">
        <v>34100</v>
      </c>
      <c r="C6" s="11">
        <f>IF(B6&gt;25000,B6*'Commissions and taxes'!B$3,B6*'Commissions and taxes'!B$4)</f>
        <v>1705</v>
      </c>
      <c r="D6" s="11">
        <f>+C6+Salaries!B6</f>
        <v>2855</v>
      </c>
      <c r="E6" s="11">
        <f>IF(D6&gt;=2000,D6*'Commissions and taxes'!B$7,D6*'Commissions and taxes'!B$8)</f>
        <v>456.8</v>
      </c>
      <c r="F6" s="11">
        <f>IF(D6&gt;=2000,D6*'Commissions and taxes'!B$11,D6*'Commissions and taxes'!B$12)</f>
        <v>121.33750000000001</v>
      </c>
      <c r="G6" s="11">
        <f t="shared" si="0"/>
        <v>2276.8624999999997</v>
      </c>
    </row>
    <row r="7" spans="1:7" x14ac:dyDescent="0.25">
      <c r="A7" s="8" t="s">
        <v>3</v>
      </c>
      <c r="B7" s="12">
        <v>43200</v>
      </c>
      <c r="C7" s="12">
        <f>IF(B7&gt;25000,B7*'Commissions and taxes'!B$3,B7*'Commissions and taxes'!B$4)</f>
        <v>2160</v>
      </c>
      <c r="D7" s="12">
        <f>+C7+Salaries!B7</f>
        <v>3410</v>
      </c>
      <c r="E7" s="12">
        <f>IF(D7&gt;=2000,D7*'Commissions and taxes'!B$7,D7*'Commissions and taxes'!B$8)</f>
        <v>545.6</v>
      </c>
      <c r="F7" s="12">
        <f>IF(D7&gt;=2000,D7*'Commissions and taxes'!B$11,D7*'Commissions and taxes'!B$12)</f>
        <v>144.92500000000001</v>
      </c>
      <c r="G7" s="12">
        <f t="shared" si="0"/>
        <v>2719.4749999999999</v>
      </c>
    </row>
    <row r="25" spans="2:2" ht="18.75" x14ac:dyDescent="0.3">
      <c r="B25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9" sqref="A9"/>
    </sheetView>
  </sheetViews>
  <sheetFormatPr defaultColWidth="11.42578125" defaultRowHeight="15" x14ac:dyDescent="0.25"/>
  <cols>
    <col min="1" max="1" width="19" bestFit="1" customWidth="1"/>
    <col min="2" max="2" width="12" bestFit="1" customWidth="1"/>
    <col min="3" max="3" width="11.85546875" bestFit="1" customWidth="1"/>
    <col min="4" max="4" width="11.5703125" bestFit="1" customWidth="1"/>
    <col min="5" max="5" width="9.42578125" bestFit="1" customWidth="1"/>
    <col min="6" max="6" width="13.7109375" bestFit="1" customWidth="1"/>
    <col min="7" max="7" width="11" bestFit="1" customWidth="1"/>
  </cols>
  <sheetData>
    <row r="1" spans="1:7" ht="18.75" x14ac:dyDescent="0.3">
      <c r="A1" s="4" t="s">
        <v>26</v>
      </c>
    </row>
    <row r="2" spans="1:7" ht="15.75" thickBot="1" x14ac:dyDescent="0.3">
      <c r="A2" s="5"/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</row>
    <row r="3" spans="1:7" ht="15.75" thickTop="1" x14ac:dyDescent="0.25">
      <c r="A3" s="6" t="s">
        <v>0</v>
      </c>
      <c r="B3" s="10">
        <v>23500</v>
      </c>
      <c r="C3" s="10">
        <f>IF(B3&gt;25000,B3*'Commissions and taxes'!B$3,B3*'Commissions and taxes'!B$4)</f>
        <v>705</v>
      </c>
      <c r="D3" s="10">
        <f>+C3+Salaries!B3</f>
        <v>1705</v>
      </c>
      <c r="E3" s="10">
        <f>IF(D3&gt;=2000,D3*'Commissions and taxes'!B$7,D3*'Commissions and taxes'!B$8)</f>
        <v>204.6</v>
      </c>
      <c r="F3" s="10">
        <f>IF(D3&gt;=2000,D3*'Commissions and taxes'!B$11,D3*'Commissions and taxes'!B$12)</f>
        <v>63.9375</v>
      </c>
      <c r="G3" s="10">
        <f>+D3-E3-F3</f>
        <v>1436.4625000000001</v>
      </c>
    </row>
    <row r="4" spans="1:7" x14ac:dyDescent="0.25">
      <c r="A4" s="7" t="s">
        <v>1</v>
      </c>
      <c r="B4" s="11">
        <v>16230</v>
      </c>
      <c r="C4" s="11">
        <f>IF(B4&gt;25000,B4*'Commissions and taxes'!B$3,B4*'Commissions and taxes'!B$4)</f>
        <v>486.9</v>
      </c>
      <c r="D4" s="11">
        <f>+C4+Salaries!B4</f>
        <v>1686.9</v>
      </c>
      <c r="E4" s="11">
        <f>IF(D4&gt;=2000,D4*'Commissions and taxes'!B$7,D4*'Commissions and taxes'!B$8)</f>
        <v>202.428</v>
      </c>
      <c r="F4" s="11">
        <f>IF(D4&gt;=2000,D4*'Commissions and taxes'!B$11,D4*'Commissions and taxes'!B$12)</f>
        <v>63.258749999999999</v>
      </c>
      <c r="G4" s="11">
        <f t="shared" ref="G4:G7" si="0">+D4-E4-F4</f>
        <v>1421.2132500000002</v>
      </c>
    </row>
    <row r="5" spans="1:7" x14ac:dyDescent="0.25">
      <c r="A5" s="8" t="s">
        <v>4</v>
      </c>
      <c r="B5" s="12">
        <v>22300</v>
      </c>
      <c r="C5" s="12">
        <f>IF(B5&gt;25000,B5*'Commissions and taxes'!B$3,B5*'Commissions and taxes'!B$4)</f>
        <v>669</v>
      </c>
      <c r="D5" s="12">
        <f>+C5+Salaries!B5</f>
        <v>1619</v>
      </c>
      <c r="E5" s="12">
        <f>IF(D5&gt;=2000,D5*'Commissions and taxes'!B$7,D5*'Commissions and taxes'!B$8)</f>
        <v>194.28</v>
      </c>
      <c r="F5" s="12">
        <f>IF(D5&gt;=2000,D5*'Commissions and taxes'!B$11,D5*'Commissions and taxes'!B$12)</f>
        <v>60.712499999999999</v>
      </c>
      <c r="G5" s="12">
        <f t="shared" si="0"/>
        <v>1364.0074999999999</v>
      </c>
    </row>
    <row r="6" spans="1:7" x14ac:dyDescent="0.25">
      <c r="A6" s="7" t="s">
        <v>2</v>
      </c>
      <c r="B6" s="11">
        <v>38400</v>
      </c>
      <c r="C6" s="11">
        <f>IF(B6&gt;25000,B6*'Commissions and taxes'!B$3,B6*'Commissions and taxes'!B$4)</f>
        <v>1920</v>
      </c>
      <c r="D6" s="11">
        <f>+C6+Salaries!B6</f>
        <v>3070</v>
      </c>
      <c r="E6" s="11">
        <f>IF(D6&gt;=2000,D6*'Commissions and taxes'!B$7,D6*'Commissions and taxes'!B$8)</f>
        <v>491.2</v>
      </c>
      <c r="F6" s="11">
        <f>IF(D6&gt;=2000,D6*'Commissions and taxes'!B$11,D6*'Commissions and taxes'!B$12)</f>
        <v>130.47500000000002</v>
      </c>
      <c r="G6" s="11">
        <f t="shared" si="0"/>
        <v>2448.3250000000003</v>
      </c>
    </row>
    <row r="7" spans="1:7" x14ac:dyDescent="0.25">
      <c r="A7" s="8" t="s">
        <v>3</v>
      </c>
      <c r="B7" s="12">
        <v>41000</v>
      </c>
      <c r="C7" s="12">
        <f>IF(B7&gt;25000,B7*'Commissions and taxes'!B$3,B7*'Commissions and taxes'!B$4)</f>
        <v>2050</v>
      </c>
      <c r="D7" s="12">
        <f>+C7+Salaries!B7</f>
        <v>3300</v>
      </c>
      <c r="E7" s="12">
        <f>IF(D7&gt;=2000,D7*'Commissions and taxes'!B$7,D7*'Commissions and taxes'!B$8)</f>
        <v>528</v>
      </c>
      <c r="F7" s="12">
        <f>IF(D7&gt;=2000,D7*'Commissions and taxes'!B$11,D7*'Commissions and taxes'!B$12)</f>
        <v>140.25</v>
      </c>
      <c r="G7" s="12">
        <f t="shared" si="0"/>
        <v>2631.75</v>
      </c>
    </row>
    <row r="25" spans="2:2" ht="18.75" x14ac:dyDescent="0.3">
      <c r="B2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9" sqref="A9"/>
    </sheetView>
  </sheetViews>
  <sheetFormatPr defaultColWidth="11.42578125" defaultRowHeight="15" x14ac:dyDescent="0.25"/>
  <cols>
    <col min="1" max="1" width="17.140625" bestFit="1" customWidth="1"/>
    <col min="2" max="2" width="12" bestFit="1" customWidth="1"/>
    <col min="3" max="3" width="11" bestFit="1" customWidth="1"/>
    <col min="4" max="4" width="12.42578125" bestFit="1" customWidth="1"/>
    <col min="5" max="5" width="14.42578125" bestFit="1" customWidth="1"/>
    <col min="6" max="6" width="9.85546875" bestFit="1" customWidth="1"/>
    <col min="7" max="7" width="12" bestFit="1" customWidth="1"/>
  </cols>
  <sheetData>
    <row r="1" spans="1:7" ht="18.75" x14ac:dyDescent="0.3">
      <c r="A1" s="4" t="s">
        <v>27</v>
      </c>
    </row>
    <row r="2" spans="1:7" ht="15.75" thickBot="1" x14ac:dyDescent="0.3">
      <c r="A2" s="5"/>
      <c r="B2" s="9" t="s">
        <v>10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</row>
    <row r="3" spans="1:7" ht="15.75" thickTop="1" x14ac:dyDescent="0.25">
      <c r="A3" s="6" t="s">
        <v>0</v>
      </c>
      <c r="B3" s="10">
        <v>18250</v>
      </c>
      <c r="C3" s="10">
        <f>IF(B3&gt;25000,B3*'Commissions and taxes'!B$3,B3*'Commissions and taxes'!B$4)</f>
        <v>547.5</v>
      </c>
      <c r="D3" s="10">
        <f>+C3+Salaries!B3</f>
        <v>1547.5</v>
      </c>
      <c r="E3" s="10">
        <f>IF(D3&gt;=2000,D3*'Commissions and taxes'!B$7,D3*'Commissions and taxes'!B$8)</f>
        <v>185.7</v>
      </c>
      <c r="F3" s="10">
        <f>IF(D3&gt;=2000,D3*'Commissions and taxes'!B$11,D3*'Commissions and taxes'!B$12)</f>
        <v>58.03125</v>
      </c>
      <c r="G3" s="10">
        <f>+D3-E3-F3</f>
        <v>1303.76875</v>
      </c>
    </row>
    <row r="4" spans="1:7" x14ac:dyDescent="0.25">
      <c r="A4" s="7" t="s">
        <v>1</v>
      </c>
      <c r="B4" s="11">
        <v>16430</v>
      </c>
      <c r="C4" s="11">
        <f>IF(B4&gt;25000,B4*'Commissions and taxes'!B$3,B4*'Commissions and taxes'!B$4)</f>
        <v>492.9</v>
      </c>
      <c r="D4" s="11">
        <f>+C4+Salaries!B4</f>
        <v>1692.9</v>
      </c>
      <c r="E4" s="11">
        <f>IF(D4&gt;=2000,D4*'Commissions and taxes'!B$7,D4*'Commissions and taxes'!B$8)</f>
        <v>203.148</v>
      </c>
      <c r="F4" s="11">
        <f>IF(D4&gt;=2000,D4*'Commissions and taxes'!B$11,D4*'Commissions and taxes'!B$12)</f>
        <v>63.483750000000001</v>
      </c>
      <c r="G4" s="11">
        <f t="shared" ref="G4:G7" si="0">+D4-E4-F4</f>
        <v>1426.2682500000001</v>
      </c>
    </row>
    <row r="5" spans="1:7" x14ac:dyDescent="0.25">
      <c r="A5" s="8" t="s">
        <v>4</v>
      </c>
      <c r="B5" s="12">
        <v>18350</v>
      </c>
      <c r="C5" s="12">
        <f>IF(B5&gt;25000,B5*'Commissions and taxes'!B$3,B5*'Commissions and taxes'!B$4)</f>
        <v>550.5</v>
      </c>
      <c r="D5" s="12">
        <f>+C5+Salaries!B5</f>
        <v>1500.5</v>
      </c>
      <c r="E5" s="12">
        <f>IF(D5&gt;=2000,D5*'Commissions and taxes'!B$7,D5*'Commissions and taxes'!B$8)</f>
        <v>180.06</v>
      </c>
      <c r="F5" s="12">
        <f>IF(D5&gt;=2000,D5*'Commissions and taxes'!B$11,D5*'Commissions and taxes'!B$12)</f>
        <v>56.268749999999997</v>
      </c>
      <c r="G5" s="12">
        <f t="shared" si="0"/>
        <v>1264.1712500000001</v>
      </c>
    </row>
    <row r="6" spans="1:7" x14ac:dyDescent="0.25">
      <c r="A6" s="7" t="s">
        <v>2</v>
      </c>
      <c r="B6" s="11">
        <v>20800</v>
      </c>
      <c r="C6" s="11">
        <f>IF(B6&gt;25000,B6*'Commissions and taxes'!B$3,B6*'Commissions and taxes'!B$4)</f>
        <v>624</v>
      </c>
      <c r="D6" s="11">
        <f>+C6+Salaries!B6</f>
        <v>1774</v>
      </c>
      <c r="E6" s="11">
        <f>IF(D6&gt;=2000,D6*'Commissions and taxes'!B$7,D6*'Commissions and taxes'!B$8)</f>
        <v>212.88</v>
      </c>
      <c r="F6" s="11">
        <f>IF(D6&gt;=2000,D6*'Commissions and taxes'!B$11,D6*'Commissions and taxes'!B$12)</f>
        <v>66.524999999999991</v>
      </c>
      <c r="G6" s="11">
        <f t="shared" si="0"/>
        <v>1494.5949999999998</v>
      </c>
    </row>
    <row r="7" spans="1:7" x14ac:dyDescent="0.25">
      <c r="A7" s="8" t="s">
        <v>3</v>
      </c>
      <c r="B7" s="12">
        <v>28800</v>
      </c>
      <c r="C7" s="12">
        <f>IF(B7&gt;25000,B7*'Commissions and taxes'!B$3,B7*'Commissions and taxes'!B$4)</f>
        <v>1440</v>
      </c>
      <c r="D7" s="12">
        <f>+C7+Salaries!B7</f>
        <v>2690</v>
      </c>
      <c r="E7" s="12">
        <f>IF(D7&gt;=2000,D7*'Commissions and taxes'!B$7,D7*'Commissions and taxes'!B$8)</f>
        <v>430.40000000000003</v>
      </c>
      <c r="F7" s="12">
        <f>IF(D7&gt;=2000,D7*'Commissions and taxes'!B$11,D7*'Commissions and taxes'!B$12)</f>
        <v>114.325</v>
      </c>
      <c r="G7" s="12">
        <f t="shared" si="0"/>
        <v>2145.2750000000001</v>
      </c>
    </row>
    <row r="25" spans="2:2" ht="18.75" x14ac:dyDescent="0.3">
      <c r="B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</vt:lpstr>
      <vt:lpstr>February</vt:lpstr>
      <vt:lpstr>Mars</vt:lpstr>
      <vt:lpstr>1st quarter</vt:lpstr>
      <vt:lpstr>Salaries</vt:lpstr>
      <vt:lpstr>Commissions and taxes</vt:lpstr>
      <vt:lpstr>January solution</vt:lpstr>
      <vt:lpstr>February solution</vt:lpstr>
      <vt:lpstr>Mars solution</vt:lpstr>
      <vt:lpstr>1st quarter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00410646</dc:creator>
  <cp:lastModifiedBy>Alf</cp:lastModifiedBy>
  <dcterms:created xsi:type="dcterms:W3CDTF">2014-10-03T11:10:31Z</dcterms:created>
  <dcterms:modified xsi:type="dcterms:W3CDTF">2015-09-13T21:47:40Z</dcterms:modified>
</cp:coreProperties>
</file>