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7.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4.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pivotTable1.xml" ContentType="application/vnd.openxmlformats-officedocument.spreadsheetml.pivotTable+xml"/>
  <Override PartName="/xl/pivotTables/_rels/pivotTable8.xml.rels" ContentType="application/vnd.openxmlformats-package.relationships+xml"/>
  <Override PartName="/xl/pivotTables/_rels/pivotTable7.xml.rels" ContentType="application/vnd.openxmlformats-package.relationships+xml"/>
  <Override PartName="/xl/pivotTables/_rels/pivotTable6.xml.rels" ContentType="application/vnd.openxmlformats-package.relationships+xml"/>
  <Override PartName="/xl/pivotTables/_rels/pivotTable5.xml.rels" ContentType="application/vnd.openxmlformats-package.relationships+xml"/>
  <Override PartName="/xl/pivotTables/_rels/pivotTable2.xml.rels" ContentType="application/vnd.openxmlformats-package.relationships+xml"/>
  <Override PartName="/xl/pivotTables/_rels/pivotTable4.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Cache/_rels/pivotCacheDefinition1.xml.rels" ContentType="application/vnd.openxmlformats-package.relationships+xml"/>
  <Override PartName="/xl/pivotCache/_rels/pivotCacheDefinition7.xml.rels" ContentType="application/vnd.openxmlformats-package.relationships+xml"/>
  <Override PartName="/xl/pivotCache/_rels/pivotCacheDefinition2.xml.rels" ContentType="application/vnd.openxmlformats-package.relationships+xml"/>
  <Override PartName="/xl/pivotCache/_rels/pivotCacheDefinition3.xml.rels" ContentType="application/vnd.openxmlformats-package.relationships+xml"/>
  <Override PartName="/xl/pivotCache/_rels/pivotCacheDefinition4.xml.rels" ContentType="application/vnd.openxmlformats-package.relationships+xml"/>
  <Override PartName="/xl/pivotCache/_rels/pivotCacheDefinition5.xml.rels" ContentType="application/vnd.openxmlformats-package.relationships+xml"/>
  <Override PartName="/xl/pivotCache/_rels/pivotCacheDefinition6.xml.rels" ContentType="application/vnd.openxmlformats-package.relationships+xml"/>
  <Override PartName="/xl/pivotCache/pivotCacheDefinition7.xml" ContentType="application/vnd.openxmlformats-officedocument.spreadsheetml.pivotCacheDefinition+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6.xml" ContentType="application/vnd.openxmlformats-officedocument.spreadsheetml.pivotCacheRecords+xml"/>
  <Override PartName="/xl/pivotCache/pivotCacheRecords7.xml" ContentType="application/vnd.openxmlformats-officedocument.spreadsheetml.pivotCacheRecords+xml"/>
  <Override PartName="/xl/pivotCache/pivotCacheDefinition6.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ignaturas" sheetId="1" state="visible" r:id="rId2"/>
    <sheet name="Materias" sheetId="2" state="visible" r:id="rId3"/>
    <sheet name="Resumen Materias" sheetId="3" state="visible" r:id="rId4"/>
    <sheet name="Contenidos" sheetId="4" state="visible" r:id="rId5"/>
    <sheet name="Resultados Aprendizaje" sheetId="5" state="visible" r:id="rId6"/>
    <sheet name="Actividades Formativas" sheetId="6" state="visible" r:id="rId7"/>
    <sheet name="Metodologías" sheetId="7" state="visible" r:id="rId8"/>
    <sheet name="Matriz Metodologías" sheetId="8" state="visible" r:id="rId9"/>
    <sheet name="Sistemas Evaluación" sheetId="9" state="visible" r:id="rId10"/>
    <sheet name="Competencias" sheetId="10" state="visible" r:id="rId11"/>
    <sheet name="_56F9DC9755BA473782653E2940F9" sheetId="11" state="hidden" r:id="rId12"/>
    <sheet name="Matriz Competencias Asignaturas" sheetId="12" state="visible" r:id="rId13"/>
    <sheet name="Necesidades docentes" sheetId="13" state="visible" r:id="rId14"/>
    <sheet name="Perfiles profesorado" sheetId="14" state="visible" r:id="rId15"/>
    <sheet name="Necesidades docentes curso" sheetId="15" state="visible" r:id="rId16"/>
    <sheet name="Necesidades docentes areas" sheetId="16" state="visible" r:id="rId17"/>
    <sheet name="Nuevas contrataciones curso" sheetId="17" state="visible" r:id="rId18"/>
  </sheets>
  <definedNames>
    <definedName function="false" hidden="true" localSheetId="11" name="_xlnm._FilterDatabase" vbProcedure="false">'Matriz Competencias Asignaturas'!$A$1:$BD$60</definedName>
    <definedName function="false" hidden="true" localSheetId="12" name="_xlnm._FilterDatabase" vbProcedure="false">'Necesidades docentes'!$A$1:$R$59</definedName>
    <definedName function="false" hidden="false" name="_56F9DC9755BA473782653E2940F9FormId" vbProcedure="false">"7w4zNL4x0UySXqeQrHItMF6zGyOJRYRNnwMoU17MJshUODZTVlBUTExRMlpDMUU3MkJDMk1RUkZZOCQlQCN0PWcu"</definedName>
    <definedName function="false" hidden="false" name="_56F9DC9755BA473782653E2940F9ResponseSheet" vbProcedure="false">"Form1"</definedName>
    <definedName function="false" hidden="false" name="_56F9DC9755BA473782653E2940F9SourceDocId" vbProcedure="false">"{3bac3e79-59fb-4f08-87fb-c7cf9bbd2753}"</definedName>
  </definedNames>
  <calcPr iterateCount="100" refMode="A1" iterate="false" iterateDelta="0.0001"/>
  <pivotCaches>
    <pivotCache cacheId="1" r:id="rId20"/>
    <pivotCache cacheId="2" r:id="rId21"/>
    <pivotCache cacheId="3" r:id="rId22"/>
    <pivotCache cacheId="4" r:id="rId23"/>
    <pivotCache cacheId="5" r:id="rId24"/>
    <pivotCache cacheId="6" r:id="rId25"/>
    <pivotCache cacheId="7" r:id="rId26"/>
  </pivotCaches>
  <extLst>
    <ext xmlns:loext="http://schemas.libreoffice.org/" uri="{7626C862-2A13-11E5-B345-FEFF819CDC9F}">
      <loext:extCalcPr stringRefSyntax="ExcelA1"/>
    </ext>
  </extLst>
</workbook>
</file>

<file path=xl/sharedStrings.xml><?xml version="1.0" encoding="utf-8"?>
<sst xmlns="http://schemas.openxmlformats.org/spreadsheetml/2006/main" count="2828" uniqueCount="788">
  <si>
    <t xml:space="preserve">Código</t>
  </si>
  <si>
    <t xml:space="preserve">Asignatura</t>
  </si>
  <si>
    <t xml:space="preserve">ECTS</t>
  </si>
  <si>
    <t xml:space="preserve">Rama</t>
  </si>
  <si>
    <t xml:space="preserve">Módulo</t>
  </si>
  <si>
    <t xml:space="preserve">Materia</t>
  </si>
  <si>
    <t xml:space="preserve">Área de Conocimiento</t>
  </si>
  <si>
    <t xml:space="preserve">Curso</t>
  </si>
  <si>
    <t xml:space="preserve">Semestre</t>
  </si>
  <si>
    <t xml:space="preserve">Carácter</t>
  </si>
  <si>
    <t xml:space="preserve">Mención</t>
  </si>
  <si>
    <t xml:space="preserve">Dependencias</t>
  </si>
  <si>
    <t xml:space="preserve">Fundamentos de Matemáticas</t>
  </si>
  <si>
    <t xml:space="preserve">Ciencias</t>
  </si>
  <si>
    <t xml:space="preserve">Matemáticas</t>
  </si>
  <si>
    <t xml:space="preserve">Fundamentos Matemáticos</t>
  </si>
  <si>
    <t xml:space="preserve">Matemática Aplicada</t>
  </si>
  <si>
    <t xml:space="preserve">Obligatoria</t>
  </si>
  <si>
    <t xml:space="preserve">Común</t>
  </si>
  <si>
    <t xml:space="preserve">Análisis I</t>
  </si>
  <si>
    <t xml:space="preserve">Análisis Matemático</t>
  </si>
  <si>
    <t xml:space="preserve">Básica</t>
  </si>
  <si>
    <t xml:space="preserve">Álgebra Lineal</t>
  </si>
  <si>
    <t xml:space="preserve">Ingeniería y Arquitectura</t>
  </si>
  <si>
    <t xml:space="preserve">Álgebra y Lógica Matemática</t>
  </si>
  <si>
    <t xml:space="preserve">Matemática Discreta</t>
  </si>
  <si>
    <t xml:space="preserve">Programación</t>
  </si>
  <si>
    <t xml:space="preserve">Computación</t>
  </si>
  <si>
    <t xml:space="preserve">Algoritmos y Datos</t>
  </si>
  <si>
    <t xml:space="preserve">Lenguajes y Sistemas Informáticos</t>
  </si>
  <si>
    <t xml:space="preserve">Análisis II</t>
  </si>
  <si>
    <t xml:space="preserve">Probabilidad y Estadística</t>
  </si>
  <si>
    <t xml:space="preserve">Ciencias Sociales y Jurídicas</t>
  </si>
  <si>
    <t xml:space="preserve">Estadística</t>
  </si>
  <si>
    <t xml:space="preserve">Estadística e Investigación Operativa</t>
  </si>
  <si>
    <t xml:space="preserve">Algoritmos y Estructuras de Datos</t>
  </si>
  <si>
    <t xml:space="preserve">Programación;Matemática Discreta</t>
  </si>
  <si>
    <t xml:space="preserve">Claves de Historia Contemporánea</t>
  </si>
  <si>
    <t xml:space="preserve">Arte y Humanidades</t>
  </si>
  <si>
    <t xml:space="preserve">Humanidades</t>
  </si>
  <si>
    <t xml:space="preserve">Proyecto I </t>
  </si>
  <si>
    <t xml:space="preserve">Proyectos</t>
  </si>
  <si>
    <t xml:space="preserve">Análisis I;Álgebra Lineal;Matemática Discreta;Programación;Probabilidad y Estadística;Análisis II;Algoritmos y Estructuras de Datos</t>
  </si>
  <si>
    <t xml:space="preserve">Análisis III</t>
  </si>
  <si>
    <t xml:space="preserve">Ecuaciones Diferenciales y en Diferencias</t>
  </si>
  <si>
    <t xml:space="preserve">Matemática Avanzada</t>
  </si>
  <si>
    <t xml:space="preserve">Bases de Datos</t>
  </si>
  <si>
    <t xml:space="preserve">Estadística Inferencial</t>
  </si>
  <si>
    <t xml:space="preserve">Fundamentos Económicos</t>
  </si>
  <si>
    <t xml:space="preserve">Economía</t>
  </si>
  <si>
    <t xml:space="preserve">Geometría Diferencial</t>
  </si>
  <si>
    <t xml:space="preserve">Métodos Numéricos I</t>
  </si>
  <si>
    <t xml:space="preserve">Cálculo Numérico</t>
  </si>
  <si>
    <t xml:space="preserve">Electrónica Digital y Arquitectura de Ordenadores</t>
  </si>
  <si>
    <t xml:space="preserve">Tecnología Digital</t>
  </si>
  <si>
    <t xml:space="preserve">Tecnología Electrónica</t>
  </si>
  <si>
    <t xml:space="preserve">Ecuaciones en Derivadas Parciales</t>
  </si>
  <si>
    <t xml:space="preserve">Análisis II;Ecuaciones Diferenciales</t>
  </si>
  <si>
    <t xml:space="preserve">Análisis de Datos</t>
  </si>
  <si>
    <t xml:space="preserve">Programación;Probabilidad y Estadística;Bases de Datos</t>
  </si>
  <si>
    <t xml:space="preserve">Proyecto II</t>
  </si>
  <si>
    <t xml:space="preserve">Sistemas Operativos y Redes de Ordenadores</t>
  </si>
  <si>
    <t xml:space="preserve">Sistemas Operativos y Redes</t>
  </si>
  <si>
    <t xml:space="preserve">Optimización</t>
  </si>
  <si>
    <t xml:space="preserve">Métodos Numéricos II</t>
  </si>
  <si>
    <t xml:space="preserve">Hombre y Mundo Moderno</t>
  </si>
  <si>
    <t xml:space="preserve">Sistemas Dinámicos</t>
  </si>
  <si>
    <t xml:space="preserve">Optativa</t>
  </si>
  <si>
    <t xml:space="preserve">Análisis Funcional</t>
  </si>
  <si>
    <t xml:space="preserve">Topología</t>
  </si>
  <si>
    <t xml:space="preserve">Variable Compleja y Análisis de Fourier</t>
  </si>
  <si>
    <t xml:space="preserve">Aprendizaje Automático</t>
  </si>
  <si>
    <t xml:space="preserve">Inteligencia Artificial</t>
  </si>
  <si>
    <t xml:space="preserve">Ciencia de Datos</t>
  </si>
  <si>
    <t xml:space="preserve">Ciencias de la Computación e Inteligencia Artificial</t>
  </si>
  <si>
    <t xml:space="preserve">Computación en paralelo</t>
  </si>
  <si>
    <t xml:space="preserve">Computación Paralela</t>
  </si>
  <si>
    <t xml:space="preserve">Cálculo Estocástico</t>
  </si>
  <si>
    <t xml:space="preserve">Economía Cuantitativa</t>
  </si>
  <si>
    <t xml:space="preserve">Matemática Aplicada a la Economía</t>
  </si>
  <si>
    <t xml:space="preserve">Métodos Cuantitativos para la Economía</t>
  </si>
  <si>
    <t xml:space="preserve">Optativa - Obligatoria Mención</t>
  </si>
  <si>
    <t xml:space="preserve">Matemática Financiera I</t>
  </si>
  <si>
    <t xml:space="preserve">Matemática Financiera</t>
  </si>
  <si>
    <t xml:space="preserve">Economía Financiera y Contabilidad</t>
  </si>
  <si>
    <t xml:space="preserve">Matemáticas Actuariales</t>
  </si>
  <si>
    <t xml:space="preserve">Lógica Formal</t>
  </si>
  <si>
    <t xml:space="preserve">Teoría de la Computación</t>
  </si>
  <si>
    <t xml:space="preserve">Fundamentos de la Inteligencia Artificial</t>
  </si>
  <si>
    <t xml:space="preserve">Matemática Financiera II</t>
  </si>
  <si>
    <t xml:space="preserve">Minería de Datos y Big Data</t>
  </si>
  <si>
    <t xml:space="preserve">Minería de Datos</t>
  </si>
  <si>
    <t xml:space="preserve">Modelos de Riesgo Cuantitativo</t>
  </si>
  <si>
    <t xml:space="preserve">Teoría y optimización de carteras</t>
  </si>
  <si>
    <t xml:space="preserve">Series Temporales</t>
  </si>
  <si>
    <t xml:space="preserve">Programación Lógica</t>
  </si>
  <si>
    <t xml:space="preserve">Programación Funcional</t>
  </si>
  <si>
    <t xml:space="preserve">Percepción Computacional</t>
  </si>
  <si>
    <t xml:space="preserve">Procesamiento de Lenguaje Natural</t>
  </si>
  <si>
    <t xml:space="preserve">Administración de sistemas</t>
  </si>
  <si>
    <t xml:space="preserve">Sistemas de Información</t>
  </si>
  <si>
    <t xml:space="preserve">Doctrina Social de la Iglesia</t>
  </si>
  <si>
    <t xml:space="preserve">Prácticas externas</t>
  </si>
  <si>
    <t xml:space="preserve">Prácticas Externas</t>
  </si>
  <si>
    <t xml:space="preserve">Trabajo Fin de Grado</t>
  </si>
  <si>
    <t xml:space="preserve">TFG</t>
  </si>
  <si>
    <t xml:space="preserve">Computación Cuántica</t>
  </si>
  <si>
    <t xml:space="preserve">Optativa de Mención</t>
  </si>
  <si>
    <t xml:space="preserve">Aprendizaje profundo</t>
  </si>
  <si>
    <t xml:space="preserve">Procesos Estocásticos</t>
  </si>
  <si>
    <t xml:space="preserve">Criptografía y Blockchain</t>
  </si>
  <si>
    <t xml:space="preserve">Criptografía</t>
  </si>
  <si>
    <t xml:space="preserve">Teoría de la señal</t>
  </si>
  <si>
    <t xml:space="preserve">Teoría de la Señal y las Comunicaciones</t>
  </si>
  <si>
    <t xml:space="preserve">Teoría de la Señal y Comunicaciones</t>
  </si>
  <si>
    <t xml:space="preserve">Ingeniería del Software</t>
  </si>
  <si>
    <t xml:space="preserve">Grandes libros</t>
  </si>
  <si>
    <t xml:space="preserve">Ética y Deontología</t>
  </si>
  <si>
    <t xml:space="preserve">- all -</t>
  </si>
  <si>
    <t xml:space="preserve">Asignaturas</t>
  </si>
  <si>
    <t xml:space="preserve">Total Result</t>
  </si>
  <si>
    <t xml:space="preserve">Contenidos</t>
  </si>
  <si>
    <t xml:space="preserve">Principales áreas de las Matematicas. Introducción a la teoría de conjuntos. Introducción a la Lógica Matemática. Tipos de proposiciones Matemáticas (definiciones, proposiciones, lemas, teoremas, corolarios, etc). Técnicas de demostración (inducción, reducción al absurdo, contraejemplos). Introducción a LaTeX.</t>
  </si>
  <si>
    <t xml:space="preserve">El cuerpo de los números reales. Sucesiones numéricas. Topología en la recta real. Límites y continuidad. Derivabilidad en una variable. Fórmulas de Taylor. Problemas de extremos.</t>
  </si>
  <si>
    <t xml:space="preserve">Vectores. Espacios vectoriales. Matrices. Sistemas de ecuaciones lineales. Aplicaciones lineales. Endomorfismos. Valores y vectores propios. Diagonalización de matrices. Formas bilineales. Formas cuadráticas. Productos escalares. Bases ortogonales. Proyecciones. Matrices simétricas y ortogonales. Espacios euclídeos. Espacio afín y aplicaciones afines.</t>
  </si>
  <si>
    <t xml:space="preserve">Teoría de conjuntos. Teoría de números y aritmética modular. Combinatoria. Principios de inducción y recursion. Recurrencias y ecuaciones en diferencias finitas. Teoría de relaciones y grafos.</t>
  </si>
  <si>
    <t xml:space="preserve">Algoritmos y programas. Paradigmas de programación. Programación estructurada y procedimiental. Variables y tipos de datos simples y compuestos. Condicionales y bucles. Funciones. Ficheros.</t>
  </si>
  <si>
    <t xml:space="preserve">Integral de Riemann en una variable. Teorema fundamental del cálculo. Integrales impropias. Aplicaciones de la integral. Integral de Lebesgue. Series numéricas.</t>
  </si>
  <si>
    <t xml:space="preserve">Estadística descriptiva de una y dos variables. Regresión. Probabilidad. Variables aleatorias y modelos probabilísticos. Distribuciones Gamma y Beta. Estimación de parámetros. Introducción a la Estadística Bayesiana.</t>
  </si>
  <si>
    <t xml:space="preserve">Tipos abstractos de datos: pilas, colas, listas enlazadas, árboles, tablas hash. Programación orientada a objetos. Complejidad algorítmica. Técnicas algorítmicas: Divide y venceras, programación dinámica, algoritmos voraces, algoritmos con vuelta atrás, algoritmos con ramificación y poda, algoritmos probabilistas.</t>
  </si>
  <si>
    <t xml:space="preserve">Esta asignatura está planteada en torno a temáticas de nuestro tiempo, como los derechos humanos, el choque de civilizaciones, la violencia política y religiosa, el totalitarismo o el poder social de la ciencia, pero no pretende en ningún caso ser una Historia Universal Contemporánea en sentido estricto. El eje básico cronológico en torno al cual gira es el siglo XX, pero todo ello está enfocado a una plena comprensión de las dinámicas históricas y culturales que conforman el tiempo presente indagando en las raíces de nuestra civilización en el mundo antiguo, medieval y moderno</t>
  </si>
  <si>
    <t xml:space="preserve">Gestión y desarrollo de un proyecto para la resolución de un problema del ámbito de la ingeniería y las ciencias que integre los conicimientos adquiridos en primer curso. Leguaje de procesamiento de texto LaTeX. Sistema de control de versiones Git. Metodologías de gestión y planificación de proyectos de ingeniería.</t>
  </si>
  <si>
    <t xml:space="preserve">Topología en el espacio euclídeo n-dimensional. Límites en varias variables. Derivabilidad en varias variables. Fórmula del polinomio de Taylor en varias variables. Problemas de extremos locales, absolutos y condicionados (multiplicadores de Lagrange). Teorema de la Función Implícita y Teorema de la Función Inversa. Introducción a las integrales de línea y superficie. Teoremas de Green, Gauss y Stokes.</t>
  </si>
  <si>
    <t xml:space="preserve">Ecuaciones diferenciales ordinarias de primer orden. Solución general y problema del valor inicial. Métodos de integración. Sistemas de ecuaciones diferenciales lineales con coeficientes constantes. Ecuaciones diferenciales lineales de orden superior. Métodos de series de potencias, Frobenius y transformada de Laplace.  Ecuaciones diferenciales y sistemas no lineales. Diagramas de fase. Comportamiento cualitativo de las soluciones. Modelos, interpretaciones y problemas de bifurcación. Ecuaciones en diferencias. Ecuaciones en diferencias lineales. Sistemas lineales de ecuaciones en diferencias. Sistemas no lineales de ecuaciones en diferencias. Aplicaciones en Ciencias e Ingeniería.</t>
  </si>
  <si>
    <t xml:space="preserve">Tipos de bases de datos. Modelado conceptual. Diseño. Implementación. Consulta de bases de datos.</t>
  </si>
  <si>
    <t xml:space="preserve">Variable aleatoria muestral. Teorema central del límite. Estimación de parámetros. Contraste de hipótesis paramétricos. Contrastes de hipótesis no paramétricos. Introducción a la inferencia bayesiana.</t>
  </si>
  <si>
    <t xml:space="preserve">Fundamentos micro y macroeconómicos. La demanda, la oferta y sus determinantes. Principales mercados y su equilibrio; la dinámica del equilibrio ante cambios en las variables. La medición del PIB y otras macromagnitudes. El mercado de trabajo; el desempleo. La determinación de los precios en una economía; la inflación. El concepto del dinero y el papel del sistema financiero en una economía. Introducción a la macroeconomía abierta.</t>
  </si>
  <si>
    <t xml:space="preserve">Curvatura y torsión de una curva en el espacio euclideo tridimensional. Primera y segunda forma fundamentales de una superficie en el espacio euclideo. Curvaturas y Geodésicas. El espacio tiempo de Minkowski y la relatividad especial. La relatividad especial y la geometría hiperbólica. Flujos geométricos y relatividad general. Las ecuaciones de Einstein. Geometría del espacio tiempo de Schwarzschild.</t>
  </si>
  <si>
    <t xml:space="preserve">Teoría de errores. Métodos de cálculo de raíces. Álgebra matricial. Métodos de resolución de ecuaciones y sistemas lineales y no lineales. Cálculo de autovalores y autovectores. Interpolación polinómica y splines. Derivación e integración numéricas.</t>
  </si>
  <si>
    <t xml:space="preserve">Principio físico de los semiconductores; circuitos electrónicos combinacionales y secuenciales; estructura de computadores: CPU, memoria, dispositivos de entrada salida, buses; lenguaje máquina y lenguaje ensamblador.</t>
  </si>
  <si>
    <t xml:space="preserve">Ecuaciones en derivadas parciales de primer orden. Ecuaciones en derivadas parciales no lineales de primer orden. Ecuaciones en derivadas parciales de segundo orden. Método de separación de variables. Ecuación de La place. Ecuación del calor. Ecuación de onda. No linealidad y caos. Problemas de contorno. Teorema de Green. Aplicaciones en Ciencias e Ingeniería.</t>
  </si>
  <si>
    <t xml:space="preserve">Análisis multivariante de la varianza. Análisis de componentes principales. Análisis factorial. Análisis de conglomerados. Análisis discriminante. Análisis de correspondencias. Regresión múltiple. Regresión logística.</t>
  </si>
  <si>
    <t xml:space="preserve">Gestión y desarrollo de un proyecto para la resolución de un problema complejo del ámbito de la ingeniería y las ciencias que integre los conicimientos adquiridos en primer curso. Lenguaje de procesamiento de texto Markdown. Metodologías de gestión y planificación de proyectos de ingeniería.</t>
  </si>
  <si>
    <t xml:space="preserve">Estructura y funcionalidades de un sistema operativo. Instalación, configuración y mantenimiento de sistemas operativos UNIX/Linux. Redes de ordenadores. Transmisión de datos. Modelo OSI. Modelo TCP/IP. Protocolos de Internet.</t>
  </si>
  <si>
    <t xml:space="preserve">Conjuntos convexos. Fundamentos de optimización convexa y dualidad: Multiplicadores de Lagrange y Condiciones KKT. Programación cuadrática. Teoría de control óptimo: principio del máximo de Lev S. Pontryagin.</t>
  </si>
  <si>
    <t xml:space="preserve">Métodos de resolución de ecuaciones en diferencias. Métodos de resolución de ecuaciones diferenciales ordinarias (Runge-Kutta). Problemas de valor inicial. Métodos de resolución de ecuaciones en derivadas parciales (diferencias o elementos finitos). Problemas de frontera.</t>
  </si>
  <si>
    <t xml:space="preserve">Esta asignatura pretende ser una reflexión sobre el significado del ser humano actual: sus fortalezas, retos y conflictos, mediante el análisis de la larga trayectoria filosófica, histórica y artística, desde los orígenes de la tradición occidental. El objetivo final es la constatación de las diferentes cosmovisiones que existen en Occidente y cómo han evolucionado desde la época pre-moderna hasta la actual</t>
  </si>
  <si>
    <t xml:space="preserve">Sistemas dinámicos discretos y modelos económicos y biológicos. Estudio cualitativo de las soluciones. Interpretación económicas y biológicas. Sistemas no lineales. De los conjuntos de Julia al conjunto de Mandelbrot. Caos y fractales. Modelos económicos continuos. Idea del caos matemático en sistemas continuos con dinámica no lineal. Flujos geométricos y sensibilidad de las condiciones iniciales.</t>
  </si>
  <si>
    <t xml:space="preserve">Espacios normados. Espacios de Hilbert. Espacios de Banach. Espacios de funciones. Separación y teorema de Hahn-Banach. Teoría de operadores: el espacio L(X,Y), operadores invertibles y aplicaciones a ecuaciones integrales. Espectro de un operador.</t>
  </si>
  <si>
    <t xml:space="preserve">Conceptos básicos de la topología: abiertos y cerrados, adherencia e interior, etc. Base de una topología. Continuidad y homeomorfismos. Subespacio topológico y topología producto. Axiomas de separación y de numerabilidad. Espacios compactos y conexos.</t>
  </si>
  <si>
    <t xml:space="preserve">El cuerpo de los números complejos. Representación en el plano complejo. Funciones de variable compleja. Derivación de funciones complejas. Funciones analíticas. Series de potencias. Teorema y fórmula integral de Cauchy para funciones de variable compleja. Teorema de los residuos. Introducción al dominio de la frecuencia. Serie de Fourier continua y discreta. Espacio de Hilbert. Transformada de Fourier continua. Transformada de Fourier de tiempo discreto. Transformada de Fourier discreta y transformada rápida de Fourier.</t>
  </si>
  <si>
    <t xml:space="preserve">Aprendizaje no supervisado: K medias; Conglomerados jerárquicos. Evaluación de modelos. Aprendizaje supervisado: K-vecinos más próximos; Clasficadores Bayesianso; Árboles de decisión; Máquinas de vectores de soporte; Redes neuronales.  Modelos híbridos. Aprendizaje automático explicable.</t>
  </si>
  <si>
    <t xml:space="preserve">Arquiteturas multiprocesador. Sistemas de memoria compartida y memoria distribuída. Procesos e hilos. Comunicación entre procesos paralelos. Diseños de algoritmos paralelos.</t>
  </si>
  <si>
    <t xml:space="preserve">Procesos estocástico y martingalas. El movimiento browniano y proceso de Wiener. Integrales estocásticas y ecuaciones diferenciales estocásticas. Lema de Îto.</t>
  </si>
  <si>
    <t xml:space="preserve">Introducción a la matemática financiera: tipos de interés, bonos, valor temporal. Teoría de riesgo neutro en tiempo discreto (Teorema de Girsanov, cambio de medida, super y sub martingalas, teoría de no arbitraje, coberturas, derivados de tipo europeo, derivados de tipo americano y asiático)</t>
  </si>
  <si>
    <t xml:space="preserve">Modelos de regresión. Seguros y teoría de la utilidad. Análisis de supervivencia, mortalidad y quiebra. Análisis de seguros de vida.</t>
  </si>
  <si>
    <t xml:space="preserve">Lógica proposicional. Lógica de predicados de primer orden. Lógica modal. Lógica matemática. Computabilidad.</t>
  </si>
  <si>
    <t xml:space="preserve">Teoría de autómatas y lenguajes formales.</t>
  </si>
  <si>
    <t xml:space="preserve">Representación del conocimiento (basada en la lógica clásica, representación de la imprecisión, representación de la incertidumbre); búsqueda heurística (con adversarios y de un solo agente).</t>
  </si>
  <si>
    <t xml:space="preserve">Teoría de riesgo neutro en tiempo continuo: teorema de Girsanov, proceso de Random-Nikodym, cambio de medida, sub y super martingalas, teoría de no arbitraje, coberturas. Modelos de equity, de tipos de interés y de Forex.</t>
  </si>
  <si>
    <t xml:space="preserve">Adquisición de datos. Preprocesamiento de datos. Técnicas de clasificación: Árboles de decisión, redes neuronales, redes bayesianas. Validación de modelos. Técnicas de segmentación. Reglas de asociación. Aplicaciones financieras de la minería de datos. Introducción al big data y sus infraestructuras. Silos de datos y gestión de bases de datos masivas. </t>
  </si>
  <si>
    <t xml:space="preserve">Introducción al riesgo de modelo. Value at Risk. Credit Defauls Swaps and Obligations. Modelos de cópula. Stressed testing (test de escenarios estresados). Riesgo de modelo y coberturas.</t>
  </si>
  <si>
    <t xml:space="preserve">Teoría de carteras. Tipos de aversión al riesgo. Minimización y niveles de riesgo, fronteras de eficiencia. Técnicas numéricas de optimización. Retorno esperado. Construcción eficiente de carteras usando ETFs. Teoría moderna de carteras.</t>
  </si>
  <si>
    <t xml:space="preserve">Introducción a las series temporales. Series temporales lineales. Modelos AR, MA, ARMA, de estacionalidad y ARIMA. Modelos ARCH y GARCH. Modelos no lineales. Cadenas de Markov.</t>
  </si>
  <si>
    <t xml:space="preserve">Bases teóricas de la lógica computacional. Programación mediante un lenguaje del paradigma lógico.</t>
  </si>
  <si>
    <t xml:space="preserve">Bases teóricas de la programación funcional. Programación mediante un lenguaje del paradigma funcional.</t>
  </si>
  <si>
    <t xml:space="preserve">Visión artificial. Percepción de señales no visuales. Software de soporte a la percepción computacional.</t>
  </si>
  <si>
    <t xml:space="preserve">Introducción: problemática del PLN, enfoques, aplicaciones. Enfoque clásico, enfoque estadístico y empírico. Aplicaciones y casos de uso reales: herramientas, toolkits, frameworks más utilizados y casos de uso reales.</t>
  </si>
  <si>
    <t xml:space="preserve">Administración de Sistemas</t>
  </si>
  <si>
    <t xml:space="preserve">Aprovisionamiento y gestión de la configuración. Automatización de tareas. Contenedores. Clustering. Servicios en la nube. Infraestructuras para Big Data.</t>
  </si>
  <si>
    <t xml:space="preserve">La Doctrina Social de la Iglesia surge como corpus coherente de pensamiento teológico moral procedente de la concepción cristiana del hombre y de la sociedad. Esta asignatura acerca al alumno al conocimiento de las fuentes de esta materia, al contexto histórico que ha ido enriqueciéndola y a los distintos tratados sociales sobre los cuales la Iglesia católica ha desarrollado su Magisterio, generando criterios interpretativos sobre los problemas sociales para desarrollar y aplicar sus contenidos en su entorno profesional.</t>
  </si>
  <si>
    <t xml:space="preserve">Mecánica cuántica, computación cuántica, bibliotecas de programación cuántica, infraestructuras de computación cuántica.</t>
  </si>
  <si>
    <t xml:space="preserve">Neuronas artificiales. Redes neuronales prealimentadas. Entrenamiento de redes profundas. Redes neuronales convolucionales. Redes neuronales recurrentes y recursivas. Aplicaciones de las redes neuronales en Ciencias e Ingeniería.</t>
  </si>
  <si>
    <t xml:space="preserve">Introducción a los procesos estocásticos de Poisson. Procesos de Poisson no homogéneos y compuestos. Proceso de Riesgo colectivo.</t>
  </si>
  <si>
    <t xml:space="preserve">Elementos básicos de la seguridad de la información. Ténicas criptográficas clásicas. Cifrado simétrico y asimétrico. Cifrado en bloque. Códigos hash. Certificados electrónicos. Esquemas de certificación. Firma digital. Introducción a las cadenas de bloques cifradas (blockchain). Aplicaciones del blockchain.</t>
  </si>
  <si>
    <t xml:space="preserve">Señales en tiempo continuo y discreto. Sistema lineales y tiempo-invariante. Serie de Fourier y representación de señales periódicas. Transformadas de Fourier en tiempo continuo. Transformada de Fourier en tiempo discreto. Transformada Z en tiempo discreto. Caracterización en el dominio del tiempo y de la frecuencia. Muestreo.</t>
  </si>
  <si>
    <t xml:space="preserve">Metodologías ágiles de desarrollo de software. Desarrollo dirigido por pruebas. Patrones de diseño.</t>
  </si>
  <si>
    <t xml:space="preserve">El objetivo principal de Grandes libros es ofrecer a los estudiantes una visión general de una serie de libros clásicos y de su importancia en la evolución de la cultura occidental. Los textos se estudian no según su valor literario o textual, sino según el interés que tienen tanto en términos ideológicos como antropológicos. Las ideas y los temas principales desarrollados en esos libros crearon importantes corrientes de conocimiento a lo largo de los siglos y continúan ayudando a explicar la naturaleza humana.</t>
  </si>
  <si>
    <t xml:space="preserve">Esta asignatura versará sobre las implicaciones éticas de los grandes retos y avances científico-técnicos que se están produciendo en nuestros días. El estudio de estas implicaciones es cada vez más importante en la formación integral de los futuros profesionales de las distintas áreas del saber.  
Al tratarse de estudios éticos, esta asignatura tendrá una perspectiva interdisciplinar (científica-técnica, filosófica-antropológica, teológica, ética y legal) y tomará como punto de partida los conocimientos que los estudiantes hayan ido adquiriendo en otras asignaturas a lo largo del Grado que estén cursando, tanto las de índole científico-técnico como las humanísticas, para así profundizar de forma científica y sistemática en los aspectos éticos de sus estudios y de las profesiones vinculadas a dichos estudios.  
Tendrá un carácter eminentemente aplicado que permita a los alumnos adquirir criterios éticos para poder abordar casos complejos de trasfondo ético.  </t>
  </si>
  <si>
    <t xml:space="preserve">Resultado de Aprendizaje</t>
  </si>
  <si>
    <t xml:space="preserve">Conoce el lenguaje matemático y lo utiliza para expresar enunciados matemáticos.</t>
  </si>
  <si>
    <t xml:space="preserve">Distingue los principales enunciados matemáticos (axiomas, proposiciones, lemas, teoremas, corolarios, etc.). </t>
  </si>
  <si>
    <t xml:space="preserve">Conoce los elementos básicos del álgebra de conjuntos, la lógica matemática y la combinatoria. </t>
  </si>
  <si>
    <t xml:space="preserve">Realiza demostraciones sencillas por las técnicas de inducción, reducción al absurdo y dando contraejemplos.</t>
  </si>
  <si>
    <t xml:space="preserve">Distingue las principales áreas de las Matemáticas y reconoce los problemas que aborda cada una de ellas.</t>
  </si>
  <si>
    <t xml:space="preserve">Realiza análisis de sucesiones de números reales.</t>
  </si>
  <si>
    <t xml:space="preserve">Comprende y aplica correctamente los diferentes conceptos y resultados sobre continuidad y derivabilidad de funciones de una variable.</t>
  </si>
  <si>
    <t xml:space="preserve">Conoce y aplica la teoría de funciones de una variable para la resolución de problemas.</t>
  </si>
  <si>
    <t xml:space="preserve">Conoce la teoría de aproximación de funciones mediante polinomios de Taylor.</t>
  </si>
  <si>
    <t xml:space="preserve">Conoce y aplica los conceptos fundamentales del cálculo matricial.</t>
  </si>
  <si>
    <t xml:space="preserve">Plantea, discute y resuelve sistemas de ecuaciones lineales tanto manualmente como con la ayuda de un programa específico.</t>
  </si>
  <si>
    <t xml:space="preserve">Conoce y aplica los conceptos básicos de espacios vectoriales y aplicaciones lineales en la resolución de problemas reales.</t>
  </si>
  <si>
    <t xml:space="preserve">Interpreta geométricamente los conceptos del cálculo vectorial.</t>
  </si>
  <si>
    <t xml:space="preserve">Identifica la estructura discreta más adecuada para modelizar un problema real.</t>
  </si>
  <si>
    <t xml:space="preserve">Cuenta o enumera los elementos de estructuras discretas como conjuntos, permutaciones, relaciones y grafos.</t>
  </si>
  <si>
    <t xml:space="preserve">Comprende y aplica los principios de inducción y recursión en demostraciones sencillas.</t>
  </si>
  <si>
    <t xml:space="preserve">Aplica las relaciones de recurrencia lineales en la resolución problemas combinatorios.</t>
  </si>
  <si>
    <t xml:space="preserve">Conoce y aplica la teoría básica de grafos en la resolución de problemas que lo requieran.</t>
  </si>
  <si>
    <t xml:space="preserve">Identifica la secuencia procedimental para resolver un problema.</t>
  </si>
  <si>
    <t xml:space="preserve">Descompone un problema complejo en subproblemas más simples.</t>
  </si>
  <si>
    <t xml:space="preserve">Comprende y aplica las principales estructuras del control del flujo de un algoritmo, tanto para tomar decisiones como para realizar iteraciones.</t>
  </si>
  <si>
    <t xml:space="preserve">Agrupa el código en funciones o procedimientos parametrizados simples que puedan reutilizarse en distintos algoritmos.</t>
  </si>
  <si>
    <t xml:space="preserve">Implementa un algoritmo en un lenguaje de programación de alto nivel como Python.</t>
  </si>
  <si>
    <t xml:space="preserve">Conoce los diferentes resultados sobre el cálculo integral y los aplica a diversidad de problemas.</t>
  </si>
  <si>
    <t xml:space="preserve">Realiza análisis de series numéricas.</t>
  </si>
  <si>
    <t xml:space="preserve">Aplica los diferentes métodos para resolver integrales.</t>
  </si>
  <si>
    <t xml:space="preserve">Calcula e interpreta los principales estadísticos descriptivos de las variables estudiadas en una muestra.</t>
  </si>
  <si>
    <t xml:space="preserve">Construye modelos de regresión lineales y no lineales de dos variables y evalúa su capacidad predictiva.</t>
  </si>
  <si>
    <t xml:space="preserve">Comprende los conceptos básicos del cálculo de probabilidades y los aplica en la modelización de experimentos aleatorios.</t>
  </si>
  <si>
    <t xml:space="preserve">Conoce los principales modelos de probabilidad y sus aplicaciones.</t>
  </si>
  <si>
    <t xml:space="preserve">Realiza análisis de datos básicos con la ayuda de algún programa como R.</t>
  </si>
  <si>
    <t xml:space="preserve">Comprende la lógica de los tipos abstractos de datos fundamentales, identifica los más adecuados para representar la información de dominio de un problema y sabe implementarlos en Python.</t>
  </si>
  <si>
    <t xml:space="preserve">Diseña clases con los atributos y métodos adecuados para representar la información del dominio de un problema y los implementa en Python.</t>
  </si>
  <si>
    <t xml:space="preserve">Comprende y aplicar los principios básicos de la programación orientada a objetos: abstracción, encapsulación, herencia y polimorfismo.</t>
  </si>
  <si>
    <t xml:space="preserve">Analiza la complejidad y el coste computacional de un algoritmo.</t>
  </si>
  <si>
    <t xml:space="preserve">Identifica y aplica la técnica algorítmica más apropiada para resolver un problema.</t>
  </si>
  <si>
    <t xml:space="preserve">Adquiere un conocimiento racional y crítico del pasado de la humanidad, con la finalidad de que el estudiante pueda comprender el presente</t>
  </si>
  <si>
    <t xml:space="preserve">Adquiere un conocimiento básico de los principales acontecimientos y procesos de cambio y continuidad de la humanidad en una perspectiva diacrónica, desde el pasado hasta el mundo actual.</t>
  </si>
  <si>
    <t xml:space="preserve">Alcance la conciencia de que los intereses y problemas históricos son susceptibles de cambiar, conforme a los diversos contextos políticos, culturales y sociales. </t>
  </si>
  <si>
    <t xml:space="preserve">Conoce y aplica las metodologías de gestión de desarrollo de proyectos de ingeniería.</t>
  </si>
  <si>
    <t xml:space="preserve">Integra conocimientos y técnicas de distintas áreas en la resolución de un problema en el ámbito de la ingeniería y las ciencias.</t>
  </si>
  <si>
    <t xml:space="preserve">Evalúa y valida los resultados de un proyecto de ingeniería.</t>
  </si>
  <si>
    <t xml:space="preserve">Documenta los procedimientos y los resultados de un proyecto de ingeniería.</t>
  </si>
  <si>
    <t xml:space="preserve">Comunica con ayuda de las tecnologías de la información y la comunicación los resultados de un proyecto, tanto para un público especializado como no especializado.</t>
  </si>
  <si>
    <t xml:space="preserve">Conoce el concepto de función de varias variables, así como la interpretación de la derivada de funciones de varias variables.</t>
  </si>
  <si>
    <t xml:space="preserve">Aplica las técnicas para la clasificación de puntos críticos de funciones de varias variables.</t>
  </si>
  <si>
    <t xml:space="preserve">Aplica resultados teóricos de cálculo a problemas diversos.</t>
  </si>
  <si>
    <t xml:space="preserve">Comprende la geometría del espacios en varias dimensiones, así como aspectos métricos y topológicos de los mismos.</t>
  </si>
  <si>
    <t xml:space="preserve">Modeliza las relaciones cuantitativas de un fenómeno físico mediante ecuaciones diferenciales. </t>
  </si>
  <si>
    <t xml:space="preserve">Resuelve las ecuaciones diferenciales ordinarias de primer orden clásicas de variables separables, homogéneas y lineales. </t>
  </si>
  <si>
    <t xml:space="preserve">Resuelve sistemas de ecuaciones diferenciales lineales con coeficientes constantes y analiza la estabilidad de sus soluciones.</t>
  </si>
  <si>
    <t xml:space="preserve">Resuelve ecuaciones diferenciales de orden superior.</t>
  </si>
  <si>
    <t xml:space="preserve">Resuelve sistemas de ecuaciones diferenciales no lineales.</t>
  </si>
  <si>
    <t xml:space="preserve">Conoce el papel de las bases de datos en los sistemas computacionales.</t>
  </si>
  <si>
    <t xml:space="preserve">Conoce las clases de bases de datos con más impacto en la actualidad.</t>
  </si>
  <si>
    <t xml:space="preserve">Es capaz de llevar a cabo las actividades de análisis, diseño, implementación y consulta de bases de datos.</t>
  </si>
  <si>
    <t xml:space="preserve">Estima puntualmente y mediante intervalos de confianza los principales parámetros de una variable en una población.</t>
  </si>
  <si>
    <t xml:space="preserve">Identifica y aplica el contraste de hipótesis, tanto paramétrico como no paramétrico, más apropiado para aceptar o rechazar hipótesis sobre algunas características poblacionales.</t>
  </si>
  <si>
    <t xml:space="preserve">Sabe evaluar el grado de ajuste de un modelo probabilístico a la realidad experimental.</t>
  </si>
  <si>
    <t xml:space="preserve">Comprende las principales diferencias entre la Estadística inferencial frecuentista y Bayesiana, e identificar los contextos en los que es más apropiado utilizar una u otra.</t>
  </si>
  <si>
    <t xml:space="preserve">Realiza análisis inferenciales básicos con la ayuda de algún programa como R.</t>
  </si>
  <si>
    <t xml:space="preserve">Conoce y utiliza los conceptos esenciales y los modelos habitualmente utilizados por el análisis micro y macroeconómico.</t>
  </si>
  <si>
    <t xml:space="preserve">Aplica los modelos de demanda, oferta y mercados para analizar la toma de decisiones empresariales y sus desajustes.</t>
  </si>
  <si>
    <t xml:space="preserve">Conoce los mecanismos de determinación del equilibrio de un mercado para evaluar las principales medidas de corrección de desequilibrios.</t>
  </si>
  <si>
    <t xml:space="preserve">Comprende las relaciones existentes entre la economía real y la financiera y las aplica en los razonamientos.</t>
  </si>
  <si>
    <t xml:space="preserve">Entiende y selecciona las variables básicas del sector exterior y su influencia en la dimensión internacional de los problemas económicos analizados.</t>
  </si>
  <si>
    <t xml:space="preserve">Entiende y maneja la geometría diferencial clásica de curvas y superficies en el espacio euclídeo.</t>
  </si>
  <si>
    <t xml:space="preserve">Reconoce la naturaleza de los puntos de una curva en el espacio euclídeo tridimensional y calcula su curvatura y torsión.</t>
  </si>
  <si>
    <t xml:space="preserve">Reconoce la naturaleza de los puntos de una superficie en el espacio euclídeo tridimensional y calcula su curvatura.</t>
  </si>
  <si>
    <t xml:space="preserve">Aplica las integrales de línea y superficie para reconocer algunas propiedades globales de curvas y superficies.</t>
  </si>
  <si>
    <t xml:space="preserve">Conoce algunas aplicaciones del cálculo vectorial y de la geometría diferencial a problemas de la Física.</t>
  </si>
  <si>
    <t xml:space="preserve">Comprende la diferencia entre la resolución analítica de un problema matemático y la resolución numérica aproximada y sabe en qué contextos aplicar una u otra.</t>
  </si>
  <si>
    <t xml:space="preserve">Formula un problema matemático en términos algorítmicos y plantea el método numérico más adecuado para su resolución.</t>
  </si>
  <si>
    <t xml:space="preserve">Aplica métodos numéricos de álgebra computacional al cálculo matricial, a la resolución de sistemas y la diagonalización de matrices.</t>
  </si>
  <si>
    <t xml:space="preserve">Aplica métodos númericos de cálculo al ajuste de curvas, a la interpolación y diferenciación de funciones.</t>
  </si>
  <si>
    <t xml:space="preserve">Tiene un manejo básico de algún programa de cálculo numérico como Octave o Sage.</t>
  </si>
  <si>
    <t xml:space="preserve">Conoce los principios básicos de los semiconductores.</t>
  </si>
  <si>
    <t xml:space="preserve">Es capaz de diseñar circuitos combinacionales y secuenciales.</t>
  </si>
  <si>
    <t xml:space="preserve">Es capaz de construir circuitos electrónicos sencillos.</t>
  </si>
  <si>
    <t xml:space="preserve">Conoce la estructura básica de un ordenador así como las nociones de código máquina y código ensamblador.</t>
  </si>
  <si>
    <t xml:space="preserve">Conoce las principales aplicaciones de las ecuaciones en derivadas parciales en Ciencias e Ingeniería.</t>
  </si>
  <si>
    <t xml:space="preserve">Modeliza fenómenos físicos mediante ecuaciones en derivadas parciales.</t>
  </si>
  <si>
    <t xml:space="preserve">Resuelve mediante las técnicas apropiadas las ecuaciones en derivadas parciales que tienen solución analítica y aborda los problemas de contorno de las que no.</t>
  </si>
  <si>
    <t xml:space="preserve">Comprende los fundamentos básicos de los procesos caóticos: ecuaciones no lineales y sensibilidad a las condiciones iniciales.</t>
  </si>
  <si>
    <t xml:space="preserve">Elige la técnica de análisis multivariante adecuada para cada diseño de investigación.</t>
  </si>
  <si>
    <t xml:space="preserve">Define categorías o conglomerados de individuos en base a las similitudes o discrepancias de sus valores en múltiples variables.</t>
  </si>
  <si>
    <t xml:space="preserve">Reduce la dimensionalidad (número de variables) de un conjunto de datos con la mínima pérdida de información. </t>
  </si>
  <si>
    <t xml:space="preserve">Conoce y aplica las distintas técnicas para clasificar nuevos casos en las categorías de una clasificación.</t>
  </si>
  <si>
    <t xml:space="preserve">Construye modelos de regresión múltiple y evalua su capacidad predictiva.</t>
  </si>
  <si>
    <t xml:space="preserve">Realiza análisis de datos multivariantes con al ayuda de un programa como R.</t>
  </si>
  <si>
    <t xml:space="preserve">Evalúa y validaa los resultados de un proyecto de ingeniería.</t>
  </si>
  <si>
    <t xml:space="preserve">Conoce la estructura y las funciones de un sistema operativo.</t>
  </si>
  <si>
    <t xml:space="preserve">Es capaz de instalar, configurar y mantener sistemas de información Unix/Linux.</t>
  </si>
  <si>
    <t xml:space="preserve">Es capaz de utilizar la terminología del modelo OSI.</t>
  </si>
  <si>
    <t xml:space="preserve">Conoce el modelo TCP/IP.</t>
  </si>
  <si>
    <t xml:space="preserve">Conoce los principios de transmisión de datos.</t>
  </si>
  <si>
    <t xml:space="preserve">Es capaz de trabajar en entornos distribuidos haciendo uso explícito de servicios TCP.</t>
  </si>
  <si>
    <t xml:space="preserve">Identifica el tipo de convexidad de una función para garantizar la existencia y unicidad de mínimos globales.</t>
  </si>
  <si>
    <t xml:space="preserve">Entiende la noción de subdiferencial y su papel en la optimización convexa.</t>
  </si>
  <si>
    <t xml:space="preserve">Entiende, modeliza y resuelve problemas de optimización donde el conjunto de restricciones está formado por ecuaciones diferenciales. </t>
  </si>
  <si>
    <t xml:space="preserve">Plantea matemáticamente problemas de ingeniería avanzados.</t>
  </si>
  <si>
    <t xml:space="preserve">Formula un problema matemático avanzado en términos algorítmicos y plantear el método numérico más adecuado para su resolución.</t>
  </si>
  <si>
    <t xml:space="preserve">Aplica métodos de cálculo numérico a la integración, resolución de ecuaciones diferenciales, sistemas de ecuaciones diferenciales y ecuaciones en derivadas parciales que aparecen en problemas reales.</t>
  </si>
  <si>
    <t xml:space="preserve">Tiene un manejo avanzado de algún programa de cálculo numérico como octave o Sage.</t>
  </si>
  <si>
    <t xml:space="preserve">Conoce las corrientes de pensamiento contemporáneo que intentan dar sentido a las realidades actuales del ser humano. </t>
  </si>
  <si>
    <t xml:space="preserve">Considera las problemáticas del mundo actual desde una óptica humanística. </t>
  </si>
  <si>
    <t xml:space="preserve">Obtiene sentido crítico y analítico para valorar las manifestaciones culturales contemporáneas. </t>
  </si>
  <si>
    <t xml:space="preserve">Argumenta ideas propias de forma constructiva y creativa.</t>
  </si>
  <si>
    <t xml:space="preserve">Conoce la teoría lineal y resuelve sistemas diferenciales lineales con coeficientes constantes.</t>
  </si>
  <si>
    <t xml:space="preserve">Comprende la importancia de las ecuaciones diferenciales y sus aplicaciones en las Ciencias y la Ingeniería.</t>
  </si>
  <si>
    <t xml:space="preserve">Relaciona los aspectos matemáticos de esta teoría con sus modelos mecánicos, físicos y biológicos.</t>
  </si>
  <si>
    <t xml:space="preserve">Usa programas como Octave o Sage en la discusión de dinámicas lineales y no lineales.</t>
  </si>
  <si>
    <t xml:space="preserve">Comprende la diferencia entre el cuerpo de los números reales y el de los complejos.</t>
  </si>
  <si>
    <t xml:space="preserve">Analiza funciones analíticas.</t>
  </si>
  <si>
    <t xml:space="preserve">Comprende y aplica funciones armónicas en problemas.</t>
  </si>
  <si>
    <t xml:space="preserve">Clasifica las singularidades de funciones analíticas.</t>
  </si>
  <si>
    <t xml:space="preserve">Analiza el concepto de residuos y aplicar el Teorema de los residuos al cálculo integral de funciones complejas.</t>
  </si>
  <si>
    <t xml:space="preserve">Calcula la serie de Fourier de una función periódica, así como el uso de sus propiedades.</t>
  </si>
  <si>
    <t xml:space="preserve">Calcula la transformada de Fourier continua de una función y usa sus propiedades.</t>
  </si>
  <si>
    <t xml:space="preserve">Calcula la transformada de Fourier discreta de una función, usa sus propiedades y aplica la transformada rápida de Fourier como método de cálculo de esta.</t>
  </si>
  <si>
    <t xml:space="preserve">Comprende los resultados básicos de espacios normados y espacios de Hilbert.</t>
  </si>
  <si>
    <t xml:space="preserve">Comprende del Teorema de Hahn-Banach y los resultados derivados de este.</t>
  </si>
  <si>
    <t xml:space="preserve">Comprende los espacios de funciones medibles.</t>
  </si>
  <si>
    <t xml:space="preserve">Maneja con soltura los conceptos de compacidad y conexión.</t>
  </si>
  <si>
    <t xml:space="preserve">Comprende y analiza el concepto de topología a través de los abiertos y entornos.</t>
  </si>
  <si>
    <t xml:space="preserve">Analiza funciones continuas en espacios topológicos.</t>
  </si>
  <si>
    <t xml:space="preserve">Conoce e identifica la técnica de aprendizaje automático más apropiada para un problema real.</t>
  </si>
  <si>
    <t xml:space="preserve">Identifica patrones y regularidades en los datos mediante técnicas de aprendizaje automático no supervisado.</t>
  </si>
  <si>
    <t xml:space="preserve">Construye modelos de clasificación mediante técnicas de aprendizaje automático supervisado.</t>
  </si>
  <si>
    <t xml:space="preserve">Evalua y compara el rendimiento de distintos modelos de aprendizaje sobre un mismo problema.</t>
  </si>
  <si>
    <t xml:space="preserve">Aplica técnicas de aprendizaje automático con la ayuda de algún programa como R o Python.</t>
  </si>
  <si>
    <t xml:space="preserve">Identifica problemas susceptibles de resolverse mediante procesos concurrentes y diseña algoritmos paralelos para su resolución.</t>
  </si>
  <si>
    <t xml:space="preserve">Conoce los distintos paradigmas de la computación en paralelo e identifica el más adecuado en función del tipo de problema y los recursos disponibles.</t>
  </si>
  <si>
    <t xml:space="preserve">Implementa la comunicación entre procesos paralelos.</t>
  </si>
  <si>
    <t xml:space="preserve">Conoce las distintas arquitecturas de computadores, tanto paralelas como distribuidas, y desarrolla y optimiza programas para las mismas.</t>
  </si>
  <si>
    <t xml:space="preserve">Conoce y utiliza las técnicas fundamentales de computación de altas prestaciones.</t>
  </si>
  <si>
    <t xml:space="preserve">Implementa algoritmos paralelos mediante un lenguaje que admita programación paralela como Python.</t>
  </si>
  <si>
    <t xml:space="preserve">Identifica un movimiento browniano en ejemplos específicos de finanzas.</t>
  </si>
  <si>
    <t xml:space="preserve">Aplica del Lema de Îto e integrales estocásticas a problemas concretos en finanzas.</t>
  </si>
  <si>
    <t xml:space="preserve">Modeliza los retornos esperados mediante funciones lineales usando diferentes factores macroeconómicos.</t>
  </si>
  <si>
    <t xml:space="preserve">Clasifica diferentes derivados y analiza la correcta aplicación de cada uno de ellos.</t>
  </si>
  <si>
    <t xml:space="preserve">Modeliza y calcula componentes de seguros.</t>
  </si>
  <si>
    <t xml:space="preserve">Analiza y valora distintos tipos de canalización del ahorro vinculados a la supervivencia.</t>
  </si>
  <si>
    <t xml:space="preserve">Maneja el lenguaje y comprende los elementos clave en la valoración de seguros.</t>
  </si>
  <si>
    <t xml:space="preserve">Conoce la lógica proposicional y la lógica de predicados de primer orden desde el punto de vista tanto sintáctico como semántico.</t>
  </si>
  <si>
    <t xml:space="preserve">Conoce los teoremas fundamentales de lógica matemática y de meta-lógica.</t>
  </si>
  <si>
    <t xml:space="preserve">Conoce las nociones básicas de lógica modal.</t>
  </si>
  <si>
    <t xml:space="preserve">Es capaz de analizar y demostrar teoremas de lógica matemática y de meta-lógica.</t>
  </si>
  <si>
    <t xml:space="preserve">Conoce la teoría de autómatas y lenguajes formales.</t>
  </si>
  <si>
    <t xml:space="preserve">Es capaz de representar mediante expresiones regulares y gramáticas.</t>
  </si>
  <si>
    <t xml:space="preserve">Diseña modelos de computación.</t>
  </si>
  <si>
    <t xml:space="preserve">Identifica áreas de aplicación en las que se pueda utilizar las técnicas y métodos de la Inteligencia Artificial.</t>
  </si>
  <si>
    <t xml:space="preserve">Conoce los diferentes formalismos de representación, tanto aquéllos que están basados en lógica clásica, como los orientados a la representación de la imprecisión y los orientados a la representación de la incertidumbre.</t>
  </si>
  <si>
    <t xml:space="preserve">Identifica el formalismo de representación más adecuado según el problema.</t>
  </si>
  <si>
    <t xml:space="preserve">Aplica las principales técnicas de computación natural, tanto a nivel simbólico como físico, e identifica su idoneidad para distintos tipos de problemas.</t>
  </si>
  <si>
    <t xml:space="preserve">Integra tecnologías y sistemas propios de la Inteligencia Artificial en el diseño de sistemas inteligentes.</t>
  </si>
  <si>
    <t xml:space="preserve">Calcula y valorar la rentabilidad de una inversión empresarial con y sin riesgo.</t>
  </si>
  <si>
    <t xml:space="preserve">Calcula y decide sobre el coste de las financiación de las empresas mediante recursos propios.</t>
  </si>
  <si>
    <t xml:space="preserve">Calcula y decide sobre el coste de las financiación de las empresas mediante recurso ajenos.</t>
  </si>
  <si>
    <t xml:space="preserve">Valora los activos financieros de renta fija y variable con el fin de compararlos con su cotización en los mercados financieros.</t>
  </si>
  <si>
    <t xml:space="preserve">Valora derivados de tipos de interés, de renta fija y de equity.</t>
  </si>
  <si>
    <t xml:space="preserve">Conoce las distintas etapas de un proceso de minería de datos.</t>
  </si>
  <si>
    <t xml:space="preserve">Conoce las distintas técnicas de minería de datos y sabe aplicar las más adecuadas al contexto de un problema del ámbito de las finanzas.</t>
  </si>
  <si>
    <t xml:space="preserve">Valida los distintos modelos de extracción de conocimiento que se usan en minería de datos.</t>
  </si>
  <si>
    <t xml:space="preserve">Gestiona volúmenes masivos de datos.</t>
  </si>
  <si>
    <t xml:space="preserve">Aplica técnicas de minería de datos con programas especializados.</t>
  </si>
  <si>
    <t xml:space="preserve">Analiza como las empresas han de cubrir los riesgos financieros.</t>
  </si>
  <si>
    <t xml:space="preserve">Calcula el VaR y otras medidas similares.</t>
  </si>
  <si>
    <t xml:space="preserve">Usa diferentes técnicas para valorar el riesgo usando modelos de cópula.</t>
  </si>
  <si>
    <t xml:space="preserve">Sabe qué es una cartera eficiente y la frontera eficiente.</t>
  </si>
  <si>
    <t xml:space="preserve">Realiza un análisis correcto del modelo media-varianza que constituye un modelo de gestión de activos.</t>
  </si>
  <si>
    <t xml:space="preserve">Obtiene y analiza conclusiones cuando los intereses libres de riesgo cambian.</t>
  </si>
  <si>
    <t xml:space="preserve">Elabora, estima y valida modelos de series temporales con ayuda de software.</t>
  </si>
  <si>
    <t xml:space="preserve">Analiza modelos para describir el conjunto de datos de interés, formalizar hipótesis, realizar predicciones y simular el funcionamiento de sistemas dinámicos.</t>
  </si>
  <si>
    <t xml:space="preserve">Modeliza un fenómeno económico a través del uso de Cadenas de Markov.</t>
  </si>
  <si>
    <t xml:space="preserve">Conoce las bases teóricas de la lógica computacional.</t>
  </si>
  <si>
    <t xml:space="preserve">Identifica problemas en los que es adecuado utilizar el paradigma lógico.</t>
  </si>
  <si>
    <t xml:space="preserve">Programa en un lenguaje del paradigma lógico.</t>
  </si>
  <si>
    <t xml:space="preserve">Conoce las bases teóricas de la programación funcional.</t>
  </si>
  <si>
    <t xml:space="preserve">Identifica problemas en los que es adecuado utilizar programación funcional.</t>
  </si>
  <si>
    <t xml:space="preserve">Programa en un lenguaje del paradigma funcional.</t>
  </si>
  <si>
    <t xml:space="preserve">Conoce las bases teóricas de la percepción computacional.</t>
  </si>
  <si>
    <t xml:space="preserve">Conoce los distintos tipos de sensores.</t>
  </si>
  <si>
    <t xml:space="preserve">Resuelve problemas prácticos, mediante el software adecuado, y de acuerdo con las bases teóricas, de problemas de percepción computacional.</t>
  </si>
  <si>
    <t xml:space="preserve">Conoce las diferentes estrategias aplicadas en los diferentes ámbitos en Procesamiento de Lenguaje Natural.</t>
  </si>
  <si>
    <t xml:space="preserve">Selecciona el enfoque más adecuado para solucionar casos de negocio reales.</t>
  </si>
  <si>
    <t xml:space="preserve">Aplica técnicas de Procesamiento de Lenguaje Natural en problemas que lo requieren.</t>
  </si>
  <si>
    <t xml:space="preserve">Instala, configura y mantiene sistemas de información Unix/Linux.</t>
  </si>
  <si>
    <t xml:space="preserve">Automatiza vía software el aprovisionamiento y la gestión de configuración de sistemas. </t>
  </si>
  <si>
    <t xml:space="preserve">Conoce los mecanismos que garantizan alta disponibilidad, escalabilidad y aprovisionamiento bajo demanda.</t>
  </si>
  <si>
    <t xml:space="preserve">Instala, configura y explota sistemas de clustering y contenedores.</t>
  </si>
  <si>
    <t xml:space="preserve">Instala, configura y programa herramientas de Big Data.</t>
  </si>
  <si>
    <t xml:space="preserve">Administra recursos en la nube.</t>
  </si>
  <si>
    <t xml:space="preserve">Ahonda en el conocimiento del pensamiento católico aplicado a los aspectos y fenómenos sociales</t>
  </si>
  <si>
    <t xml:space="preserve">Reflexiona sobre las cuestiones sociales de nuestro tiempo a la luz de las palabras del Evangelio</t>
  </si>
  <si>
    <t xml:space="preserve">Analiza el complejo mundo de las relaciones sociales que condicionan el destino del hombre, tratando de dar un sentido a la existencia y al misterio que envuelve a la Humanidad.</t>
  </si>
  <si>
    <t xml:space="preserve">Se desempeña adecuadamente en un entorno laboral del ámbito de la ingeniería matemática</t>
  </si>
  <si>
    <t xml:space="preserve">Elabora, presenta y defiende un proyecto de ingeniería matemática frente a un tribunal según unos estándares académico-técnicos</t>
  </si>
  <si>
    <t xml:space="preserve">Conoce los fundamentos de mecánica cuántica.</t>
  </si>
  <si>
    <t xml:space="preserve">Conoce los fundamentos de la computación cuántica.</t>
  </si>
  <si>
    <t xml:space="preserve">Identifica los problemas adecuados para ser resueltos mediante computación cuántica.</t>
  </si>
  <si>
    <t xml:space="preserve">Pograma mediante bibliotecas de computación cuántica.</t>
  </si>
  <si>
    <t xml:space="preserve">Identifica problemas de las Ciencias y la Ingeniería susceptibles de resolverse con redes neuronales profundas.</t>
  </si>
  <si>
    <t xml:space="preserve">Comprende el funcionamiento de las redes neuronales prealimentadas y en particular de las redes convolucionales.</t>
  </si>
  <si>
    <t xml:space="preserve">Aplicar la estructura de red neuronal más apropiada a un problema concreto. </t>
  </si>
  <si>
    <t xml:space="preserve">Evalua el rendimiento de una red neuronal profunda.</t>
  </si>
  <si>
    <t xml:space="preserve">Implementa redes neuronales profundas en algún lenguaje de programación como Python. </t>
  </si>
  <si>
    <t xml:space="preserve">Es capaz de formalizar un fenómeno aleatorio con cierto interés económico en términos de un proceso estocástico.</t>
  </si>
  <si>
    <t xml:space="preserve">Aplica cadenas de Markov en la modelización de procesos estocásticos.</t>
  </si>
  <si>
    <t xml:space="preserve">Modeliza problemas a través del uso del proceso estocástico de Poisson.</t>
  </si>
  <si>
    <t xml:space="preserve">Identifica los principales elementos de seguridad de un sistema de información y evalúa su fortalezas y debilidades.</t>
  </si>
  <si>
    <t xml:space="preserve">Conoce y aplica los principales sistemas de protección de la información basados en la aplicación de técnicas criptográficas.</t>
  </si>
  <si>
    <t xml:space="preserve">Diferencia entre cifrado simétrico y asimétrico y aplica el más apropiado en cada contexto.</t>
  </si>
  <si>
    <t xml:space="preserve">Conoce y saber implementar los principales algoritmos de cifrado modernos (A5, RC4, AES, RSA, etc.)</t>
  </si>
  <si>
    <t xml:space="preserve">Comprende el funcionamiento de la tecnología de cadenas de bloques cifrados (blockchain) y conoce sus principales aplicaciones en el área de las finanzas.</t>
  </si>
  <si>
    <t xml:space="preserve">Distingue los procesos que generan señales en tiempo continuo y discreto.</t>
  </si>
  <si>
    <t xml:space="preserve">Aplica la transformada de Fourier de tiempo continuo.</t>
  </si>
  <si>
    <t xml:space="preserve">Aplica la transformada de Fourier de tiempo discreto.</t>
  </si>
  <si>
    <t xml:space="preserve">Planifica el desarrollo de proyectos software.</t>
  </si>
  <si>
    <t xml:space="preserve">Conoce las metodologías modernas de desarrollo de software.</t>
  </si>
  <si>
    <t xml:space="preserve">Aplica las principales metodologías modernas de desarrollo de software.</t>
  </si>
  <si>
    <t xml:space="preserve">Realiza la automatización de pruebas.</t>
  </si>
  <si>
    <t xml:space="preserve">Aplica patrones de diseño.</t>
  </si>
  <si>
    <t xml:space="preserve">Mejora la capacidad de pensar de forma analítica, crítica y creativa gracias a la lectura de grandes obras literarias. </t>
  </si>
  <si>
    <t xml:space="preserve">Adquiere el conocimiento de los autores, del contexto socio-cultural en que viven y de las obras estudiadas. </t>
  </si>
  <si>
    <t xml:space="preserve">Fomenta la capacidad de redacción escrita y expresión oral para argumentar y defender una postura crítica sobre la obra estudiada.  </t>
  </si>
  <si>
    <t xml:space="preserve">Reflexiona acerca de la propia felicidad, autorrealización y el sentido de la vida a partir de argumentos ético-filosóficos y de su experiencia vital.</t>
  </si>
  <si>
    <t xml:space="preserve">Distingue los principales elementos constitutivos de la acción humana: dignidad ontológica y moral, razón práctica natural (sindéresis), ley natural y leyes positivas, conciencia moral y responsabilidad, entre otras.</t>
  </si>
  <si>
    <t xml:space="preserve">Analiza  críticamente  las  características  de  las  principales  corrientes  éticas:  hedonismo, eudemonismo, deontologismo, utilitarismo, pragmatismo, emotivismo y consecuencialismo.</t>
  </si>
  <si>
    <t xml:space="preserve">Identifica  y  sabe  aplicar los  principios  de  responsabilidad  y  solidaridad,  así  como  los tecnológicos y medioambientales en el ejercicio de la profesión.</t>
  </si>
  <si>
    <t xml:space="preserve">Dstingue  lo  que  es  lícito  y  lo  que  no  lo  es  en  la  actividad  profesional  del Ingeniero,  atendiendo  a  los  distintos  ámbitos  en  los  que  cabe  actualmente  inscribir  dicha actividad en el mundo empresarial.</t>
  </si>
  <si>
    <t xml:space="preserve">AF1
Seminario</t>
  </si>
  <si>
    <t xml:space="preserve">AF2
Taller práctico</t>
  </si>
  <si>
    <t xml:space="preserve">AF3
Taller grupal</t>
  </si>
  <si>
    <t xml:space="preserve">AF4
Seguimiento proyectos</t>
  </si>
  <si>
    <t xml:space="preserve">AF5
Pruebas de evaluación</t>
  </si>
  <si>
    <t xml:space="preserve">AF6 PEXT</t>
  </si>
  <si>
    <t xml:space="preserve">TOTAL AF EN CLASE</t>
  </si>
  <si>
    <t xml:space="preserve">AF7
Trabajo autónomo</t>
  </si>
  <si>
    <t xml:space="preserve">AF8-TFG</t>
  </si>
  <si>
    <t xml:space="preserve">Actividad Formativa</t>
  </si>
  <si>
    <t xml:space="preserve">Descripción</t>
  </si>
  <si>
    <t xml:space="preserve">AF1 </t>
  </si>
  <si>
    <t xml:space="preserve">Seminario </t>
  </si>
  <si>
    <t xml:space="preserve">Actividad formativa teórico-práctica en grupos grandes en la que el profesor explica conceptos teóricos y su aplicación práctica y orienta a los alumnos en la resolución individual de ejercicios, problemas o casos prácticos.</t>
  </si>
  <si>
    <t xml:space="preserve">AF2</t>
  </si>
  <si>
    <t xml:space="preserve">Taller práctico</t>
  </si>
  <si>
    <t xml:space="preserve">Actividad formativa en grupos reducidos que requiere el uso intensivo de ordenadores o tecnologías de la información y la comunicación para la resolución de problemas prácticos. Se utilizarán lenguajes de programación como Python, R, Julia, Scala o SQL y aplicaciones como Sagemath, Octave o Bloomberg.</t>
  </si>
  <si>
    <t xml:space="preserve">AF3</t>
  </si>
  <si>
    <t xml:space="preserve">Taller grupal</t>
  </si>
  <si>
    <t xml:space="preserve">Actividad formativa en el aula que, bajo la guía del profesor, se orienta al estudio y resolución de ejercicios, problemas o casos prácticos en grupo. </t>
  </si>
  <si>
    <t xml:space="preserve">AF4</t>
  </si>
  <si>
    <t xml:space="preserve">Seguimiento de proyectos</t>
  </si>
  <si>
    <t xml:space="preserve">Actividad formativa presencial que fomenta la resolución de problemas o la ejecución de trabajos técnicos, tanto individualmente como en grupo, con el apoyo, la acción de guía y el seguimiento de un tutor.</t>
  </si>
  <si>
    <t xml:space="preserve">AF5</t>
  </si>
  <si>
    <t xml:space="preserve">Pruebas de evaluación</t>
  </si>
  <si>
    <t xml:space="preserve">Actividades de evaluación presenciales realizadas por el estudiante en dependencias universitarias.</t>
  </si>
  <si>
    <t xml:space="preserve">AF6</t>
  </si>
  <si>
    <t xml:space="preserve">AF7</t>
  </si>
  <si>
    <t xml:space="preserve">Trabajo autónomo del estudiante</t>
  </si>
  <si>
    <t xml:space="preserve">AF8</t>
  </si>
  <si>
    <t xml:space="preserve">Actividad formativa no presencial fundamentalmente, que, con una guía sistemática del profesor, fomenta el aprendizaje autónomo del alumno y la integración de las competencias y resultados de aprendizaje de la titulación con la realización de un proyecto original en el ámbito del grado de naturaleza profesional con presentación y defensa ante un tribunal universitario. Incluye un número promedio estimado de tutorías presenciales por estudiante.</t>
  </si>
  <si>
    <t xml:space="preserve">2 grupos desdoble</t>
  </si>
  <si>
    <t xml:space="preserve">4 grupos desdoble</t>
  </si>
  <si>
    <t xml:space="preserve">1grupo grande=</t>
  </si>
  <si>
    <t xml:space="preserve">40 estudiantes</t>
  </si>
  <si>
    <t xml:space="preserve">Denominación</t>
  </si>
  <si>
    <t xml:space="preserve">MD1</t>
  </si>
  <si>
    <t xml:space="preserve">Exposición teórica</t>
  </si>
  <si>
    <t xml:space="preserve">Exposición de los contenidos de la asignatura de forma oral por parte del docente. El profesor asume un papel activo pero también fomenta la participación de los alumnos mediante preguntas o comentarios.</t>
  </si>
  <si>
    <t xml:space="preserve">MD2</t>
  </si>
  <si>
    <t xml:space="preserve">Aprendizaje basado en problemas</t>
  </si>
  <si>
    <t xml:space="preserve">Propuesta de problemas breves por parte del docente que cada alumno deben resolver individualmente aplicando los conceptos teóricos vistos o las habilidades adquiridas en la resolución de problemas similares.</t>
  </si>
  <si>
    <t xml:space="preserve">MD3</t>
  </si>
  <si>
    <t xml:space="preserve">Aprendizaje colaborativo</t>
  </si>
  <si>
    <t xml:space="preserve">Propuesta de problemas complejos por parte del docente que los alumnos deben debatir, plantear y resolver colaborando en grupos pequeños con la supervisión del profesor.</t>
  </si>
  <si>
    <t xml:space="preserve">MD4</t>
  </si>
  <si>
    <t xml:space="preserve">Prácticas con ordenador</t>
  </si>
  <si>
    <t xml:space="preserve">Resolución de problemas o casos prácticos mediante el uso de programas o aplicaciones informáticas. </t>
  </si>
  <si>
    <t xml:space="preserve">MD5</t>
  </si>
  <si>
    <t xml:space="preserve">Aprendizaje por proyectos</t>
  </si>
  <si>
    <t xml:space="preserve">Desarrollo de proyectos a nivel individual o en equipo con la supervisión del profesor o tutor, con el fin resolver un problema real mediante la planificación, diseño y realización de una serie de actividades, aplicando los aprendizajes adquiridos y haciendo un uso eficiente de los recursos.</t>
  </si>
  <si>
    <t xml:space="preserve">MD6</t>
  </si>
  <si>
    <t xml:space="preserve">Lecturas dirigidas</t>
  </si>
  <si>
    <t xml:space="preserve">Propuesta por parte del docente de una lectura determinada para hacer fuera del aula, con un debate o reflexion posterior conjunta en el aula sobre el tema de la lectura. </t>
  </si>
  <si>
    <t xml:space="preserve">MD7</t>
  </si>
  <si>
    <t xml:space="preserve">Conferencias</t>
  </si>
  <si>
    <t xml:space="preserve">Exposición oral sobre un tema de carácter científico, técnico o cultural llevada a cabo por un o una profesional experta invitada.</t>
  </si>
  <si>
    <t xml:space="preserve">MD8</t>
  </si>
  <si>
    <t xml:space="preserve">Clase invertida</t>
  </si>
  <si>
    <t xml:space="preserve">El alumno trabaja con material proporcionado por el docente de forma previa a la clase, para dedicar el tiempo de esta a debatir y trabajar puntos clave o resolver problemas y cuestiones relacionados con dicho material.</t>
  </si>
  <si>
    <t xml:space="preserve">MD9</t>
  </si>
  <si>
    <t xml:space="preserve">Pildoras multimedia</t>
  </si>
  <si>
    <t xml:space="preserve">Visualización de videos o escucha de audios con breves explicaciones teóricas o prácticas sobre un tema concreto.</t>
  </si>
  <si>
    <t xml:space="preserve">MD10</t>
  </si>
  <si>
    <t xml:space="preserve">Prácticas en entornos laborales</t>
  </si>
  <si>
    <t xml:space="preserve">Desarrollo de actividades profesionales en una empresa u organización externa que requieren la aplicación de los conocimientos y competencias adquiridos en el ámbito académico.</t>
  </si>
  <si>
    <t xml:space="preserve">Materia / Metodología</t>
  </si>
  <si>
    <t xml:space="preserve">X</t>
  </si>
  <si>
    <t xml:space="preserve">SE1
Exámenes escritos</t>
  </si>
  <si>
    <t xml:space="preserve">SE2
Exámenes prácticos</t>
  </si>
  <si>
    <t xml:space="preserve">SE3
Trabajos individuales</t>
  </si>
  <si>
    <t xml:space="preserve">SE4
Trabajos grupales</t>
  </si>
  <si>
    <t xml:space="preserve">SE5
Pruebas orales</t>
  </si>
  <si>
    <t xml:space="preserve">SE6
Evaluación PEX</t>
  </si>
  <si>
    <t xml:space="preserve">SE7
Evaluación TFG</t>
  </si>
  <si>
    <t xml:space="preserve">TOTAL</t>
  </si>
  <si>
    <t xml:space="preserve">Código </t>
  </si>
  <si>
    <t xml:space="preserve">Nombre del Sistema </t>
  </si>
  <si>
    <t xml:space="preserve">Descripción </t>
  </si>
  <si>
    <t xml:space="preserve">SE1 </t>
  </si>
  <si>
    <t xml:space="preserve">Examenes escritos</t>
  </si>
  <si>
    <t xml:space="preserve">Pruebas individuales de respuesta corta, tipo test, de desarrollo de temas, resolución de ejercicios, etc. que se presenten de forma escrita.</t>
  </si>
  <si>
    <t xml:space="preserve">SE2</t>
  </si>
  <si>
    <t xml:space="preserve">Examenes prácticos</t>
  </si>
  <si>
    <t xml:space="preserve">Pruebas individuales que permiten evaluar la aplicación de un procedimiento con la ayuda de un ordenador en la resolución de problemas prácticos.</t>
  </si>
  <si>
    <t xml:space="preserve">SE3</t>
  </si>
  <si>
    <t xml:space="preserve">Trabajos individuales</t>
  </si>
  <si>
    <t xml:space="preserve">Evaluación de entregas, trabajos y proyectos individuales. </t>
  </si>
  <si>
    <t xml:space="preserve">SE4</t>
  </si>
  <si>
    <t xml:space="preserve">Trabajos grupales</t>
  </si>
  <si>
    <t xml:space="preserve">Pruebas de evaluación del desempeño del trabajo en grupo en la realización de proyectos, informes o trabajos.</t>
  </si>
  <si>
    <t xml:space="preserve">SE5</t>
  </si>
  <si>
    <t xml:space="preserve">Exámenes orales</t>
  </si>
  <si>
    <t xml:space="preserve">Pruebas individuales que consisten la presentación o exposición oral de temas, estudios, casos, trabajos, etc. </t>
  </si>
  <si>
    <t xml:space="preserve">SE6</t>
  </si>
  <si>
    <t xml:space="preserve">Evaluación de las Prácticas Externas</t>
  </si>
  <si>
    <t xml:space="preserve">Evaluación de las prácticas externas realizadas en las que se considerará la valoración del tutor de la empresa en su informe (75%) y la del tutor académico de la universidad más la evaluación de la memoria de prácticas realizada por el estudiante (25%).</t>
  </si>
  <si>
    <t xml:space="preserve">60-90</t>
  </si>
  <si>
    <t xml:space="preserve">10-40</t>
  </si>
  <si>
    <t xml:space="preserve">SE7</t>
  </si>
  <si>
    <t xml:space="preserve">Evaluación del TFG</t>
  </si>
  <si>
    <t xml:space="preserve">Evaluación del documento escrito (50%), exposición y defensa oral (30%) del Trabajo Fin de Grado frente a un tribunal e informe del tutor (20%). La evaluación por el tribunal será del nivel de adquisición de los resultados de aprendizaje, mediante rúbrica.</t>
  </si>
  <si>
    <t xml:space="preserve">0-40</t>
  </si>
  <si>
    <t xml:space="preserve">permitir 0-40 en ambos tipos por si las moscas</t>
  </si>
  <si>
    <t xml:space="preserve">75-85</t>
  </si>
  <si>
    <t xml:space="preserve">15-25</t>
  </si>
  <si>
    <t xml:space="preserve">0-30</t>
  </si>
  <si>
    <t xml:space="preserve">Básicas</t>
  </si>
  <si>
    <t xml:space="preserve">CB1</t>
  </si>
  <si>
    <t xml:space="preserve">Que los estudiantes sepan poseer y comprender los conocimientos en un área de estudio que parte de la base de la educación secundaria general, y se suele encontrar a un nivel que, si bien se apoya en libros de texto avanzados, incluye también algunos aspectos que implican conocimientos procedentes de la vanguardia de su campo de estudio.</t>
  </si>
  <si>
    <t xml:space="preserve">CB2</t>
  </si>
  <si>
    <t xml:space="preserve">Que los estudiantes sepan aplicar sus conocimientos a su trabajo o vocación de una forma profesional y posean las competencias que suelen demostrarse por medio de la elaboración y defensa de argumentos y la resolución de problemas dentro de su área de estudio</t>
  </si>
  <si>
    <t xml:space="preserve">CB3</t>
  </si>
  <si>
    <t xml:space="preserve">Que los estudiantes tengan la capacidad de reunir e interpretar datos relevantes (normalmente dentro de su área de estudio) para emitir juicios que incluyan una reflexión sobre temas relevantes de índole social, científica o ética</t>
  </si>
  <si>
    <t xml:space="preserve">CB4</t>
  </si>
  <si>
    <t xml:space="preserve">Que los estudiantes puedan trasmitir información, ideas problemas y soluciones a un público tanto especializado como no especializado</t>
  </si>
  <si>
    <t xml:space="preserve">CB5</t>
  </si>
  <si>
    <t xml:space="preserve">Que los estudiantes hayan desarrollado aquellas habilidades de aprendizaje necesarias para emprender estudios posteriores con un alto grado de autonomía</t>
  </si>
  <si>
    <t xml:space="preserve">Generales</t>
  </si>
  <si>
    <t xml:space="preserve">CG1</t>
  </si>
  <si>
    <t xml:space="preserve">Dominar el uso el lenguaje matemático para expresar ideas, proposiciones y demostraciones matemáticas.</t>
  </si>
  <si>
    <t xml:space="preserve">CG2</t>
  </si>
  <si>
    <t xml:space="preserve">Aplicar los aprendizajes adquiridos en materias relacionadas en proyectos transversales desarrollados en equipo.</t>
  </si>
  <si>
    <t xml:space="preserve">Específicas</t>
  </si>
  <si>
    <t xml:space="preserve">CE01</t>
  </si>
  <si>
    <t xml:space="preserve">Usar lenguajes de procesamiento de textos matemáticos para la elaboración de documentos científico-técnicos.</t>
  </si>
  <si>
    <t xml:space="preserve">CE02</t>
  </si>
  <si>
    <t xml:space="preserve">Reconocer qué problemas del ámbito de las ciencias y la ingeniería son susceptibles de resolverse con técnicas matemáticas analíticas y cuáles requieren técnicas computacionales.</t>
  </si>
  <si>
    <t xml:space="preserve">CE03</t>
  </si>
  <si>
    <t xml:space="preserve">Describir un problema de forma abstracta para facilitar su análisis y resolución con técnicas matemáticas o computacionales.</t>
  </si>
  <si>
    <t xml:space="preserve">CE04</t>
  </si>
  <si>
    <t xml:space="preserve">Formular hipótesis matemáticas en el ámbito de las Ciencias y la Ingeniería  y usar las técnicas matemáticas más adecuadas para contrastarlas.</t>
  </si>
  <si>
    <t xml:space="preserve">CE05</t>
  </si>
  <si>
    <t xml:space="preserve">Construir modelos matemáticos para la resolución analítica de problemas usando elementos del cálculo, el álgebra y la lógica. </t>
  </si>
  <si>
    <t xml:space="preserve">CE06</t>
  </si>
  <si>
    <t xml:space="preserve">Aplicar con rigor los conceptos básicos de cálculo, álgebra y lógica para demostrar o refutar proposiciones matemáticas.</t>
  </si>
  <si>
    <t xml:space="preserve">CE07</t>
  </si>
  <si>
    <t xml:space="preserve">Desarrollar nuevos procedimientos matemáticos a partir de otros más básicos para resolver problemas más complejos.</t>
  </si>
  <si>
    <t xml:space="preserve">CE08</t>
  </si>
  <si>
    <t xml:space="preserve">Crear y evaluar modelos de extracción de conocimiento aplicando las técnicas de análisis de datos y aprendizaje automático más adecuadas al los datos disponibles en un dominio y los objetivos perseguidos.</t>
  </si>
  <si>
    <t xml:space="preserve">CE09</t>
  </si>
  <si>
    <t xml:space="preserve">Representar gráficamente datos y modelos con las técnicas de visualización de datos más adecuadas para facilitar su comprensión.</t>
  </si>
  <si>
    <t xml:space="preserve">CE10</t>
  </si>
  <si>
    <t xml:space="preserve">Interpretar los resultados de los análisis de datos para tomar decisiones.</t>
  </si>
  <si>
    <t xml:space="preserve">CE11</t>
  </si>
  <si>
    <t xml:space="preserve">Manejar software específico para el cálculo simbólico, cálculo numérico y análisis y visualización de datos para aplicar el conocimiento teórico en la resolución de problemas concretos.</t>
  </si>
  <si>
    <t xml:space="preserve">CE12</t>
  </si>
  <si>
    <t xml:space="preserve">Representar la información de un dominio real de forma que pueda tratada por medios computacionales.</t>
  </si>
  <si>
    <t xml:space="preserve">CE13</t>
  </si>
  <si>
    <t xml:space="preserve">Identificar los algoritmos básicos más adecuados para la resolución de problemas por medios computacionales y desarrollar nuevos algoritmos cuando los ya existentes no sean adecuados.</t>
  </si>
  <si>
    <t xml:space="preserve">CE14</t>
  </si>
  <si>
    <t xml:space="preserve">Implementar algoritmos en un lenguaje de programación adecuado a las características del algoritmo y de los datos que procesa.</t>
  </si>
  <si>
    <t xml:space="preserve">CE15</t>
  </si>
  <si>
    <t xml:space="preserve">Evaluar la corrección y la complejidad de algoritmos y los programas que los implementan para llegar a soluciones robustas y eficientes.</t>
  </si>
  <si>
    <t xml:space="preserve">CE16</t>
  </si>
  <si>
    <t xml:space="preserve">Identificar las arquitecturas de hardware necesarias para la ejecución de programas atendiendo a sus requisitos.</t>
  </si>
  <si>
    <t xml:space="preserve">CE17</t>
  </si>
  <si>
    <t xml:space="preserve">Comprender el funcionamiento de los mercados y las relaciones entre las principales variables macroeconómicas.</t>
  </si>
  <si>
    <t xml:space="preserve">CE18</t>
  </si>
  <si>
    <t xml:space="preserve">Aplicar las competencias adquiridas durante el grado en el ámbito de la Ingeniería Matemática en un contexto profesional dentro de una empresa o institución.</t>
  </si>
  <si>
    <t xml:space="preserve">CE19</t>
  </si>
  <si>
    <t xml:space="preserve">Realizar un trabajo original del ámbito de la Ingeniería Matemática en el que se integren las competencias adquiridas durante el grado para su presentación y defensa ante un tribunal.</t>
  </si>
  <si>
    <t xml:space="preserve">Mención en Análisis Cuantitativo y Finanzas</t>
  </si>
  <si>
    <t xml:space="preserve">CMAC1</t>
  </si>
  <si>
    <t xml:space="preserve">Analizar el estado financiero de una empresa para facilitar la toma de decisiones estratégicas.</t>
  </si>
  <si>
    <t xml:space="preserve">CMAC2</t>
  </si>
  <si>
    <t xml:space="preserve">Usar modelos econométricos y series temporales para predecir la evolución de activos financieros de renta fija, de renta variable y de derivados.</t>
  </si>
  <si>
    <t xml:space="preserve">CMAC3</t>
  </si>
  <si>
    <t xml:space="preserve">Utilizar modelos estocásticos y de supervivencia para cuantificar el riesgo de una inversión o un seguro.</t>
  </si>
  <si>
    <t xml:space="preserve">CMAC4</t>
  </si>
  <si>
    <t xml:space="preserve">Explotar grandes volúmenes de datos heterogéneos para extraer conocimiento del ámbito financiero.</t>
  </si>
  <si>
    <t xml:space="preserve">Mención en Inteligencia Artificial</t>
  </si>
  <si>
    <t xml:space="preserve">CMIA1</t>
  </si>
  <si>
    <t xml:space="preserve">Dominar los principales paradigmas de computación para el desarrollo de sistemas inteligentes.</t>
  </si>
  <si>
    <t xml:space="preserve">CMIA2</t>
  </si>
  <si>
    <t xml:space="preserve">Aplicar técnicas de percepción y robótica cognitiva para desarrollar autómatas capaces de percibir e interpretar su entorno.</t>
  </si>
  <si>
    <t xml:space="preserve">CMIA3</t>
  </si>
  <si>
    <t xml:space="preserve">Diseñar, desarrollar y administrar sistemas inteligentes capaces de aprender y desenvolverse de manera autónoma en entornos complejos. </t>
  </si>
  <si>
    <t xml:space="preserve">CMIA4</t>
  </si>
  <si>
    <t xml:space="preserve">Aplicar técnicas de procesamiento de lenguaje natural para el desarrollo de sistemas inteligentes en entornos que requieran el uso del lenguaje humano.</t>
  </si>
  <si>
    <t xml:space="preserve">Transversales</t>
  </si>
  <si>
    <t xml:space="preserve">CT1</t>
  </si>
  <si>
    <t xml:space="preserve">Analizar los fundamentos básicos del pensamiento occidental y las realidades sociales contemporáneas en relación con el pensamiento teológico moral procedente de la concepción cristiana del hombre y la sociedad.</t>
  </si>
  <si>
    <t xml:space="preserve">CT2</t>
  </si>
  <si>
    <t xml:space="preserve">Realizar valoraciones sobre la persona, la sociedad y sus implicaciones en la práctica.</t>
  </si>
  <si>
    <t xml:space="preserve">CT10</t>
  </si>
  <si>
    <t xml:space="preserve">Desarrollar una reflexión sobre el significado profundo de la existencia humana desde una pluralidad de planteamientos intelectuales. </t>
  </si>
  <si>
    <t xml:space="preserve">CT11</t>
  </si>
  <si>
    <t xml:space="preserve">Analizar, valorar y argumentar de manera crítica y creativa las corrientes de pensamiento que conforman al hombre actual a través de sus creaciones filosóficas y literarias.</t>
  </si>
  <si>
    <t xml:space="preserve">CT6</t>
  </si>
  <si>
    <t xml:space="preserve">Analizar el impacto que las realidades sociales y las corrientes de pensamiento tienen sobre los acontecimientos históricos en el ámbito del título.</t>
  </si>
  <si>
    <t xml:space="preserve">CT7</t>
  </si>
  <si>
    <t xml:space="preserve">Realizar juicios de valor reflexivos sobre los procesos históricos.</t>
  </si>
  <si>
    <t xml:space="preserve">Optativas</t>
  </si>
  <si>
    <t xml:space="preserve">COP1</t>
  </si>
  <si>
    <t xml:space="preserve">Comprender las características de los sistemas dinámicos para modelizar problemas de la Física y la Ingeniería.</t>
  </si>
  <si>
    <t xml:space="preserve">COP2</t>
  </si>
  <si>
    <t xml:space="preserve">Manejar los principales conceptos y métodos del análisis complejo para la resolución de problemas de la Física y la Ingeniería.</t>
  </si>
  <si>
    <t xml:space="preserve">COP3</t>
  </si>
  <si>
    <t xml:space="preserve">Aplicar los conceptos topológicos en la modelización de problemas de la Física y la Ingeniería.</t>
  </si>
  <si>
    <t xml:space="preserve">COP4</t>
  </si>
  <si>
    <t xml:space="preserve">Conocer los principales conceptos y métodos del análisis de Fourier para el manejo de señales e imágenes.</t>
  </si>
  <si>
    <t xml:space="preserve">COP5</t>
  </si>
  <si>
    <t xml:space="preserve">Comprender los principios de la computación cuántica para implementar algoritmos cuánticos.</t>
  </si>
  <si>
    <t xml:space="preserve">COP6</t>
  </si>
  <si>
    <t xml:space="preserve">Construir redes neuronales de múltiples capas para resolver tareas de clasificación o predicción.</t>
  </si>
  <si>
    <t xml:space="preserve">COP7</t>
  </si>
  <si>
    <t xml:space="preserve">Usar modelos de procesos estocásticos para formalizar fenómenos aleatorios temporales de interés económico.</t>
  </si>
  <si>
    <t xml:space="preserve">COP8</t>
  </si>
  <si>
    <t xml:space="preserve">Aplicar principios criptográficos para garantizar la seguridad de los sistemas informáticos y de las transacciones mediante la tecnología blockchain.</t>
  </si>
  <si>
    <t xml:space="preserve">COP9</t>
  </si>
  <si>
    <t xml:space="preserve">Aplicar metodologías de diseño de software para el desarrollo de aplicaciones.</t>
  </si>
  <si>
    <t xml:space="preserve">COP10</t>
  </si>
  <si>
    <t xml:space="preserve">Conocer las implicaciones y los dilemas éticos planteados por las técnicas y avances científicos y tecnológicos. </t>
  </si>
  <si>
    <t xml:space="preserve">COP11</t>
  </si>
  <si>
    <t xml:space="preserve">Conocer y diferenciar las distintas corrientes éticas para establecer un código deontológico en el ejercicio profesional.</t>
  </si>
  <si>
    <t xml:space="preserve">COP12</t>
  </si>
  <si>
    <t xml:space="preserve">Realizar valoraciones éticas acerca de los problemas planteados por las técnicas y avances científico-técnicos.</t>
  </si>
  <si>
    <t xml:space="preserve">COP13</t>
  </si>
  <si>
    <t xml:space="preserve">Conocer las grandes obras escritas que han sido determinantes en la historia de la civilización occidental para desarrollar el pensamiento crítico.</t>
  </si>
  <si>
    <t xml:space="preserve">COP14</t>
  </si>
  <si>
    <t xml:space="preserve">Descubrir formas de enriquecer los propios estudios mediante obras literarias apropiadas a aspectos concretos del ámbito del título. </t>
  </si>
  <si>
    <t xml:space="preserve">7w4zNL4x0UySXqeQrHItMF6zGyOJRYRNnwMoU17MJshUODZTVlBUTExRMlpDMUU3MkJDMk1RUkZZOCQlQCN0PWcu</t>
  </si>
  <si>
    <t xml:space="preserve">Form1</t>
  </si>
  <si>
    <t xml:space="preserve">{3bac3e79-59fb-4f08-87fb-c7cf9bbd2753}</t>
  </si>
  <si>
    <t xml:space="preserve">Gestionar proyectos y equipos de trabajo en el ámbito de la Ingeniería.</t>
  </si>
  <si>
    <t xml:space="preserve">Formular hipótesis en el ámbito de las Ciencias y la Ingeniería  y usar las técnicas matemáticas más adecuadas para contrastarlas.</t>
  </si>
  <si>
    <t xml:space="preserve">Asignatura / Competencia</t>
  </si>
  <si>
    <t xml:space="preserve">CG01</t>
  </si>
  <si>
    <t xml:space="preserve">CG02</t>
  </si>
  <si>
    <t xml:space="preserve">CT3</t>
  </si>
  <si>
    <t xml:space="preserve">CT4</t>
  </si>
  <si>
    <t xml:space="preserve">CT5</t>
  </si>
  <si>
    <t xml:space="preserve">MATRIZ POR MATERIAS</t>
  </si>
  <si>
    <t xml:space="preserve">CG04</t>
  </si>
  <si>
    <t xml:space="preserve">MATRIZ COMPETENCIAS OPTATIVAS</t>
  </si>
  <si>
    <t xml:space="preserve">Área de conocimiento</t>
  </si>
  <si>
    <t xml:space="preserve">Horas Min</t>
  </si>
  <si>
    <t xml:space="preserve">Horas Max</t>
  </si>
  <si>
    <t xml:space="preserve">PETC Min</t>
  </si>
  <si>
    <t xml:space="preserve">PETC Max</t>
  </si>
  <si>
    <t xml:space="preserve">Disponibilidad</t>
  </si>
  <si>
    <t xml:space="preserve">Código perfil</t>
  </si>
  <si>
    <t xml:space="preserve">Perfil</t>
  </si>
  <si>
    <t xml:space="preserve">Categoría</t>
  </si>
  <si>
    <t xml:space="preserve">Doctor</t>
  </si>
  <si>
    <t xml:space="preserve">Dedicación al título</t>
  </si>
  <si>
    <t xml:space="preserve">Experiencia docente/profesional</t>
  </si>
  <si>
    <t xml:space="preserve">Data</t>
  </si>
  <si>
    <t xml:space="preserve">SI</t>
  </si>
  <si>
    <t xml:space="preserve">LSI-2</t>
  </si>
  <si>
    <t xml:space="preserve">Licenciado en Informática</t>
  </si>
  <si>
    <t xml:space="preserve">Colaborador</t>
  </si>
  <si>
    <t xml:space="preserve">No doctor</t>
  </si>
  <si>
    <t xml:space="preserve">TC</t>
  </si>
  <si>
    <t xml:space="preserve">Suma de Horas Min</t>
  </si>
  <si>
    <t xml:space="preserve">Suma de PETC Min</t>
  </si>
  <si>
    <t xml:space="preserve">Suma de Horas Max</t>
  </si>
  <si>
    <t xml:space="preserve">Suma de PETC Max</t>
  </si>
  <si>
    <t xml:space="preserve">MAT-7</t>
  </si>
  <si>
    <t xml:space="preserve">Licenciado en Matemáticas</t>
  </si>
  <si>
    <t xml:space="preserve">MAT-1</t>
  </si>
  <si>
    <t xml:space="preserve">Doctor en Matemáticas</t>
  </si>
  <si>
    <t xml:space="preserve">Adjunto</t>
  </si>
  <si>
    <t xml:space="preserve">MAT-2</t>
  </si>
  <si>
    <t xml:space="preserve">Mínimo 1 quinquenio de experiencia docente</t>
  </si>
  <si>
    <t xml:space="preserve">EIO-1</t>
  </si>
  <si>
    <t xml:space="preserve">Doctor en Estadística</t>
  </si>
  <si>
    <t xml:space="preserve">Colaborador doctor</t>
  </si>
  <si>
    <t xml:space="preserve">HUM-1</t>
  </si>
  <si>
    <t xml:space="preserve">Doctor en Humanidades</t>
  </si>
  <si>
    <t xml:space="preserve">LSI-1</t>
  </si>
  <si>
    <t xml:space="preserve">Doctor en Informática</t>
  </si>
  <si>
    <t xml:space="preserve">Optativas de Mención</t>
  </si>
  <si>
    <t xml:space="preserve">Ingeniero/Licenciado</t>
  </si>
  <si>
    <t xml:space="preserve">NO</t>
  </si>
  <si>
    <t xml:space="preserve">Suma de PETC Max2</t>
  </si>
  <si>
    <t xml:space="preserve">MAT-3</t>
  </si>
  <si>
    <t xml:space="preserve">(empty)</t>
  </si>
  <si>
    <t xml:space="preserve">MAT-4</t>
  </si>
  <si>
    <t xml:space="preserve">MAT-6</t>
  </si>
  <si>
    <t xml:space="preserve">TE-1</t>
  </si>
  <si>
    <t xml:space="preserve">Licenciado en Electrónica</t>
  </si>
  <si>
    <t xml:space="preserve">Asociado</t>
  </si>
  <si>
    <t xml:space="preserve">ECO-1</t>
  </si>
  <si>
    <t xml:space="preserve">Doctor en Economía</t>
  </si>
  <si>
    <t xml:space="preserve">LSI-3</t>
  </si>
  <si>
    <t xml:space="preserve">Sum of Horas Max</t>
  </si>
  <si>
    <t xml:space="preserve">Sum of PETC Max</t>
  </si>
  <si>
    <t xml:space="preserve">MAT-5</t>
  </si>
  <si>
    <t xml:space="preserve">CIA-1</t>
  </si>
  <si>
    <t xml:space="preserve">CIA-2</t>
  </si>
  <si>
    <t xml:space="preserve">CIA-3</t>
  </si>
  <si>
    <t xml:space="preserve">Doctor en Inteligencia Artificial</t>
  </si>
  <si>
    <t xml:space="preserve">CIA-4</t>
  </si>
  <si>
    <t xml:space="preserve">Mínimo 3 años de experiencia profesional en programación paralela o distribuida</t>
  </si>
  <si>
    <t xml:space="preserve">CIA-5</t>
  </si>
  <si>
    <t xml:space="preserve">CIA-6</t>
  </si>
  <si>
    <t xml:space="preserve">CIA-7 y EFC-3</t>
  </si>
  <si>
    <t xml:space="preserve">EFC-1</t>
  </si>
  <si>
    <t xml:space="preserve">Doctor en Finanzas</t>
  </si>
  <si>
    <t xml:space="preserve">Mínimo 3 años de experiencia profesional en el ámbito financiero</t>
  </si>
  <si>
    <t xml:space="preserve">CIA-8 y EFC-4</t>
  </si>
  <si>
    <t xml:space="preserve">MCE-1</t>
  </si>
  <si>
    <t xml:space="preserve">MCE-2</t>
  </si>
  <si>
    <t xml:space="preserve">Licenciado en Finanzas</t>
  </si>
  <si>
    <t xml:space="preserve">Mínimo 3 años de experiencia profesional en el ámbito de los seguros</t>
  </si>
  <si>
    <t xml:space="preserve">Mínimo 3 años de experiencia profesional en Big Data</t>
  </si>
  <si>
    <t xml:space="preserve">EFC-2</t>
  </si>
  <si>
    <t xml:space="preserve">TP</t>
  </si>
  <si>
    <t xml:space="preserve">Mínimo 3 años de experiencia como administrador de sistemas</t>
  </si>
  <si>
    <t xml:space="preserve">LSI-4</t>
  </si>
  <si>
    <t xml:space="preserve">Ingeniero/Licenciado en Informática</t>
  </si>
  <si>
    <t xml:space="preserve">Doctor en Ingeniería</t>
  </si>
  <si>
    <t xml:space="preserve">Mínimo 5 años de experiencia profesional en empresas</t>
  </si>
  <si>
    <t xml:space="preserve">Doctor en Ingeniería / Finanzas</t>
  </si>
  <si>
    <t xml:space="preserve">Mínimo 1 sexenio de experiencia investigadora</t>
  </si>
  <si>
    <t xml:space="preserve">TSC-1</t>
  </si>
  <si>
    <t xml:space="preserve">Doctor en Telecomunicaciones</t>
  </si>
  <si>
    <t xml:space="preserve">Acreditado</t>
  </si>
  <si>
    <t xml:space="preserve">Dedicación</t>
  </si>
  <si>
    <t xml:space="preserve">Experiencia docente</t>
  </si>
  <si>
    <t xml:space="preserve">Horas</t>
  </si>
  <si>
    <t xml:space="preserve">% dedicación título</t>
  </si>
  <si>
    <t xml:space="preserve">PEC</t>
  </si>
  <si>
    <t xml:space="preserve">Horas disponibles</t>
  </si>
  <si>
    <t xml:space="preserve">Horas a contratar</t>
  </si>
  <si>
    <t xml:space="preserve">Doctor en Informática o Doctor en Matemáticas por la especialidad de Computación</t>
  </si>
  <si>
    <t xml:space="preserve">5 años</t>
  </si>
  <si>
    <t xml:space="preserve">Nº Horas</t>
  </si>
  <si>
    <t xml:space="preserve">%</t>
  </si>
  <si>
    <t xml:space="preserve">Ciencia de Datos y Minería de Datos</t>
  </si>
  <si>
    <t xml:space="preserve">Doctor en Inteligencia Artificial con experiencia en Ciencia de Datos y Big data</t>
  </si>
  <si>
    <t xml:space="preserve">Doctor en Informática con experiencia en programación paralela y distribuída</t>
  </si>
  <si>
    <t xml:space="preserve">Licenciado en Informática con experiencia en seguridad informática y tecnología blockchain</t>
  </si>
  <si>
    <t xml:space="preserve">Colaborador  </t>
  </si>
  <si>
    <t xml:space="preserve">Doctor en Informática con experiencia en programación cuántica</t>
  </si>
  <si>
    <t xml:space="preserve">Licenciado en informática con experiencia laboral en empresas tecnológicas</t>
  </si>
  <si>
    <t xml:space="preserve">CIA-7</t>
  </si>
  <si>
    <t xml:space="preserve">Doctor en informática</t>
  </si>
  <si>
    <t xml:space="preserve">CIA-8</t>
  </si>
  <si>
    <t xml:space="preserve">EFC-3</t>
  </si>
  <si>
    <t xml:space="preserve">EFC-4</t>
  </si>
  <si>
    <t xml:space="preserve">Doctor en Informática (especialidad en Redes)</t>
  </si>
  <si>
    <t xml:space="preserve">Doctor en Informática (especialidad en Ingeniería del Software)</t>
  </si>
  <si>
    <t xml:space="preserve">Doctor en Matemáticas (especialidad de Análisis)</t>
  </si>
  <si>
    <t xml:space="preserve">Titular</t>
  </si>
  <si>
    <t xml:space="preserve">10 años</t>
  </si>
  <si>
    <t xml:space="preserve">Doctor en Matemáticas (especialidad de Álgebra)</t>
  </si>
  <si>
    <t xml:space="preserve">Doctor en Matemáticas (especialidad en Ecuadiones Diferenciales y en Derivadas Parciales)</t>
  </si>
  <si>
    <t xml:space="preserve">Doctor en Matemáticas (especialidad en Geometría)</t>
  </si>
  <si>
    <t xml:space="preserve">Doctor en Matemáticas (especialidad en Variable Compleja)</t>
  </si>
  <si>
    <t xml:space="preserve">Doctor en Matemáticas (especialidad en Cálculo Numérico)</t>
  </si>
  <si>
    <t xml:space="preserve">TOTALES</t>
  </si>
  <si>
    <t xml:space="preserve">PRIMER CURSO</t>
  </si>
  <si>
    <t xml:space="preserve">RESUMEN</t>
  </si>
  <si>
    <t xml:space="preserve">PETC</t>
  </si>
  <si>
    <t xml:space="preserve">Primer curso</t>
  </si>
  <si>
    <t xml:space="preserve">Segundo curso</t>
  </si>
  <si>
    <t xml:space="preserve">Tercer curso</t>
  </si>
  <si>
    <t xml:space="preserve">Cuarto curso</t>
  </si>
  <si>
    <t xml:space="preserve">Total</t>
  </si>
  <si>
    <t xml:space="preserve">SEGUNDO CURSO</t>
  </si>
  <si>
    <t xml:space="preserve">TERCER CURSO</t>
  </si>
  <si>
    <t xml:space="preserve">Optativas </t>
  </si>
  <si>
    <t xml:space="preserve">CUARTO CURSO</t>
  </si>
  <si>
    <t xml:space="preserve">Optativa 3 Itinerario Métodos Cuantitativos</t>
  </si>
  <si>
    <t xml:space="preserve">Optativa 3 Itinerario Inteligencia Artificial</t>
  </si>
  <si>
    <t xml:space="preserve">TOTAL HORAS GRADO</t>
  </si>
  <si>
    <t xml:space="preserve">Modificaciones</t>
  </si>
  <si>
    <t xml:space="preserve">Restar 80 horas de Matemática Aplicada de las optativas que no salgan.</t>
  </si>
  <si>
    <t xml:space="preserve">Restar 45 horas de Teoría de la Señal de la optativa que no salga.</t>
  </si>
  <si>
    <t xml:space="preserve">Restar 90 horas de Ciencias de la computación de las optativas de itenerario que no salgan.</t>
  </si>
  <si>
    <t xml:space="preserve">Restar 45 horas de Economía Financiera de la optativa de grado que no salga.</t>
  </si>
  <si>
    <t xml:space="preserve">Restar 60 horas de Humanidades de las dos optativas que no salgan.</t>
  </si>
  <si>
    <t xml:space="preserve">Restar 200 horas de Ciencias de la computación y añadirlas a Economía Financiera y Contabilidad por el TFG</t>
  </si>
  <si>
    <t xml:space="preserve">Total general</t>
  </si>
</sst>
</file>

<file path=xl/styles.xml><?xml version="1.0" encoding="utf-8"?>
<styleSheet xmlns="http://schemas.openxmlformats.org/spreadsheetml/2006/main">
  <numFmts count="6">
    <numFmt numFmtId="164" formatCode="General"/>
    <numFmt numFmtId="165" formatCode="General"/>
    <numFmt numFmtId="166" formatCode="@"/>
    <numFmt numFmtId="167" formatCode="0.00"/>
    <numFmt numFmtId="168" formatCode="0%"/>
    <numFmt numFmtId="169" formatCode="0.00%"/>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
      <sz val="11"/>
      <color rgb="FF444444"/>
      <name val="Calibri"/>
      <family val="2"/>
      <charset val="1"/>
    </font>
    <font>
      <sz val="11"/>
      <name val="Calibri"/>
      <family val="2"/>
      <charset val="1"/>
    </font>
    <font>
      <sz val="10"/>
      <color rgb="FF000000"/>
      <name val="Arial"/>
      <family val="2"/>
      <charset val="1"/>
    </font>
    <font>
      <sz val="11"/>
      <color rgb="FF000000"/>
      <name val="Source Sans Pro"/>
      <family val="2"/>
      <charset val="1"/>
    </font>
    <font>
      <b val="true"/>
      <sz val="11"/>
      <color rgb="FF000000"/>
      <name val="Source Sans Pro"/>
      <family val="2"/>
      <charset val="1"/>
    </font>
    <font>
      <sz val="11"/>
      <color rgb="FF444444"/>
      <name val="Source Sans Pro"/>
      <family val="2"/>
      <charset val="1"/>
    </font>
    <font>
      <b val="true"/>
      <sz val="11"/>
      <color rgb="FF444444"/>
      <name val="Source Sans Pro"/>
      <family val="2"/>
      <charset val="1"/>
    </font>
    <font>
      <b val="true"/>
      <sz val="11"/>
      <color rgb="FFFFFFFF"/>
      <name val="Source Sans Pro"/>
      <family val="2"/>
      <charset val="1"/>
    </font>
  </fonts>
  <fills count="4">
    <fill>
      <patternFill patternType="none"/>
    </fill>
    <fill>
      <patternFill patternType="gray125"/>
    </fill>
    <fill>
      <patternFill patternType="solid">
        <fgColor rgb="FFDAE3F3"/>
        <bgColor rgb="FFC6EFCE"/>
      </patternFill>
    </fill>
    <fill>
      <patternFill patternType="solid">
        <fgColor rgb="FF4472C4"/>
        <bgColor rgb="FF666699"/>
      </patternFill>
    </fill>
  </fills>
  <borders count="48">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style="thin">
        <color rgb="FF8FAADC"/>
      </left>
      <right/>
      <top style="thin">
        <color rgb="FF8FAADC"/>
      </top>
      <bottom style="thin">
        <color rgb="FF8FAADC"/>
      </bottom>
      <diagonal/>
    </border>
    <border diagonalUp="false" diagonalDown="false">
      <left style="thin">
        <color rgb="FF8FAADC"/>
      </left>
      <right/>
      <top/>
      <bottom style="thin">
        <color rgb="FF8FAADC"/>
      </bottom>
      <diagonal/>
    </border>
    <border diagonalUp="false" diagonalDown="false">
      <left/>
      <right/>
      <top/>
      <bottom style="thin">
        <color rgb="FF8FAADC"/>
      </bottom>
      <diagonal/>
    </border>
    <border diagonalUp="false" diagonalDown="false">
      <left/>
      <right style="thin">
        <color rgb="FF8FAADC"/>
      </right>
      <top/>
      <bottom style="thin">
        <color rgb="FF8FAADC"/>
      </bottom>
      <diagonal/>
    </border>
    <border diagonalUp="false" diagonalDown="false">
      <left/>
      <right style="thin">
        <color rgb="FF8FAADC"/>
      </right>
      <top style="thin">
        <color rgb="FF8FAADC"/>
      </top>
      <bottom style="thin">
        <color rgb="FF8FAADC"/>
      </bottom>
      <diagonal/>
    </border>
    <border diagonalUp="false" diagonalDown="false">
      <left/>
      <right/>
      <top style="thin">
        <color rgb="FF8FAADC"/>
      </top>
      <bottom style="thin">
        <color rgb="FF8FAADC"/>
      </bottom>
      <diagonal/>
    </border>
    <border diagonalUp="false" diagonalDown="false">
      <left/>
      <right/>
      <top style="thin">
        <color rgb="FF8FAADC"/>
      </top>
      <bottom/>
      <diagonal/>
    </border>
    <border diagonalUp="false" diagonalDown="false">
      <left style="thin"/>
      <right style="medium"/>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1"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3" applyFont="false" applyBorder="true" applyAlignment="false" applyProtection="false">
      <alignment horizontal="left" vertical="bottom" textRotation="0" wrapText="false" indent="0" shrinkToFit="false"/>
      <protection locked="true" hidden="false"/>
    </xf>
    <xf numFmtId="164" fontId="0" fillId="0" borderId="7" xfId="22" applyFont="false" applyBorder="true" applyAlignment="false" applyProtection="false">
      <alignment horizontal="general" vertical="bottom" textRotation="0" wrapText="false" indent="0" shrinkToFit="false"/>
      <protection locked="true" hidden="false"/>
    </xf>
    <xf numFmtId="164" fontId="0" fillId="0" borderId="8" xfId="23" applyFont="false" applyBorder="true" applyAlignment="false" applyProtection="false">
      <alignment horizontal="left" vertical="bottom" textRotation="0" wrapText="false" indent="0" shrinkToFit="false"/>
      <protection locked="true" hidden="false"/>
    </xf>
    <xf numFmtId="164" fontId="0" fillId="0" borderId="9" xfId="23" applyFont="true" applyBorder="true" applyAlignment="false" applyProtection="false">
      <alignment horizontal="left" vertical="bottom" textRotation="0" wrapText="false" indent="0" shrinkToFit="false"/>
      <protection locked="true" hidden="false"/>
    </xf>
    <xf numFmtId="164" fontId="0" fillId="0" borderId="10" xfId="22" applyFont="false" applyBorder="true" applyAlignment="false" applyProtection="false">
      <alignment horizontal="general" vertical="bottom" textRotation="0" wrapText="false" indent="0" shrinkToFit="false"/>
      <protection locked="true" hidden="false"/>
    </xf>
    <xf numFmtId="164" fontId="0" fillId="0" borderId="11" xfId="23" applyFont="false" applyBorder="true" applyAlignment="false" applyProtection="false">
      <alignment horizontal="left" vertical="bottom" textRotation="0" wrapText="false" indent="0" shrinkToFit="false"/>
      <protection locked="true" hidden="false"/>
    </xf>
    <xf numFmtId="164" fontId="0" fillId="0" borderId="12" xfId="23" applyFont="true" applyBorder="true" applyAlignment="false" applyProtection="false">
      <alignment horizontal="left" vertical="bottom" textRotation="0" wrapText="false" indent="0" shrinkToFit="false"/>
      <protection locked="true" hidden="false"/>
    </xf>
    <xf numFmtId="164" fontId="0" fillId="0" borderId="13" xfId="22" applyFont="false" applyBorder="true" applyAlignment="false" applyProtection="false">
      <alignment horizontal="general" vertical="bottom" textRotation="0" wrapText="false" indent="0" shrinkToFit="false"/>
      <protection locked="true" hidden="false"/>
    </xf>
    <xf numFmtId="164" fontId="4" fillId="0" borderId="14" xfId="24" applyFont="true" applyBorder="true" applyAlignment="false" applyProtection="false">
      <alignment horizontal="left" vertical="bottom" textRotation="0" wrapText="false" indent="0" shrinkToFit="false"/>
      <protection locked="true" hidden="false"/>
    </xf>
    <xf numFmtId="164" fontId="4" fillId="0" borderId="15" xfId="24" applyFont="false" applyBorder="true" applyAlignment="false" applyProtection="false">
      <alignment horizontal="left" vertical="bottom" textRotation="0" wrapText="false" indent="0" shrinkToFit="false"/>
      <protection locked="true" hidden="false"/>
    </xf>
    <xf numFmtId="164" fontId="4" fillId="0" borderId="16" xfId="25"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17" xfId="21" applyFont="false" applyBorder="true" applyAlignment="false" applyProtection="false">
      <alignment horizontal="general" vertical="bottom" textRotation="0" wrapText="false" indent="0" shrinkToFit="false"/>
      <protection locked="true" hidden="false"/>
    </xf>
    <xf numFmtId="164" fontId="0" fillId="0" borderId="18" xfId="21" applyFont="false" applyBorder="true" applyAlignment="false" applyProtection="false">
      <alignment horizontal="general" vertical="bottom" textRotation="0" wrapText="false" indent="0" shrinkToFit="false"/>
      <protection locked="true" hidden="false"/>
    </xf>
    <xf numFmtId="164" fontId="0" fillId="0" borderId="19" xfId="21" applyFont="false" applyBorder="tru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20" xfId="20" applyFont="true" applyBorder="true" applyAlignment="false" applyProtection="false">
      <alignment horizontal="general" vertical="bottom" textRotation="0" wrapText="false" indent="0" shrinkToFit="false"/>
      <protection locked="true" hidden="false"/>
    </xf>
    <xf numFmtId="164" fontId="0" fillId="0" borderId="21" xfId="23" applyFont="true" applyBorder="true" applyAlignment="false" applyProtection="false">
      <alignment horizontal="left" vertical="bottom" textRotation="0" wrapText="false" indent="0" shrinkToFit="false"/>
      <protection locked="true" hidden="false"/>
    </xf>
    <xf numFmtId="164" fontId="0" fillId="0" borderId="22" xfId="23" applyFont="true" applyBorder="true" applyAlignment="false" applyProtection="false">
      <alignment horizontal="left" vertical="bottom" textRotation="0" wrapText="false" indent="0" shrinkToFit="false"/>
      <protection locked="true" hidden="false"/>
    </xf>
    <xf numFmtId="164" fontId="0" fillId="0" borderId="23" xfId="23" applyFont="true" applyBorder="true" applyAlignment="false" applyProtection="false">
      <alignment horizontal="left" vertical="bottom" textRotation="0" wrapText="false" indent="0" shrinkToFit="false"/>
      <protection locked="true" hidden="false"/>
    </xf>
    <xf numFmtId="164" fontId="0" fillId="0" borderId="24" xfId="22" applyFont="false" applyBorder="true" applyAlignment="false" applyProtection="false">
      <alignment horizontal="general" vertical="bottom" textRotation="0" wrapText="false" indent="0" shrinkToFit="false"/>
      <protection locked="true" hidden="false"/>
    </xf>
    <xf numFmtId="167" fontId="0" fillId="0" borderId="25" xfId="22" applyFont="false" applyBorder="true" applyAlignment="false" applyProtection="false">
      <alignment horizontal="general" vertical="bottom" textRotation="0" wrapText="false" indent="0" shrinkToFit="false"/>
      <protection locked="true" hidden="false"/>
    </xf>
    <xf numFmtId="164" fontId="0" fillId="0" borderId="25" xfId="22" applyFont="false" applyBorder="true" applyAlignment="false" applyProtection="false">
      <alignment horizontal="general" vertical="bottom" textRotation="0" wrapText="false" indent="0" shrinkToFit="false"/>
      <protection locked="true" hidden="false"/>
    </xf>
    <xf numFmtId="167" fontId="0" fillId="0" borderId="26" xfId="22" applyFont="false" applyBorder="true" applyAlignment="false" applyProtection="false">
      <alignment horizontal="general" vertical="bottom" textRotation="0" wrapText="false" indent="0" shrinkToFit="false"/>
      <protection locked="true" hidden="false"/>
    </xf>
    <xf numFmtId="164" fontId="0" fillId="0" borderId="27" xfId="22" applyFont="false" applyBorder="true" applyAlignment="false" applyProtection="false">
      <alignment horizontal="general" vertical="bottom" textRotation="0" wrapText="false" indent="0" shrinkToFit="false"/>
      <protection locked="true" hidden="false"/>
    </xf>
    <xf numFmtId="167" fontId="0" fillId="0" borderId="0" xfId="22"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7" fontId="0" fillId="0" borderId="28" xfId="22" applyFont="false" applyBorder="true" applyAlignment="false" applyProtection="false">
      <alignment horizontal="general" vertical="bottom" textRotation="0" wrapText="false" indent="0" shrinkToFit="false"/>
      <protection locked="true" hidden="false"/>
    </xf>
    <xf numFmtId="164" fontId="0" fillId="0" borderId="21" xfId="22" applyFont="false" applyBorder="true" applyAlignment="false" applyProtection="false">
      <alignment horizontal="general" vertical="bottom" textRotation="0" wrapText="false" indent="0" shrinkToFit="false"/>
      <protection locked="true" hidden="false"/>
    </xf>
    <xf numFmtId="167" fontId="0" fillId="0" borderId="22" xfId="22" applyFont="false" applyBorder="true" applyAlignment="false" applyProtection="false">
      <alignment horizontal="general" vertical="bottom" textRotation="0" wrapText="false" indent="0" shrinkToFit="false"/>
      <protection locked="true" hidden="false"/>
    </xf>
    <xf numFmtId="164" fontId="0" fillId="0" borderId="22" xfId="22" applyFont="false" applyBorder="true" applyAlignment="false" applyProtection="false">
      <alignment horizontal="general" vertical="bottom" textRotation="0" wrapText="false" indent="0" shrinkToFit="false"/>
      <protection locked="true" hidden="false"/>
    </xf>
    <xf numFmtId="167" fontId="0" fillId="0" borderId="23" xfId="22" applyFont="false" applyBorder="true" applyAlignment="false" applyProtection="false">
      <alignment horizontal="general" vertical="bottom" textRotation="0" wrapText="false" indent="0" shrinkToFit="false"/>
      <protection locked="true" hidden="false"/>
    </xf>
    <xf numFmtId="164" fontId="4" fillId="0" borderId="29" xfId="24" applyFont="true" applyBorder="true" applyAlignment="false" applyProtection="false">
      <alignment horizontal="left" vertical="bottom" textRotation="0" wrapText="false" indent="0" shrinkToFit="false"/>
      <protection locked="true" hidden="false"/>
    </xf>
    <xf numFmtId="164" fontId="4" fillId="0" borderId="30" xfId="25" applyFont="false" applyBorder="true" applyAlignment="false" applyProtection="false">
      <alignment horizontal="general" vertical="bottom" textRotation="0" wrapText="false" indent="0" shrinkToFit="false"/>
      <protection locked="true" hidden="false"/>
    </xf>
    <xf numFmtId="167" fontId="4" fillId="0" borderId="31" xfId="25" applyFont="false" applyBorder="true" applyAlignment="false" applyProtection="false">
      <alignment horizontal="general" vertical="bottom" textRotation="0" wrapText="false" indent="0" shrinkToFit="false"/>
      <protection locked="true" hidden="false"/>
    </xf>
    <xf numFmtId="164" fontId="4" fillId="0" borderId="31" xfId="25" applyFont="false" applyBorder="true" applyAlignment="false" applyProtection="false">
      <alignment horizontal="general" vertical="bottom" textRotation="0" wrapText="false" indent="0" shrinkToFit="false"/>
      <protection locked="true" hidden="false"/>
    </xf>
    <xf numFmtId="167" fontId="4" fillId="0" borderId="32" xfId="25"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0" fillId="0" borderId="33" xfId="21" applyFont="false" applyBorder="true" applyAlignment="false" applyProtection="false">
      <alignment horizontal="general" vertical="bottom" textRotation="0" wrapText="false" indent="0" shrinkToFit="false"/>
      <protection locked="true" hidden="false"/>
    </xf>
    <xf numFmtId="164" fontId="0" fillId="0" borderId="34" xfId="21" applyFont="fals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9" fontId="0" fillId="0" borderId="26" xfId="22" applyFont="false" applyBorder="true" applyAlignment="false" applyProtection="false">
      <alignment horizontal="general" vertical="bottom" textRotation="0" wrapText="false" indent="0" shrinkToFit="false"/>
      <protection locked="true" hidden="false"/>
    </xf>
    <xf numFmtId="169" fontId="0" fillId="0" borderId="23" xfId="22" applyFont="false" applyBorder="true" applyAlignment="false" applyProtection="false">
      <alignment horizontal="general" vertical="bottom" textRotation="0" wrapText="false" indent="0" shrinkToFit="false"/>
      <protection locked="true" hidden="false"/>
    </xf>
    <xf numFmtId="169" fontId="0" fillId="0" borderId="28" xfId="22" applyFont="false" applyBorder="true" applyAlignment="false" applyProtection="false">
      <alignment horizontal="general" vertical="bottom" textRotation="0" wrapText="false" indent="0" shrinkToFit="false"/>
      <protection locked="true" hidden="false"/>
    </xf>
    <xf numFmtId="169" fontId="4" fillId="0" borderId="32" xfId="25" applyFont="false" applyBorder="true" applyAlignment="false" applyProtection="false">
      <alignment horizontal="general" vertical="bottom" textRotation="0" wrapText="false" indent="0" shrinkToFit="false"/>
      <protection locked="true" hidden="false"/>
    </xf>
    <xf numFmtId="164" fontId="0" fillId="0" borderId="26" xfId="22" applyFont="false" applyBorder="true" applyAlignment="false" applyProtection="false">
      <alignment horizontal="general" vertical="bottom" textRotation="0" wrapText="false" indent="0" shrinkToFit="false"/>
      <protection locked="true" hidden="false"/>
    </xf>
    <xf numFmtId="164" fontId="0" fillId="0" borderId="28" xfId="22" applyFont="false" applyBorder="true" applyAlignment="false" applyProtection="false">
      <alignment horizontal="general" vertical="bottom" textRotation="0" wrapText="false" indent="0" shrinkToFit="false"/>
      <protection locked="true" hidden="false"/>
    </xf>
    <xf numFmtId="164" fontId="0" fillId="0" borderId="23" xfId="22" applyFont="false" applyBorder="true" applyAlignment="false" applyProtection="false">
      <alignment horizontal="general" vertical="bottom" textRotation="0" wrapText="false" indent="0" shrinkToFit="false"/>
      <protection locked="true" hidden="false"/>
    </xf>
    <xf numFmtId="164" fontId="0" fillId="0" borderId="20" xfId="23" applyFont="true" applyBorder="true" applyAlignment="false" applyProtection="false">
      <alignment horizontal="left" vertical="bottom" textRotation="0" wrapText="false" indent="0" shrinkToFit="false"/>
      <protection locked="true" hidden="false"/>
    </xf>
    <xf numFmtId="164" fontId="0" fillId="0" borderId="1" xfId="23" applyFont="false" applyBorder="true" applyAlignment="false" applyProtection="false">
      <alignment horizontal="left" vertical="bottom" textRotation="0" wrapText="false" indent="0" shrinkToFit="false"/>
      <protection locked="true" hidden="false"/>
    </xf>
    <xf numFmtId="164" fontId="0" fillId="0" borderId="35" xfId="22" applyFont="false" applyBorder="true" applyAlignment="false" applyProtection="false">
      <alignment horizontal="general" vertical="bottom" textRotation="0" wrapText="false" indent="0" shrinkToFit="false"/>
      <protection locked="true" hidden="false"/>
    </xf>
    <xf numFmtId="164" fontId="0" fillId="0" borderId="36" xfId="22" applyFont="false" applyBorder="true" applyAlignment="false" applyProtection="false">
      <alignment horizontal="general" vertical="bottom" textRotation="0" wrapText="false" indent="0" shrinkToFit="false"/>
      <protection locked="true" hidden="false"/>
    </xf>
    <xf numFmtId="164" fontId="4" fillId="0" borderId="32" xfId="25"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0" fillId="2" borderId="37" xfId="0" applyFont="true" applyBorder="true" applyAlignment="false" applyProtection="false">
      <alignment horizontal="general" vertical="bottom" textRotation="0" wrapText="false" indent="0" shrinkToFit="false"/>
      <protection locked="true" hidden="false"/>
    </xf>
    <xf numFmtId="164" fontId="10" fillId="2" borderId="37"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right" vertical="bottom" textRotation="0" wrapText="false" indent="0" shrinkToFit="false"/>
      <protection locked="true" hidden="false"/>
    </xf>
    <xf numFmtId="167" fontId="9" fillId="0" borderId="0" xfId="0" applyFont="true" applyBorder="false" applyAlignment="true" applyProtection="false">
      <alignment horizontal="right" vertical="bottom" textRotation="0" wrapText="fals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7" fontId="0" fillId="0" borderId="7" xfId="22" applyFont="false" applyBorder="true" applyAlignment="false" applyProtection="false">
      <alignment horizontal="general" vertical="bottom" textRotation="0" wrapText="false" indent="0" shrinkToFit="false"/>
      <protection locked="true" hidden="false"/>
    </xf>
    <xf numFmtId="167" fontId="0" fillId="0" borderId="13" xfId="22" applyFont="fals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general" vertical="bottom" textRotation="0" wrapText="true" indent="0" shrinkToFit="false"/>
      <protection locked="true" hidden="false"/>
    </xf>
    <xf numFmtId="167" fontId="0" fillId="0" borderId="10" xfId="22" applyFont="false" applyBorder="true" applyAlignment="false" applyProtection="false">
      <alignment horizontal="general" vertical="bottom" textRotation="0" wrapText="false" indent="0" shrinkToFit="false"/>
      <protection locked="true" hidden="false"/>
    </xf>
    <xf numFmtId="164" fontId="13" fillId="3" borderId="38" xfId="0" applyFont="true" applyBorder="true" applyAlignment="false" applyProtection="false">
      <alignment horizontal="general" vertical="bottom" textRotation="0" wrapText="false" indent="0" shrinkToFit="false"/>
      <protection locked="true" hidden="false"/>
    </xf>
    <xf numFmtId="164" fontId="13" fillId="3" borderId="39" xfId="0" applyFont="true" applyBorder="true" applyAlignment="false" applyProtection="false">
      <alignment horizontal="general" vertical="bottom" textRotation="0" wrapText="false" indent="0" shrinkToFit="false"/>
      <protection locked="true" hidden="false"/>
    </xf>
    <xf numFmtId="164" fontId="13" fillId="3" borderId="40" xfId="0" applyFont="true" applyBorder="true" applyAlignment="false" applyProtection="false">
      <alignment horizontal="general" vertical="bottom" textRotation="0" wrapText="false" indent="0" shrinkToFit="false"/>
      <protection locked="true" hidden="false"/>
    </xf>
    <xf numFmtId="167" fontId="4" fillId="0" borderId="16" xfId="25" applyFont="false" applyBorder="tru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4" fontId="10" fillId="2" borderId="41" xfId="0" applyFont="true" applyBorder="true" applyAlignment="true" applyProtection="false">
      <alignment horizontal="right" vertical="bottom" textRotation="0" wrapText="false" indent="0" shrinkToFit="false"/>
      <protection locked="true" hidden="false"/>
    </xf>
    <xf numFmtId="164" fontId="10" fillId="2" borderId="42" xfId="0" applyFont="true" applyBorder="true" applyAlignment="false" applyProtection="false">
      <alignment horizontal="general" vertical="bottom" textRotation="0" wrapText="false" indent="0" shrinkToFit="false"/>
      <protection locked="true" hidden="false"/>
    </xf>
    <xf numFmtId="165" fontId="10" fillId="2" borderId="41" xfId="0" applyFont="true" applyBorder="true" applyAlignment="false" applyProtection="false">
      <alignment horizontal="general" vertical="bottom" textRotation="0" wrapText="false" indent="0" shrinkToFit="false"/>
      <protection locked="true" hidden="false"/>
    </xf>
    <xf numFmtId="164" fontId="4" fillId="2" borderId="39" xfId="0" applyFont="true" applyBorder="true" applyAlignment="false" applyProtection="false">
      <alignment horizontal="general" vertical="bottom" textRotation="0" wrapText="false" indent="0" shrinkToFit="false"/>
      <protection locked="true" hidden="false"/>
    </xf>
    <xf numFmtId="164" fontId="4" fillId="2" borderId="39" xfId="0" applyFont="true" applyBorder="true" applyAlignment="true" applyProtection="false">
      <alignment horizontal="right" vertical="bottom" textRotation="0" wrapText="false" indent="0" shrinkToFit="false"/>
      <protection locked="true" hidden="false"/>
    </xf>
    <xf numFmtId="164" fontId="4" fillId="2" borderId="43" xfId="0" applyFont="true" applyBorder="true" applyAlignment="true" applyProtection="false">
      <alignment horizontal="left" vertical="bottom" textRotation="0" wrapText="false" indent="0" shrinkToFit="false"/>
      <protection locked="true" hidden="false"/>
    </xf>
    <xf numFmtId="165" fontId="4" fillId="2" borderId="43" xfId="0" applyFont="true" applyBorder="true" applyAlignment="false" applyProtection="false">
      <alignment horizontal="general" vertical="bottom" textRotation="0" wrapText="false" indent="0" shrinkToFit="false"/>
      <protection locked="true" hidden="false"/>
    </xf>
    <xf numFmtId="164" fontId="4" fillId="0" borderId="44" xfId="24" applyFont="true" applyBorder="true" applyAlignment="false" applyProtection="false">
      <alignment horizontal="left" vertical="bottom" textRotation="0" wrapText="false" indent="0" shrinkToFit="false"/>
      <protection locked="true" hidden="false"/>
    </xf>
    <xf numFmtId="164" fontId="0" fillId="0" borderId="24" xfId="22" applyFont="false" applyBorder="true" applyAlignment="false" applyProtection="false">
      <alignment horizontal="general" vertical="bottom" textRotation="0" wrapText="false" indent="0" shrinkToFit="false"/>
      <protection locked="true" hidden="false"/>
    </xf>
    <xf numFmtId="167" fontId="0" fillId="0" borderId="45" xfId="22" applyFont="false" applyBorder="true" applyAlignment="false" applyProtection="false">
      <alignment horizontal="general" vertical="bottom" textRotation="0" wrapText="false" indent="0" shrinkToFit="false"/>
      <protection locked="true" hidden="false"/>
    </xf>
    <xf numFmtId="167" fontId="4" fillId="0" borderId="7" xfId="25" applyFont="false" applyBorder="true" applyAlignment="false" applyProtection="false">
      <alignment horizontal="general" vertical="bottom" textRotation="0" wrapText="false" indent="0" shrinkToFit="false"/>
      <protection locked="true" hidden="false"/>
    </xf>
    <xf numFmtId="164" fontId="0" fillId="0" borderId="27" xfId="22" applyFont="false" applyBorder="true" applyAlignment="false" applyProtection="false">
      <alignment horizontal="general" vertical="bottom" textRotation="0" wrapText="false" indent="0" shrinkToFit="false"/>
      <protection locked="true" hidden="false"/>
    </xf>
    <xf numFmtId="167" fontId="0" fillId="0" borderId="46" xfId="22" applyFont="false" applyBorder="true" applyAlignment="false" applyProtection="false">
      <alignment horizontal="general" vertical="bottom" textRotation="0" wrapText="false" indent="0" shrinkToFit="false"/>
      <protection locked="true" hidden="false"/>
    </xf>
    <xf numFmtId="167" fontId="4" fillId="0" borderId="13" xfId="25" applyFont="false" applyBorder="true" applyAlignment="false" applyProtection="false">
      <alignment horizontal="general" vertical="bottom" textRotation="0" wrapText="false" indent="0" shrinkToFit="false"/>
      <protection locked="true" hidden="false"/>
    </xf>
    <xf numFmtId="164" fontId="0" fillId="0" borderId="21" xfId="22" applyFont="false" applyBorder="true" applyAlignment="false" applyProtection="false">
      <alignment horizontal="general" vertical="bottom" textRotation="0" wrapText="false" indent="0" shrinkToFit="false"/>
      <protection locked="true" hidden="false"/>
    </xf>
    <xf numFmtId="167" fontId="0" fillId="0" borderId="47" xfId="22" applyFont="false" applyBorder="true" applyAlignment="false" applyProtection="false">
      <alignment horizontal="general" vertical="bottom" textRotation="0" wrapText="false" indent="0" shrinkToFit="false"/>
      <protection locked="true" hidden="false"/>
    </xf>
    <xf numFmtId="167" fontId="4" fillId="0" borderId="10" xfId="25" applyFont="false" applyBorder="tru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22" xfId="22" applyFont="false" applyBorder="true" applyAlignment="false" applyProtection="false">
      <alignment horizontal="general" vertical="bottom" textRotation="0" wrapText="false" indent="0" shrinkToFit="false"/>
      <protection locked="true" hidden="false"/>
    </xf>
    <xf numFmtId="167" fontId="0" fillId="0" borderId="24" xfId="22" applyFont="false" applyBorder="true" applyAlignment="false" applyProtection="false">
      <alignment horizontal="general" vertical="bottom" textRotation="0" wrapText="false" indent="0" shrinkToFit="false"/>
      <protection locked="true" hidden="false"/>
    </xf>
    <xf numFmtId="167" fontId="0" fillId="0" borderId="27" xfId="22" applyFont="false" applyBorder="true" applyAlignment="false" applyProtection="false">
      <alignment horizontal="general" vertical="bottom" textRotation="0" wrapText="false" indent="0" shrinkToFit="false"/>
      <protection locked="true" hidden="false"/>
    </xf>
    <xf numFmtId="164" fontId="0" fillId="0" borderId="46" xfId="22" applyFont="false" applyBorder="true" applyAlignment="false" applyProtection="false">
      <alignment horizontal="general" vertical="bottom" textRotation="0" wrapText="false" indent="0" shrinkToFit="false"/>
      <protection locked="true" hidden="false"/>
    </xf>
    <xf numFmtId="167" fontId="0" fillId="0" borderId="21" xfId="22" applyFont="false" applyBorder="true" applyAlignment="false" applyProtection="false">
      <alignment horizontal="general" vertical="bottom" textRotation="0" wrapText="false" indent="0" shrinkToFit="false"/>
      <protection locked="true" hidden="false"/>
    </xf>
    <xf numFmtId="164" fontId="0" fillId="0" borderId="47" xfId="22" applyFont="false" applyBorder="true" applyAlignment="false" applyProtection="false">
      <alignment horizontal="general" vertical="bottom" textRotation="0" wrapText="false" indent="0" shrinkToFit="false"/>
      <protection locked="true" hidden="false"/>
    </xf>
    <xf numFmtId="167" fontId="4" fillId="0" borderId="30" xfId="25" applyFont="false" applyBorder="true" applyAlignment="false" applyProtection="false">
      <alignment horizontal="general" vertical="bottom" textRotation="0" wrapText="false" indent="0" shrinkToFit="false"/>
      <protection locked="true" hidden="false"/>
    </xf>
    <xf numFmtId="167" fontId="4" fillId="0" borderId="15"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orner" xfId="21"/>
    <cellStyle name="Pivot Table Value" xfId="22"/>
    <cellStyle name="Pivot Table Category" xfId="23"/>
    <cellStyle name="Pivot Table Title" xfId="24"/>
    <cellStyle name="Pivot Table Result" xfId="25"/>
  </cellStyles>
  <dxfs count="29">
    <dxf>
      <fill>
        <patternFill patternType="solid">
          <fgColor rgb="00FFFFFF"/>
        </patternFill>
      </fill>
    </dxf>
    <dxf>
      <fill>
        <patternFill patternType="solid">
          <fgColor rgb="FFFCFCFC"/>
          <bgColor rgb="FF1B1E20"/>
        </patternFill>
      </fill>
    </dxf>
    <dxf>
      <fill>
        <patternFill patternType="solid">
          <fgColor rgb="FFC6EFCE"/>
        </patternFill>
      </fill>
    </dxf>
    <dxf>
      <fill>
        <patternFill patternType="solid">
          <fgColor rgb="FF006100"/>
        </patternFill>
      </fill>
    </dxf>
    <dxf>
      <fill>
        <patternFill patternType="solid">
          <f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fgColor rgb="FF444444"/>
        </patternFill>
      </fill>
    </dxf>
    <dxf>
      <fill>
        <patternFill patternType="solid">
          <fgColor rgb="FF4472C4"/>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8FAADC"/>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Relationship Id="rId20" Type="http://schemas.openxmlformats.org/officeDocument/2006/relationships/pivotCacheDefinition" Target="pivotCache/pivotCacheDefinition1.xml"/><Relationship Id="rId21" Type="http://schemas.openxmlformats.org/officeDocument/2006/relationships/pivotCacheDefinition" Target="pivotCache/pivotCacheDefinition2.xml"/><Relationship Id="rId22" Type="http://schemas.openxmlformats.org/officeDocument/2006/relationships/pivotCacheDefinition" Target="pivotCache/pivotCacheDefinition3.xml"/><Relationship Id="rId23" Type="http://schemas.openxmlformats.org/officeDocument/2006/relationships/pivotCacheDefinition" Target="pivotCache/pivotCacheDefinition4.xml"/><Relationship Id="rId24" Type="http://schemas.openxmlformats.org/officeDocument/2006/relationships/pivotCacheDefinition" Target="pivotCache/pivotCacheDefinition5.xml"/><Relationship Id="rId25" Type="http://schemas.openxmlformats.org/officeDocument/2006/relationships/pivotCacheDefinition" Target="pivotCache/pivotCacheDefinition6.xml"/><Relationship Id="rId26" Type="http://schemas.openxmlformats.org/officeDocument/2006/relationships/pivotCacheDefinition" Target="pivotCache/pivotCacheDefinition7.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Relationships xmlns="http://schemas.openxmlformats.org/package/2006/relationships"><Relationship Id="rId1" Type="http://schemas.openxmlformats.org/officeDocument/2006/relationships/pivotCacheRecords" Target="pivotCacheRecords4.xml"/>
</Relationships>
</file>

<file path=xl/pivotCache/_rels/pivotCacheDefinition5.xml.rels><?xml version="1.0" encoding="UTF-8"?>
<Relationships xmlns="http://schemas.openxmlformats.org/package/2006/relationships"><Relationship Id="rId1" Type="http://schemas.openxmlformats.org/officeDocument/2006/relationships/pivotCacheRecords" Target="pivotCacheRecords5.xml"/>
</Relationships>
</file>

<file path=xl/pivotCache/_rels/pivotCacheDefinition6.xml.rels><?xml version="1.0" encoding="UTF-8"?>
<Relationships xmlns="http://schemas.openxmlformats.org/package/2006/relationships"><Relationship Id="rId1" Type="http://schemas.openxmlformats.org/officeDocument/2006/relationships/pivotCacheRecords" Target="pivotCacheRecords6.xml"/>
</Relationships>
</file>

<file path=xl/pivotCache/_rels/pivotCacheDefinition7.xml.rels><?xml version="1.0" encoding="UTF-8"?>
<Relationships xmlns="http://schemas.openxmlformats.org/package/2006/relationships"><Relationship Id="rId1" Type="http://schemas.openxmlformats.org/officeDocument/2006/relationships/pivotCacheRecords" Target="pivotCacheRecords7.xml"/>
</Relationships>
</file>

<file path=xl/pivotCache/pivotCacheDefinition1.xml><?xml version="1.0" encoding="utf-8"?>
<pivotCacheDefinition xmlns="http://schemas.openxmlformats.org/spreadsheetml/2006/main" xmlns:r="http://schemas.openxmlformats.org/officeDocument/2006/relationships" r:id="rId1" recordCount="58" createdVersion="3">
  <cacheSource type="worksheet">
    <worksheetSource ref="B1:L59" sheet="Asignaturas"/>
  </cacheSource>
  <cacheFields count="11">
    <cacheField name="Asignatura" numFmtId="0">
      <sharedItems count="58">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sharedItems>
    </cacheField>
    <cacheField name="ECTS" numFmtId="0">
      <sharedItems containsSemiMixedTypes="0" containsString="0" containsNumber="1" containsInteger="1" minValue="3" maxValue="12" count="4">
        <n v="3"/>
        <n v="6"/>
        <n v="9"/>
        <n v="12"/>
      </sharedItems>
    </cacheField>
    <cacheField name="Rama" numFmtId="0">
      <sharedItems count="6">
        <s v="Arte y Humanidades"/>
        <s v="Ciencias"/>
        <s v="Ciencias Sociales y Jurídicas"/>
        <s v="Ingeniería y Arquitectura"/>
        <s v="Prácticas Externas"/>
        <s v="Trabajo Fin de Grado"/>
      </sharedItems>
    </cacheField>
    <cacheField name="Módulo" numFmtId="0">
      <sharedItems count="12">
        <s v="Cálculo Numérico"/>
        <s v="Computación"/>
        <s v="Economía"/>
        <s v="Economía Cuantitativa"/>
        <s v="Estadística"/>
        <s v="Humanidades"/>
        <s v="Inteligencia Artificial"/>
        <s v="Matemáticas"/>
        <s v="Prácticas Externas"/>
        <s v="Proyectos"/>
        <s v="Teoría de la Señal y las Comunicaciones"/>
        <s v="Trabajo Fin de Grado"/>
      </sharedItems>
    </cacheField>
    <cacheField name="Materia" numFmtId="0">
      <sharedItems count="25">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sharedItems>
    </cacheField>
    <cacheField name="Área de Conocimiento" numFmtId="0">
      <sharedItems count="10">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sharedItems>
    </cacheField>
    <cacheField name="Curso" numFmtId="0">
      <sharedItems containsSemiMixedTypes="0" containsString="0" containsNumber="1" containsInteger="1" minValue="1" maxValue="4" count="4">
        <n v="1"/>
        <n v="2"/>
        <n v="3"/>
        <n v="4"/>
      </sharedItems>
    </cacheField>
    <cacheField name="Semestre" numFmtId="0">
      <sharedItems containsSemiMixedTypes="0" containsString="0" containsNumber="1" containsInteger="1" minValue="1" maxValue="8" count="8">
        <n v="1"/>
        <n v="2"/>
        <n v="3"/>
        <n v="4"/>
        <n v="5"/>
        <n v="6"/>
        <n v="7"/>
        <n v="8"/>
      </sharedItems>
    </cacheField>
    <cacheField name="Carácter" numFmtId="0">
      <sharedItems count="7">
        <s v="Básica"/>
        <s v="Obligatoria"/>
        <s v="Optativa"/>
        <s v="Optativa - Obligatoria Mención"/>
        <s v="Optativa de Mención"/>
        <s v="Prácticas Externas"/>
        <s v="TFG"/>
      </sharedItems>
    </cacheField>
    <cacheField name="Mención" numFmtId="0">
      <sharedItems count="3">
        <s v="Común"/>
        <s v="Economía"/>
        <s v="Inteligencia Artificial"/>
      </sharedItems>
    </cacheField>
    <cacheField name="Dependencias" numFmtId="0">
      <sharedItems containsBlank="1" count="7">
        <s v="Análisis I"/>
        <s v="Análisis II"/>
        <s v="Análisis II;Ecuaciones Diferenciales"/>
        <s v="Probabilidad y Estadística"/>
        <s v="Programación;Matemática Discreta"/>
        <s v="Programación;Probabilidad y Estadística;Bases de Datos"/>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58" createdVersion="3">
  <cacheSource type="worksheet">
    <worksheetSource ref="A:L" sheet="Necesidades docentes"/>
  </cacheSource>
  <cacheFields count="12">
    <cacheField name="Área de conocimiento" numFmtId="0">
      <sharedItems containsBlank="1" count="11">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m/>
      </sharedItems>
    </cacheField>
    <cacheField name="Materia" numFmtId="0">
      <sharedItems containsBlank="1" count="26">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m/>
      </sharedItems>
    </cacheField>
    <cacheField name="Asignatura" numFmtId="0">
      <sharedItems containsBlank="1" count="59">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m/>
      </sharedItems>
    </cacheField>
    <cacheField name="Curso" numFmtId="0">
      <sharedItems containsString="0" containsBlank="1" containsNumber="1" containsInteger="1" minValue="1" maxValue="4" count="5">
        <n v="1"/>
        <n v="2"/>
        <n v="3"/>
        <n v="4"/>
        <m/>
      </sharedItems>
    </cacheField>
    <cacheField name="Semestre" numFmtId="0">
      <sharedItems containsString="0" containsBlank="1" containsNumber="1" containsInteger="1" minValue="1" maxValue="8" count="9">
        <n v="1"/>
        <n v="2"/>
        <n v="3"/>
        <n v="4"/>
        <n v="5"/>
        <n v="6"/>
        <n v="7"/>
        <n v="8"/>
        <m/>
      </sharedItems>
    </cacheField>
    <cacheField name="Carácter" numFmtId="0">
      <sharedItems containsBlank="1" count="8">
        <s v="Básica"/>
        <s v="Obligatoria"/>
        <s v="Optativa"/>
        <s v="Optativa - Obligatoria Mención"/>
        <s v="Optativa de Mención"/>
        <s v="Prácticas Externas"/>
        <s v="TFG"/>
        <m/>
      </sharedItems>
    </cacheField>
    <cacheField name="ECTS" numFmtId="0">
      <sharedItems containsString="0" containsBlank="1" containsNumber="1" containsInteger="1" minValue="3" maxValue="12" count="5">
        <n v="3"/>
        <n v="6"/>
        <n v="9"/>
        <n v="12"/>
        <m/>
      </sharedItems>
    </cacheField>
    <cacheField name="Horas Min" numFmtId="0">
      <sharedItems containsString="0" containsBlank="1" containsNumber="1" containsInteger="1" minValue="30" maxValue="200" count="7">
        <n v="30"/>
        <n v="50"/>
        <n v="60"/>
        <n v="90"/>
        <n v="100"/>
        <n v="200"/>
        <m/>
      </sharedItems>
    </cacheField>
    <cacheField name="Horas Max" numFmtId="0">
      <sharedItems containsString="0" containsBlank="1" containsNumber="1" containsInteger="1" minValue="30" maxValue="400" count="14">
        <n v="30"/>
        <n v="40"/>
        <n v="45"/>
        <n v="60"/>
        <n v="65"/>
        <n v="66"/>
        <n v="75"/>
        <n v="80"/>
        <n v="90"/>
        <n v="120"/>
        <n v="135"/>
        <n v="200"/>
        <n v="400"/>
        <m/>
      </sharedItems>
    </cacheField>
    <cacheField name="PETC Min" numFmtId="0">
      <sharedItems containsString="0" containsBlank="1" containsNumber="1" minValue="0.1" maxValue="0.666666666666667" count="7">
        <n v="0.1"/>
        <n v="0.166666666666667"/>
        <n v="0.2"/>
        <n v="0.3"/>
        <n v="0.333333333333333"/>
        <n v="0.666666666666667"/>
        <m/>
      </sharedItems>
    </cacheField>
    <cacheField name="PETC Max" numFmtId="0">
      <sharedItems containsString="0" containsBlank="1" containsNumber="1" minValue="0.1" maxValue="1.33333333333333" count="14">
        <n v="0.1"/>
        <n v="0.133333333333333"/>
        <n v="0.15"/>
        <n v="0.2"/>
        <n v="0.216666666666667"/>
        <n v="0.22"/>
        <n v="0.25"/>
        <n v="0.266666666666667"/>
        <n v="0.3"/>
        <n v="0.4"/>
        <n v="0.45"/>
        <n v="0.666666666666667"/>
        <n v="1.33333333333333"/>
        <m/>
      </sharedItems>
    </cacheField>
    <cacheField name="Disponibilidad" numFmtId="0">
      <sharedItems containsBlank="1" count="3">
        <s v="NO"/>
        <s v="SI"/>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58" createdVersion="3">
  <cacheSource type="worksheet">
    <worksheetSource ref="A1:R59" sheet="Necesidades docentes"/>
  </cacheSource>
  <cacheFields count="18">
    <cacheField name="Área de conocimiento" numFmtId="0">
      <sharedItems count="10">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sharedItems>
    </cacheField>
    <cacheField name="Materia" numFmtId="0">
      <sharedItems count="25">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sharedItems>
    </cacheField>
    <cacheField name="Asignatura" numFmtId="0">
      <sharedItems count="58">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sharedItems>
    </cacheField>
    <cacheField name="Curso" numFmtId="0">
      <sharedItems containsSemiMixedTypes="0" containsString="0" containsNumber="1" containsInteger="1" minValue="1" maxValue="4" count="4">
        <n v="1"/>
        <n v="2"/>
        <n v="3"/>
        <n v="4"/>
      </sharedItems>
    </cacheField>
    <cacheField name="Semestre" numFmtId="0">
      <sharedItems containsSemiMixedTypes="0" containsString="0" containsNumber="1" containsInteger="1" minValue="1" maxValue="8" count="8">
        <n v="1"/>
        <n v="2"/>
        <n v="3"/>
        <n v="4"/>
        <n v="5"/>
        <n v="6"/>
        <n v="7"/>
        <n v="8"/>
      </sharedItems>
    </cacheField>
    <cacheField name="Carácter" numFmtId="0">
      <sharedItems count="7">
        <s v="Básica"/>
        <s v="Obligatoria"/>
        <s v="Optativa"/>
        <s v="Optativa - Obligatoria Mención"/>
        <s v="Optativa de Mención"/>
        <s v="Prácticas Externas"/>
        <s v="TFG"/>
      </sharedItems>
    </cacheField>
    <cacheField name="ECTS" numFmtId="0">
      <sharedItems containsSemiMixedTypes="0" containsString="0" containsNumber="1" containsInteger="1" minValue="3" maxValue="12" count="4">
        <n v="3"/>
        <n v="6"/>
        <n v="9"/>
        <n v="12"/>
      </sharedItems>
    </cacheField>
    <cacheField name="Horas Min" numFmtId="0">
      <sharedItems containsSemiMixedTypes="0" containsString="0" containsNumber="1" containsInteger="1" minValue="30" maxValue="200" count="6">
        <n v="30"/>
        <n v="50"/>
        <n v="60"/>
        <n v="90"/>
        <n v="100"/>
        <n v="200"/>
      </sharedItems>
    </cacheField>
    <cacheField name="Horas Max" numFmtId="0">
      <sharedItems containsSemiMixedTypes="0" containsString="0" containsNumber="1" containsInteger="1" minValue="30" maxValue="400" count="13">
        <n v="30"/>
        <n v="40"/>
        <n v="45"/>
        <n v="60"/>
        <n v="65"/>
        <n v="66"/>
        <n v="75"/>
        <n v="80"/>
        <n v="90"/>
        <n v="120"/>
        <n v="135"/>
        <n v="200"/>
        <n v="400"/>
      </sharedItems>
    </cacheField>
    <cacheField name="PETC Min" numFmtId="0">
      <sharedItems containsSemiMixedTypes="0" containsString="0" containsNumber="1" minValue="0.1" maxValue="0.666666666666667" count="6">
        <n v="0.1"/>
        <n v="0.166666666666667"/>
        <n v="0.2"/>
        <n v="0.3"/>
        <n v="0.333333333333333"/>
        <n v="0.666666666666667"/>
      </sharedItems>
    </cacheField>
    <cacheField name="PETC Max" numFmtId="0">
      <sharedItems containsSemiMixedTypes="0" containsString="0" containsNumber="1" minValue="0.1" maxValue="1.33333333333333" count="13">
        <n v="0.1"/>
        <n v="0.133333333333333"/>
        <n v="0.15"/>
        <n v="0.2"/>
        <n v="0.216666666666667"/>
        <n v="0.22"/>
        <n v="0.25"/>
        <n v="0.266666666666667"/>
        <n v="0.3"/>
        <n v="0.4"/>
        <n v="0.45"/>
        <n v="0.666666666666667"/>
        <n v="1.33333333333333"/>
      </sharedItems>
    </cacheField>
    <cacheField name="Disponibilidad" numFmtId="0">
      <sharedItems count="2">
        <s v="NO"/>
        <s v="SI"/>
      </sharedItems>
    </cacheField>
    <cacheField name="Código perfil" numFmtId="0">
      <sharedItems count="28">
        <s v="CIA-1"/>
        <s v="CIA-2"/>
        <s v="CIA-3"/>
        <s v="CIA-4"/>
        <s v="CIA-5"/>
        <s v="CIA-6"/>
        <s v="CIA-7 y EFC-3"/>
        <s v="CIA-8 y EFC-4"/>
        <s v="ECO-1"/>
        <s v="EFC-1"/>
        <s v="EFC-2"/>
        <s v="EIO-1"/>
        <s v="HUM-1"/>
        <s v="LSI-1"/>
        <s v="LSI-2"/>
        <s v="LSI-3"/>
        <s v="LSI-4"/>
        <s v="MAT-1"/>
        <s v="MAT-2"/>
        <s v="MAT-3"/>
        <s v="MAT-4"/>
        <s v="MAT-5"/>
        <s v="MAT-6"/>
        <s v="MAT-7"/>
        <s v="MCE-1"/>
        <s v="MCE-2"/>
        <s v="TE-1"/>
        <s v="TSC-1"/>
      </sharedItems>
    </cacheField>
    <cacheField name="Perfil" numFmtId="0">
      <sharedItems count="16">
        <s v="Doctor en Economía"/>
        <s v="Doctor en Estadística"/>
        <s v="Doctor en Finanzas"/>
        <s v="Doctor en Humanidades"/>
        <s v="Doctor en Informática"/>
        <s v="Doctor en Ingeniería"/>
        <s v="Doctor en Ingeniería / Finanzas"/>
        <s v="Doctor en Inteligencia Artificial"/>
        <s v="Doctor en Matemáticas"/>
        <s v="Doctor en Telecomunicaciones"/>
        <s v="Ingeniero/Licenciado"/>
        <s v="Ingeniero/Licenciado en Informática"/>
        <s v="Licenciado en Electrónica"/>
        <s v="Licenciado en Finanzas"/>
        <s v="Licenciado en Informática"/>
        <s v="Licenciado en Matemáticas"/>
      </sharedItems>
    </cacheField>
    <cacheField name="Categoría" numFmtId="0">
      <sharedItems containsBlank="1" count="5">
        <s v="Adjunto"/>
        <s v="Asociado"/>
        <s v="Colaborador"/>
        <s v="Colaborador doctor"/>
        <m/>
      </sharedItems>
    </cacheField>
    <cacheField name="Doctor" numFmtId="0">
      <sharedItems containsBlank="1" count="3">
        <s v="Doctor"/>
        <s v="No doctor"/>
        <m/>
      </sharedItems>
    </cacheField>
    <cacheField name="Dedicación al título" numFmtId="0">
      <sharedItems containsBlank="1" count="3">
        <s v="TC"/>
        <s v="TP"/>
        <m/>
      </sharedItems>
    </cacheField>
    <cacheField name="Experiencia docente/profesional" numFmtId="0">
      <sharedItems containsBlank="1" count="9">
        <s v="Mínimo 1 quinquenio de experiencia docente"/>
        <s v="Mínimo 1 sexenio de experiencia investigadora"/>
        <s v="Mínimo 3 años de experiencia como administrador de sistemas"/>
        <s v="Mínimo 3 años de experiencia profesional en Big Data"/>
        <s v="Mínimo 3 años de experiencia profesional en el ámbito de los seguros"/>
        <s v="Mínimo 3 años de experiencia profesional en el ámbito financiero"/>
        <s v="Mínimo 3 años de experiencia profesional en programación paralela o distribuida"/>
        <s v="Mínimo 5 años de experiencia profesional en empresas"/>
        <m/>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cordCount="58" createdVersion="3">
  <cacheSource type="worksheet">
    <worksheetSource ref="C1:R59" sheet="Necesidades docentes"/>
  </cacheSource>
  <cacheFields count="16">
    <cacheField name="Asignatura" numFmtId="0">
      <sharedItems count="58">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sharedItems>
    </cacheField>
    <cacheField name="Curso" numFmtId="0">
      <sharedItems containsSemiMixedTypes="0" containsString="0" containsNumber="1" containsInteger="1" minValue="1" maxValue="4" count="4">
        <n v="1"/>
        <n v="2"/>
        <n v="3"/>
        <n v="4"/>
      </sharedItems>
    </cacheField>
    <cacheField name="Semestre" numFmtId="0">
      <sharedItems containsSemiMixedTypes="0" containsString="0" containsNumber="1" containsInteger="1" minValue="1" maxValue="8" count="8">
        <n v="1"/>
        <n v="2"/>
        <n v="3"/>
        <n v="4"/>
        <n v="5"/>
        <n v="6"/>
        <n v="7"/>
        <n v="8"/>
      </sharedItems>
    </cacheField>
    <cacheField name="Carácter" numFmtId="0">
      <sharedItems count="7">
        <s v="Básica"/>
        <s v="Obligatoria"/>
        <s v="Optativa"/>
        <s v="Optativa - Obligatoria Mención"/>
        <s v="Optativa de Mención"/>
        <s v="Prácticas Externas"/>
        <s v="TFG"/>
      </sharedItems>
    </cacheField>
    <cacheField name="ECTS" numFmtId="0">
      <sharedItems containsSemiMixedTypes="0" containsString="0" containsNumber="1" containsInteger="1" minValue="3" maxValue="12" count="4">
        <n v="3"/>
        <n v="6"/>
        <n v="9"/>
        <n v="12"/>
      </sharedItems>
    </cacheField>
    <cacheField name="Horas Min" numFmtId="0">
      <sharedItems containsSemiMixedTypes="0" containsString="0" containsNumber="1" containsInteger="1" minValue="30" maxValue="200" count="6">
        <n v="30"/>
        <n v="50"/>
        <n v="60"/>
        <n v="90"/>
        <n v="100"/>
        <n v="200"/>
      </sharedItems>
    </cacheField>
    <cacheField name="Horas Max" numFmtId="0">
      <sharedItems containsSemiMixedTypes="0" containsString="0" containsNumber="1" containsInteger="1" minValue="30" maxValue="400" count="13">
        <n v="30"/>
        <n v="40"/>
        <n v="45"/>
        <n v="60"/>
        <n v="65"/>
        <n v="66"/>
        <n v="75"/>
        <n v="80"/>
        <n v="90"/>
        <n v="120"/>
        <n v="135"/>
        <n v="200"/>
        <n v="400"/>
      </sharedItems>
    </cacheField>
    <cacheField name="PETC Min" numFmtId="0">
      <sharedItems containsSemiMixedTypes="0" containsString="0" containsNumber="1" minValue="0.1" maxValue="0.666666666666667" count="6">
        <n v="0.1"/>
        <n v="0.166666666666667"/>
        <n v="0.2"/>
        <n v="0.3"/>
        <n v="0.333333333333333"/>
        <n v="0.666666666666667"/>
      </sharedItems>
    </cacheField>
    <cacheField name="PETC Max" numFmtId="0">
      <sharedItems containsSemiMixedTypes="0" containsString="0" containsNumber="1" minValue="0.1" maxValue="1.33333333333333" count="13">
        <n v="0.1"/>
        <n v="0.133333333333333"/>
        <n v="0.15"/>
        <n v="0.2"/>
        <n v="0.216666666666667"/>
        <n v="0.22"/>
        <n v="0.25"/>
        <n v="0.266666666666667"/>
        <n v="0.3"/>
        <n v="0.4"/>
        <n v="0.45"/>
        <n v="0.666666666666667"/>
        <n v="1.33333333333333"/>
      </sharedItems>
    </cacheField>
    <cacheField name="Disponibilidad" numFmtId="0">
      <sharedItems count="2">
        <s v="NO"/>
        <s v="SI"/>
      </sharedItems>
    </cacheField>
    <cacheField name="Código perfil" numFmtId="0">
      <sharedItems count="28">
        <s v="CIA-1"/>
        <s v="CIA-2"/>
        <s v="CIA-3"/>
        <s v="CIA-4"/>
        <s v="CIA-5"/>
        <s v="CIA-6"/>
        <s v="CIA-7 y EFC-3"/>
        <s v="CIA-8 y EFC-4"/>
        <s v="ECO-1"/>
        <s v="EFC-1"/>
        <s v="EFC-2"/>
        <s v="EIO-1"/>
        <s v="HUM-1"/>
        <s v="LSI-1"/>
        <s v="LSI-2"/>
        <s v="LSI-3"/>
        <s v="LSI-4"/>
        <s v="MAT-1"/>
        <s v="MAT-2"/>
        <s v="MAT-3"/>
        <s v="MAT-4"/>
        <s v="MAT-5"/>
        <s v="MAT-6"/>
        <s v="MAT-7"/>
        <s v="MCE-1"/>
        <s v="MCE-2"/>
        <s v="TE-1"/>
        <s v="TSC-1"/>
      </sharedItems>
    </cacheField>
    <cacheField name="Perfil" numFmtId="0">
      <sharedItems count="16">
        <s v="Doctor en Economía"/>
        <s v="Doctor en Estadística"/>
        <s v="Doctor en Finanzas"/>
        <s v="Doctor en Humanidades"/>
        <s v="Doctor en Informática"/>
        <s v="Doctor en Ingeniería"/>
        <s v="Doctor en Ingeniería / Finanzas"/>
        <s v="Doctor en Inteligencia Artificial"/>
        <s v="Doctor en Matemáticas"/>
        <s v="Doctor en Telecomunicaciones"/>
        <s v="Ingeniero/Licenciado"/>
        <s v="Ingeniero/Licenciado en Informática"/>
        <s v="Licenciado en Electrónica"/>
        <s v="Licenciado en Finanzas"/>
        <s v="Licenciado en Informática"/>
        <s v="Licenciado en Matemáticas"/>
      </sharedItems>
    </cacheField>
    <cacheField name="Categoría" numFmtId="0">
      <sharedItems containsBlank="1" count="5">
        <s v="Adjunto"/>
        <s v="Asociado"/>
        <s v="Colaborador"/>
        <s v="Colaborador doctor"/>
        <m/>
      </sharedItems>
    </cacheField>
    <cacheField name="Doctor" numFmtId="0">
      <sharedItems containsBlank="1" count="3">
        <s v="Doctor"/>
        <s v="No doctor"/>
        <m/>
      </sharedItems>
    </cacheField>
    <cacheField name="Dedicación al título" numFmtId="0">
      <sharedItems containsBlank="1" count="3">
        <s v="TC"/>
        <s v="TP"/>
        <m/>
      </sharedItems>
    </cacheField>
    <cacheField name="Experiencia docente/profesional" numFmtId="0">
      <sharedItems containsBlank="1" count="9">
        <s v="Mínimo 1 quinquenio de experiencia docente"/>
        <s v="Mínimo 1 sexenio de experiencia investigadora"/>
        <s v="Mínimo 3 años de experiencia como administrador de sistemas"/>
        <s v="Mínimo 3 años de experiencia profesional en Big Data"/>
        <s v="Mínimo 3 años de experiencia profesional en el ámbito de los seguros"/>
        <s v="Mínimo 3 años de experiencia profesional en el ámbito financiero"/>
        <s v="Mínimo 3 años de experiencia profesional en programación paralela o distribuida"/>
        <s v="Mínimo 5 años de experiencia profesional en empresas"/>
        <m/>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cordCount="30" createdVersion="3">
  <cacheSource type="worksheet">
    <worksheetSource ref="A1:M31" sheet="Perfiles profesorado"/>
  </cacheSource>
  <cacheFields count="13">
    <cacheField name="Área de conocimiento" numFmtId="0">
      <sharedItems count="10">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sharedItems>
    </cacheField>
    <cacheField name="Materia" numFmtId="0">
      <sharedItems count="22">
        <s v="Álgebra y Lógica Matemática"/>
        <s v="Algoritmos y Datos"/>
        <s v="Análisis Matemático"/>
        <s v="Cálculo Numérico"/>
        <s v="Ciencia de Datos y Minerí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Prácticas externas"/>
        <s v="Sistemas Operativos y Redes"/>
        <s v="Tecnología Digital"/>
        <s v="TFG"/>
      </sharedItems>
    </cacheField>
    <cacheField name="Descripción" numFmtId="0">
      <sharedItems containsBlank="1" count="19">
        <s v="Doctor en Informática"/>
        <s v="Doctor en Informática (especialidad en Ingeniería del Software)"/>
        <s v="Doctor en Informática (especialidad en Redes)"/>
        <s v="Doctor en Informática con experiencia en programación cuántica"/>
        <s v="Doctor en Informática con experiencia en programación paralela y distribuída"/>
        <s v="Doctor en Informática o Doctor en Matemáticas por la especialidad de Computación"/>
        <s v="Doctor en Inteligencia Artificial"/>
        <s v="Doctor en Inteligencia Artificial con experiencia en Ciencia de Datos y Big data"/>
        <s v="Doctor en Matemáticas (especialidad de Álgebra)"/>
        <s v="Doctor en Matemáticas (especialidad de Análisis)"/>
        <s v="Doctor en Matemáticas (especialidad en Cálculo Numérico)"/>
        <s v="Doctor en Matemáticas (especialidad en Ecuadiones Diferenciales y en Derivadas Parciales)"/>
        <s v="Doctor en Matemáticas (especialidad en Geometría)"/>
        <s v="Doctor en Matemáticas (especialidad en Variable Compleja)"/>
        <s v="Licenciado en Informática"/>
        <s v="Licenciado en Informática con experiencia en seguridad informática y tecnología blockchain"/>
        <s v="Licenciado en informática con experiencia laboral en empresas tecnológicas"/>
        <s v="Licenciado en Matemáticas"/>
        <m/>
      </sharedItems>
    </cacheField>
    <cacheField name="Código" numFmtId="0">
      <sharedItems count="30">
        <s v="CIA-1"/>
        <s v="CIA-2"/>
        <s v="CIA-3"/>
        <s v="CIA-4"/>
        <s v="CIA-5"/>
        <s v="CIA-6"/>
        <s v="CIA-7"/>
        <s v="CIA-8"/>
        <s v="ECO-1"/>
        <s v="EFC-1"/>
        <s v="EFC-2"/>
        <s v="EFC-3"/>
        <s v="EFC-4"/>
        <s v="EIO-1"/>
        <s v="HUM-1"/>
        <s v="LSI-1"/>
        <s v="LSI-2"/>
        <s v="LSI-3"/>
        <s v="LSI-4"/>
        <s v="MAT-1"/>
        <s v="MAT-2"/>
        <s v="MAT-3"/>
        <s v="MAT-4"/>
        <s v="MAT-5"/>
        <s v="MAT-6"/>
        <s v="MAT-7"/>
        <s v="MCE-1"/>
        <s v="MCE-2"/>
        <s v="TE-1"/>
        <s v="TSC-1"/>
      </sharedItems>
    </cacheField>
    <cacheField name="Doctor" numFmtId="0">
      <sharedItems count="2">
        <s v="NO"/>
        <s v="SI"/>
      </sharedItems>
    </cacheField>
    <cacheField name="Acreditado" numFmtId="0">
      <sharedItems count="2">
        <s v="NO"/>
        <s v="SI"/>
      </sharedItems>
    </cacheField>
    <cacheField name="Categoría" numFmtId="0">
      <sharedItems count="6">
        <s v="Adjunto"/>
        <s v="Asociado"/>
        <s v="Colaborador"/>
        <s v="Colaborador  "/>
        <s v="Colaborador doctor"/>
        <s v="Titular"/>
      </sharedItems>
    </cacheField>
    <cacheField name="Dedicación" numFmtId="0">
      <sharedItems count="2">
        <s v="TC"/>
        <s v="TP"/>
      </sharedItems>
    </cacheField>
    <cacheField name="Experiencia docente" numFmtId="0">
      <sharedItems containsBlank="1" count="3">
        <s v="10 años"/>
        <s v="5 años"/>
        <m/>
      </sharedItems>
    </cacheField>
    <cacheField name="Horas" numFmtId="0">
      <sharedItems containsSemiMixedTypes="0" containsString="0" containsNumber="1" containsInteger="1" minValue="30" maxValue="330" count="20">
        <n v="30"/>
        <n v="45"/>
        <n v="60"/>
        <n v="70"/>
        <n v="75"/>
        <n v="90"/>
        <n v="100"/>
        <n v="120"/>
        <n v="150"/>
        <n v="165"/>
        <n v="180"/>
        <n v="190"/>
        <n v="195"/>
        <n v="200"/>
        <n v="225"/>
        <n v="240"/>
        <n v="251"/>
        <n v="255"/>
        <n v="270"/>
        <n v="330"/>
      </sharedItems>
    </cacheField>
    <cacheField name="% dedicación título" numFmtId="0">
      <sharedItems containsSemiMixedTypes="0" containsString="0" containsNumber="1" minValue="0.1" maxValue="1" count="20">
        <n v="0.1"/>
        <n v="0.15"/>
        <n v="0.2"/>
        <n v="0.233333333333333"/>
        <n v="0.25"/>
        <n v="0.3"/>
        <n v="0.333333333333333"/>
        <n v="0.4"/>
        <n v="0.5"/>
        <n v="0.55"/>
        <n v="0.6"/>
        <n v="0.633333333333333"/>
        <n v="0.65"/>
        <n v="0.666666666666667"/>
        <n v="0.75"/>
        <n v="0.8"/>
        <n v="0.836666666666667"/>
        <n v="0.85"/>
        <n v="0.9"/>
        <n v="1"/>
      </sharedItems>
    </cacheField>
    <cacheField name="PEC" numFmtId="0">
      <sharedItems containsSemiMixedTypes="0" containsString="0" containsNumber="1" minValue="0.1" maxValue="1.1" count="20">
        <n v="0.1"/>
        <n v="0.15"/>
        <n v="0.2"/>
        <n v="0.233333333333333"/>
        <n v="0.25"/>
        <n v="0.3"/>
        <n v="0.33"/>
        <n v="0.4"/>
        <n v="0.5"/>
        <n v="0.55"/>
        <n v="0.6"/>
        <n v="0.633333333333333"/>
        <n v="0.65"/>
        <n v="0.67"/>
        <n v="0.75"/>
        <n v="0.8"/>
        <n v="0.836666666666667"/>
        <n v="0.85"/>
        <n v="0.9"/>
        <n v="1.1"/>
      </sharedItems>
    </cacheField>
    <cacheField name="Horas disponibles" numFmtId="0">
      <sharedItems containsSemiMixedTypes="0" containsString="0" containsNumber="1" containsInteger="1" minValue="0" maxValue="251" count="9">
        <n v="0"/>
        <n v="30"/>
        <n v="60"/>
        <n v="75"/>
        <n v="135"/>
        <n v="180"/>
        <n v="195"/>
        <n v="225"/>
        <n v="251"/>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cordCount="58" createdVersion="3">
  <cacheSource type="worksheet">
    <worksheetSource ref="A:N" sheet="Necesidades docentes"/>
  </cacheSource>
  <cacheFields count="14">
    <cacheField name="Área de conocimiento" numFmtId="0">
      <sharedItems containsBlank="1" count="11">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m/>
      </sharedItems>
    </cacheField>
    <cacheField name="Materia" numFmtId="0">
      <sharedItems containsBlank="1" count="26">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m/>
      </sharedItems>
    </cacheField>
    <cacheField name="Asignatura" numFmtId="0">
      <sharedItems containsBlank="1" count="59">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m/>
      </sharedItems>
    </cacheField>
    <cacheField name="Curso" numFmtId="0">
      <sharedItems containsString="0" containsBlank="1" containsNumber="1" containsInteger="1" minValue="1" maxValue="4" count="5">
        <n v="1"/>
        <n v="2"/>
        <n v="3"/>
        <n v="4"/>
        <m/>
      </sharedItems>
    </cacheField>
    <cacheField name="Semestre" numFmtId="0">
      <sharedItems containsString="0" containsBlank="1" containsNumber="1" containsInteger="1" minValue="1" maxValue="8" count="9">
        <n v="1"/>
        <n v="2"/>
        <n v="3"/>
        <n v="4"/>
        <n v="5"/>
        <n v="6"/>
        <n v="7"/>
        <n v="8"/>
        <m/>
      </sharedItems>
    </cacheField>
    <cacheField name="Carácter" numFmtId="0">
      <sharedItems containsBlank="1" count="8">
        <s v="Básica"/>
        <s v="Obligatoria"/>
        <s v="Optativa"/>
        <s v="Optativa - Obligatoria Mención"/>
        <s v="Optativa de Mención"/>
        <s v="Prácticas Externas"/>
        <s v="TFG"/>
        <m/>
      </sharedItems>
    </cacheField>
    <cacheField name="ECTS" numFmtId="0">
      <sharedItems containsString="0" containsBlank="1" containsNumber="1" containsInteger="1" minValue="3" maxValue="12" count="5">
        <n v="3"/>
        <n v="6"/>
        <n v="9"/>
        <n v="12"/>
        <m/>
      </sharedItems>
    </cacheField>
    <cacheField name="Horas Min" numFmtId="0">
      <sharedItems containsString="0" containsBlank="1" containsNumber="1" containsInteger="1" minValue="30" maxValue="200" count="7">
        <n v="30"/>
        <n v="50"/>
        <n v="60"/>
        <n v="90"/>
        <n v="100"/>
        <n v="200"/>
        <m/>
      </sharedItems>
    </cacheField>
    <cacheField name="Horas Max" numFmtId="0">
      <sharedItems containsString="0" containsBlank="1" containsNumber="1" containsInteger="1" minValue="30" maxValue="400" count="14">
        <n v="30"/>
        <n v="40"/>
        <n v="45"/>
        <n v="60"/>
        <n v="65"/>
        <n v="66"/>
        <n v="75"/>
        <n v="80"/>
        <n v="90"/>
        <n v="120"/>
        <n v="135"/>
        <n v="200"/>
        <n v="400"/>
        <m/>
      </sharedItems>
    </cacheField>
    <cacheField name="PETC Min" numFmtId="0">
      <sharedItems containsString="0" containsBlank="1" containsNumber="1" minValue="0.1" maxValue="0.666666666666667" count="7">
        <n v="0.1"/>
        <n v="0.166666666666667"/>
        <n v="0.2"/>
        <n v="0.3"/>
        <n v="0.333333333333333"/>
        <n v="0.666666666666667"/>
        <m/>
      </sharedItems>
    </cacheField>
    <cacheField name="PETC Max" numFmtId="0">
      <sharedItems containsString="0" containsBlank="1" containsNumber="1" minValue="0.1" maxValue="1.33333333333333" count="14">
        <n v="0.1"/>
        <n v="0.133333333333333"/>
        <n v="0.15"/>
        <n v="0.2"/>
        <n v="0.216666666666667"/>
        <n v="0.22"/>
        <n v="0.25"/>
        <n v="0.266666666666667"/>
        <n v="0.3"/>
        <n v="0.4"/>
        <n v="0.45"/>
        <n v="0.666666666666667"/>
        <n v="1.33333333333333"/>
        <m/>
      </sharedItems>
    </cacheField>
    <cacheField name="Disponibilidad" numFmtId="0">
      <sharedItems containsBlank="1" count="3">
        <s v="NO"/>
        <s v="SI"/>
        <m/>
      </sharedItems>
    </cacheField>
    <cacheField name="Código perfil" numFmtId="0">
      <sharedItems containsBlank="1" count="29">
        <s v="CIA-1"/>
        <s v="CIA-2"/>
        <s v="CIA-3"/>
        <s v="CIA-4"/>
        <s v="CIA-5"/>
        <s v="CIA-6"/>
        <s v="CIA-7 y EFC-3"/>
        <s v="CIA-8 y EFC-4"/>
        <s v="ECO-1"/>
        <s v="EFC-1"/>
        <s v="EFC-2"/>
        <s v="EIO-1"/>
        <s v="HUM-1"/>
        <s v="LSI-1"/>
        <s v="LSI-2"/>
        <s v="LSI-3"/>
        <s v="LSI-4"/>
        <s v="MAT-1"/>
        <s v="MAT-2"/>
        <s v="MAT-3"/>
        <s v="MAT-4"/>
        <s v="MAT-5"/>
        <s v="MAT-6"/>
        <s v="MAT-7"/>
        <s v="MCE-1"/>
        <s v="MCE-2"/>
        <s v="TE-1"/>
        <s v="TSC-1"/>
        <m/>
      </sharedItems>
    </cacheField>
    <cacheField name="Perfil" numFmtId="0">
      <sharedItems containsBlank="1" count="17">
        <s v="Doctor en Economía"/>
        <s v="Doctor en Estadística"/>
        <s v="Doctor en Finanzas"/>
        <s v="Doctor en Humanidades"/>
        <s v="Doctor en Informática"/>
        <s v="Doctor en Ingeniería"/>
        <s v="Doctor en Ingeniería / Finanzas"/>
        <s v="Doctor en Inteligencia Artificial"/>
        <s v="Doctor en Matemáticas"/>
        <s v="Doctor en Telecomunicaciones"/>
        <s v="Ingeniero/Licenciado"/>
        <s v="Ingeniero/Licenciado en Informática"/>
        <s v="Licenciado en Electrónica"/>
        <s v="Licenciado en Finanzas"/>
        <s v="Licenciado en Informática"/>
        <s v="Licenciado en Matemáticas"/>
        <m/>
      </sharedItems>
    </cacheField>
  </cacheFields>
</pivotCacheDefinition>
</file>

<file path=xl/pivotCache/pivotCacheDefinition7.xml><?xml version="1.0" encoding="utf-8"?>
<pivotCacheDefinition xmlns="http://schemas.openxmlformats.org/spreadsheetml/2006/main" xmlns:r="http://schemas.openxmlformats.org/officeDocument/2006/relationships" r:id="rId1" recordCount="58" createdVersion="3">
  <cacheSource type="worksheet">
    <worksheetSource ref="A1:N59" sheet="Necesidades docentes"/>
  </cacheSource>
  <cacheFields count="14">
    <cacheField name="Área de conocimiento" numFmtId="0">
      <sharedItems count="10">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sharedItems>
    </cacheField>
    <cacheField name="Materia" numFmtId="0">
      <sharedItems count="25">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sharedItems>
    </cacheField>
    <cacheField name="Asignatura" numFmtId="0">
      <sharedItems count="58">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sharedItems>
    </cacheField>
    <cacheField name="Curso" numFmtId="0">
      <sharedItems containsSemiMixedTypes="0" containsString="0" containsNumber="1" containsInteger="1" minValue="1" maxValue="4" count="4">
        <n v="1"/>
        <n v="2"/>
        <n v="3"/>
        <n v="4"/>
      </sharedItems>
    </cacheField>
    <cacheField name="Semestre" numFmtId="0">
      <sharedItems containsSemiMixedTypes="0" containsString="0" containsNumber="1" containsInteger="1" minValue="1" maxValue="8" count="8">
        <n v="1"/>
        <n v="2"/>
        <n v="3"/>
        <n v="4"/>
        <n v="5"/>
        <n v="6"/>
        <n v="7"/>
        <n v="8"/>
      </sharedItems>
    </cacheField>
    <cacheField name="Carácter" numFmtId="0">
      <sharedItems count="7">
        <s v="Básica"/>
        <s v="Obligatoria"/>
        <s v="Optativa"/>
        <s v="Optativa - Obligatoria Mención"/>
        <s v="Optativa de Mención"/>
        <s v="Prácticas Externas"/>
        <s v="TFG"/>
      </sharedItems>
    </cacheField>
    <cacheField name="ECTS" numFmtId="0">
      <sharedItems containsSemiMixedTypes="0" containsString="0" containsNumber="1" containsInteger="1" minValue="3" maxValue="12" count="4">
        <n v="3"/>
        <n v="6"/>
        <n v="9"/>
        <n v="12"/>
      </sharedItems>
    </cacheField>
    <cacheField name="Horas Min" numFmtId="0">
      <sharedItems containsSemiMixedTypes="0" containsString="0" containsNumber="1" containsInteger="1" minValue="30" maxValue="200" count="6">
        <n v="30"/>
        <n v="50"/>
        <n v="60"/>
        <n v="90"/>
        <n v="100"/>
        <n v="200"/>
      </sharedItems>
    </cacheField>
    <cacheField name="Horas Max" numFmtId="0">
      <sharedItems containsSemiMixedTypes="0" containsString="0" containsNumber="1" containsInteger="1" minValue="30" maxValue="400" count="13">
        <n v="30"/>
        <n v="40"/>
        <n v="45"/>
        <n v="60"/>
        <n v="65"/>
        <n v="66"/>
        <n v="75"/>
        <n v="80"/>
        <n v="90"/>
        <n v="120"/>
        <n v="135"/>
        <n v="200"/>
        <n v="400"/>
      </sharedItems>
    </cacheField>
    <cacheField name="PETC Min" numFmtId="0">
      <sharedItems containsSemiMixedTypes="0" containsString="0" containsNumber="1" minValue="0.1" maxValue="0.666666666666667" count="6">
        <n v="0.1"/>
        <n v="0.166666666666667"/>
        <n v="0.2"/>
        <n v="0.3"/>
        <n v="0.333333333333333"/>
        <n v="0.666666666666667"/>
      </sharedItems>
    </cacheField>
    <cacheField name="PETC Max" numFmtId="0">
      <sharedItems containsSemiMixedTypes="0" containsString="0" containsNumber="1" minValue="0.1" maxValue="1.33333333333333" count="13">
        <n v="0.1"/>
        <n v="0.133333333333333"/>
        <n v="0.15"/>
        <n v="0.2"/>
        <n v="0.216666666666667"/>
        <n v="0.22"/>
        <n v="0.25"/>
        <n v="0.266666666666667"/>
        <n v="0.3"/>
        <n v="0.4"/>
        <n v="0.45"/>
        <n v="0.666666666666667"/>
        <n v="1.33333333333333"/>
      </sharedItems>
    </cacheField>
    <cacheField name="Disponibilidad" numFmtId="0">
      <sharedItems count="2">
        <s v="NO"/>
        <s v="SI"/>
      </sharedItems>
    </cacheField>
    <cacheField name="Código perfil" numFmtId="0">
      <sharedItems count="28">
        <s v="CIA-1"/>
        <s v="CIA-2"/>
        <s v="CIA-3"/>
        <s v="CIA-4"/>
        <s v="CIA-5"/>
        <s v="CIA-6"/>
        <s v="CIA-7 y EFC-3"/>
        <s v="CIA-8 y EFC-4"/>
        <s v="ECO-1"/>
        <s v="EFC-1"/>
        <s v="EFC-2"/>
        <s v="EIO-1"/>
        <s v="HUM-1"/>
        <s v="LSI-1"/>
        <s v="LSI-2"/>
        <s v="LSI-3"/>
        <s v="LSI-4"/>
        <s v="MAT-1"/>
        <s v="MAT-2"/>
        <s v="MAT-3"/>
        <s v="MAT-4"/>
        <s v="MAT-5"/>
        <s v="MAT-6"/>
        <s v="MAT-7"/>
        <s v="MCE-1"/>
        <s v="MCE-2"/>
        <s v="TE-1"/>
        <s v="TSC-1"/>
      </sharedItems>
    </cacheField>
    <cacheField name="Perfil" numFmtId="0">
      <sharedItems count="16">
        <s v="Doctor en Economía"/>
        <s v="Doctor en Estadística"/>
        <s v="Doctor en Finanzas"/>
        <s v="Doctor en Humanidades"/>
        <s v="Doctor en Informática"/>
        <s v="Doctor en Ingeniería"/>
        <s v="Doctor en Ingeniería / Finanzas"/>
        <s v="Doctor en Inteligencia Artificial"/>
        <s v="Doctor en Matemáticas"/>
        <s v="Doctor en Telecomunicaciones"/>
        <s v="Ingeniero/Licenciado"/>
        <s v="Ingeniero/Licenciado en Informática"/>
        <s v="Licenciado en Electrónica"/>
        <s v="Licenciado en Finanzas"/>
        <s v="Licenciado en Informática"/>
        <s v="Licenciado en Matemáticas"/>
      </sharedItems>
    </cacheField>
  </cacheFields>
</pivotCacheDefinition>
</file>

<file path=xl/pivotCache/pivotCacheRecords1.xml><?xml version="1.0" encoding="utf-8"?>
<pivotCacheRecords xmlns="http://schemas.openxmlformats.org/spreadsheetml/2006/main" xmlns:r="http://schemas.openxmlformats.org/officeDocument/2006/relationships" count="58">
  <r>
    <x v="23"/>
    <x v="0"/>
    <x v="1"/>
    <x v="7"/>
    <x v="11"/>
    <x v="6"/>
    <x v="0"/>
    <x v="0"/>
    <x v="1"/>
    <x v="0"/>
    <x v="6"/>
  </r>
  <r>
    <x v="5"/>
    <x v="1"/>
    <x v="1"/>
    <x v="7"/>
    <x v="2"/>
    <x v="6"/>
    <x v="0"/>
    <x v="0"/>
    <x v="0"/>
    <x v="0"/>
    <x v="6"/>
  </r>
  <r>
    <x v="1"/>
    <x v="2"/>
    <x v="3"/>
    <x v="7"/>
    <x v="0"/>
    <x v="6"/>
    <x v="0"/>
    <x v="0"/>
    <x v="0"/>
    <x v="0"/>
    <x v="6"/>
  </r>
  <r>
    <x v="30"/>
    <x v="1"/>
    <x v="3"/>
    <x v="7"/>
    <x v="0"/>
    <x v="6"/>
    <x v="0"/>
    <x v="0"/>
    <x v="0"/>
    <x v="0"/>
    <x v="6"/>
  </r>
  <r>
    <x v="44"/>
    <x v="1"/>
    <x v="3"/>
    <x v="1"/>
    <x v="1"/>
    <x v="5"/>
    <x v="0"/>
    <x v="0"/>
    <x v="0"/>
    <x v="0"/>
    <x v="6"/>
  </r>
  <r>
    <x v="6"/>
    <x v="1"/>
    <x v="1"/>
    <x v="7"/>
    <x v="2"/>
    <x v="6"/>
    <x v="0"/>
    <x v="1"/>
    <x v="0"/>
    <x v="0"/>
    <x v="0"/>
  </r>
  <r>
    <x v="41"/>
    <x v="1"/>
    <x v="2"/>
    <x v="4"/>
    <x v="10"/>
    <x v="3"/>
    <x v="0"/>
    <x v="1"/>
    <x v="0"/>
    <x v="0"/>
    <x v="6"/>
  </r>
  <r>
    <x v="2"/>
    <x v="2"/>
    <x v="3"/>
    <x v="1"/>
    <x v="1"/>
    <x v="5"/>
    <x v="0"/>
    <x v="1"/>
    <x v="0"/>
    <x v="0"/>
    <x v="4"/>
  </r>
  <r>
    <x v="12"/>
    <x v="1"/>
    <x v="0"/>
    <x v="5"/>
    <x v="12"/>
    <x v="4"/>
    <x v="0"/>
    <x v="1"/>
    <x v="1"/>
    <x v="0"/>
    <x v="6"/>
  </r>
  <r>
    <x v="47"/>
    <x v="0"/>
    <x v="3"/>
    <x v="9"/>
    <x v="20"/>
    <x v="5"/>
    <x v="0"/>
    <x v="1"/>
    <x v="1"/>
    <x v="0"/>
    <x v="6"/>
  </r>
  <r>
    <x v="7"/>
    <x v="1"/>
    <x v="1"/>
    <x v="7"/>
    <x v="2"/>
    <x v="6"/>
    <x v="1"/>
    <x v="2"/>
    <x v="1"/>
    <x v="0"/>
    <x v="1"/>
  </r>
  <r>
    <x v="17"/>
    <x v="1"/>
    <x v="1"/>
    <x v="7"/>
    <x v="16"/>
    <x v="6"/>
    <x v="1"/>
    <x v="2"/>
    <x v="1"/>
    <x v="0"/>
    <x v="0"/>
  </r>
  <r>
    <x v="10"/>
    <x v="1"/>
    <x v="3"/>
    <x v="1"/>
    <x v="1"/>
    <x v="5"/>
    <x v="1"/>
    <x v="2"/>
    <x v="0"/>
    <x v="0"/>
    <x v="6"/>
  </r>
  <r>
    <x v="20"/>
    <x v="1"/>
    <x v="2"/>
    <x v="4"/>
    <x v="10"/>
    <x v="3"/>
    <x v="1"/>
    <x v="2"/>
    <x v="1"/>
    <x v="0"/>
    <x v="3"/>
  </r>
  <r>
    <x v="24"/>
    <x v="1"/>
    <x v="2"/>
    <x v="2"/>
    <x v="9"/>
    <x v="1"/>
    <x v="1"/>
    <x v="4"/>
    <x v="1"/>
    <x v="0"/>
    <x v="6"/>
  </r>
  <r>
    <x v="25"/>
    <x v="0"/>
    <x v="1"/>
    <x v="7"/>
    <x v="16"/>
    <x v="6"/>
    <x v="1"/>
    <x v="3"/>
    <x v="1"/>
    <x v="0"/>
    <x v="0"/>
  </r>
  <r>
    <x v="34"/>
    <x v="1"/>
    <x v="3"/>
    <x v="0"/>
    <x v="3"/>
    <x v="6"/>
    <x v="1"/>
    <x v="3"/>
    <x v="0"/>
    <x v="0"/>
    <x v="6"/>
  </r>
  <r>
    <x v="19"/>
    <x v="1"/>
    <x v="3"/>
    <x v="1"/>
    <x v="23"/>
    <x v="8"/>
    <x v="1"/>
    <x v="3"/>
    <x v="1"/>
    <x v="0"/>
    <x v="6"/>
  </r>
  <r>
    <x v="18"/>
    <x v="1"/>
    <x v="1"/>
    <x v="7"/>
    <x v="16"/>
    <x v="6"/>
    <x v="1"/>
    <x v="3"/>
    <x v="1"/>
    <x v="0"/>
    <x v="2"/>
  </r>
  <r>
    <x v="3"/>
    <x v="1"/>
    <x v="2"/>
    <x v="4"/>
    <x v="10"/>
    <x v="3"/>
    <x v="1"/>
    <x v="3"/>
    <x v="1"/>
    <x v="0"/>
    <x v="5"/>
  </r>
  <r>
    <x v="48"/>
    <x v="0"/>
    <x v="3"/>
    <x v="9"/>
    <x v="20"/>
    <x v="5"/>
    <x v="1"/>
    <x v="3"/>
    <x v="1"/>
    <x v="0"/>
    <x v="6"/>
  </r>
  <r>
    <x v="51"/>
    <x v="1"/>
    <x v="3"/>
    <x v="1"/>
    <x v="22"/>
    <x v="5"/>
    <x v="2"/>
    <x v="4"/>
    <x v="1"/>
    <x v="0"/>
    <x v="6"/>
  </r>
  <r>
    <x v="38"/>
    <x v="1"/>
    <x v="3"/>
    <x v="0"/>
    <x v="3"/>
    <x v="6"/>
    <x v="2"/>
    <x v="4"/>
    <x v="1"/>
    <x v="0"/>
    <x v="6"/>
  </r>
  <r>
    <x v="35"/>
    <x v="1"/>
    <x v="3"/>
    <x v="0"/>
    <x v="3"/>
    <x v="6"/>
    <x v="2"/>
    <x v="4"/>
    <x v="1"/>
    <x v="0"/>
    <x v="6"/>
  </r>
  <r>
    <x v="27"/>
    <x v="1"/>
    <x v="0"/>
    <x v="5"/>
    <x v="12"/>
    <x v="4"/>
    <x v="2"/>
    <x v="2"/>
    <x v="1"/>
    <x v="0"/>
    <x v="6"/>
  </r>
  <r>
    <x v="50"/>
    <x v="0"/>
    <x v="1"/>
    <x v="7"/>
    <x v="16"/>
    <x v="6"/>
    <x v="2"/>
    <x v="4"/>
    <x v="2"/>
    <x v="0"/>
    <x v="6"/>
  </r>
  <r>
    <x v="4"/>
    <x v="0"/>
    <x v="1"/>
    <x v="7"/>
    <x v="2"/>
    <x v="6"/>
    <x v="2"/>
    <x v="4"/>
    <x v="2"/>
    <x v="0"/>
    <x v="6"/>
  </r>
  <r>
    <x v="55"/>
    <x v="0"/>
    <x v="1"/>
    <x v="7"/>
    <x v="16"/>
    <x v="6"/>
    <x v="2"/>
    <x v="4"/>
    <x v="2"/>
    <x v="0"/>
    <x v="6"/>
  </r>
  <r>
    <x v="57"/>
    <x v="1"/>
    <x v="3"/>
    <x v="7"/>
    <x v="16"/>
    <x v="6"/>
    <x v="2"/>
    <x v="4"/>
    <x v="2"/>
    <x v="0"/>
    <x v="6"/>
  </r>
  <r>
    <x v="8"/>
    <x v="1"/>
    <x v="3"/>
    <x v="6"/>
    <x v="4"/>
    <x v="0"/>
    <x v="2"/>
    <x v="5"/>
    <x v="1"/>
    <x v="0"/>
    <x v="6"/>
  </r>
  <r>
    <x v="14"/>
    <x v="1"/>
    <x v="3"/>
    <x v="1"/>
    <x v="7"/>
    <x v="0"/>
    <x v="2"/>
    <x v="5"/>
    <x v="1"/>
    <x v="0"/>
    <x v="6"/>
  </r>
  <r>
    <x v="11"/>
    <x v="1"/>
    <x v="2"/>
    <x v="3"/>
    <x v="15"/>
    <x v="7"/>
    <x v="2"/>
    <x v="5"/>
    <x v="3"/>
    <x v="1"/>
    <x v="6"/>
  </r>
  <r>
    <x v="31"/>
    <x v="1"/>
    <x v="2"/>
    <x v="3"/>
    <x v="17"/>
    <x v="2"/>
    <x v="2"/>
    <x v="5"/>
    <x v="3"/>
    <x v="1"/>
    <x v="6"/>
  </r>
  <r>
    <x v="33"/>
    <x v="1"/>
    <x v="2"/>
    <x v="3"/>
    <x v="15"/>
    <x v="7"/>
    <x v="2"/>
    <x v="5"/>
    <x v="3"/>
    <x v="1"/>
    <x v="6"/>
  </r>
  <r>
    <x v="29"/>
    <x v="1"/>
    <x v="3"/>
    <x v="6"/>
    <x v="5"/>
    <x v="0"/>
    <x v="2"/>
    <x v="5"/>
    <x v="3"/>
    <x v="2"/>
    <x v="6"/>
  </r>
  <r>
    <x v="52"/>
    <x v="1"/>
    <x v="3"/>
    <x v="6"/>
    <x v="5"/>
    <x v="0"/>
    <x v="2"/>
    <x v="5"/>
    <x v="3"/>
    <x v="2"/>
    <x v="6"/>
  </r>
  <r>
    <x v="22"/>
    <x v="1"/>
    <x v="3"/>
    <x v="6"/>
    <x v="14"/>
    <x v="0"/>
    <x v="2"/>
    <x v="5"/>
    <x v="3"/>
    <x v="2"/>
    <x v="6"/>
  </r>
  <r>
    <x v="32"/>
    <x v="1"/>
    <x v="2"/>
    <x v="3"/>
    <x v="17"/>
    <x v="2"/>
    <x v="3"/>
    <x v="6"/>
    <x v="3"/>
    <x v="1"/>
    <x v="6"/>
  </r>
  <r>
    <x v="36"/>
    <x v="1"/>
    <x v="3"/>
    <x v="6"/>
    <x v="18"/>
    <x v="0"/>
    <x v="3"/>
    <x v="6"/>
    <x v="3"/>
    <x v="1"/>
    <x v="6"/>
  </r>
  <r>
    <x v="37"/>
    <x v="1"/>
    <x v="2"/>
    <x v="3"/>
    <x v="17"/>
    <x v="2"/>
    <x v="3"/>
    <x v="6"/>
    <x v="3"/>
    <x v="1"/>
    <x v="6"/>
  </r>
  <r>
    <x v="54"/>
    <x v="1"/>
    <x v="2"/>
    <x v="3"/>
    <x v="17"/>
    <x v="2"/>
    <x v="3"/>
    <x v="6"/>
    <x v="3"/>
    <x v="1"/>
    <x v="6"/>
  </r>
  <r>
    <x v="49"/>
    <x v="1"/>
    <x v="2"/>
    <x v="3"/>
    <x v="15"/>
    <x v="7"/>
    <x v="3"/>
    <x v="6"/>
    <x v="3"/>
    <x v="1"/>
    <x v="6"/>
  </r>
  <r>
    <x v="46"/>
    <x v="1"/>
    <x v="3"/>
    <x v="6"/>
    <x v="5"/>
    <x v="0"/>
    <x v="3"/>
    <x v="6"/>
    <x v="3"/>
    <x v="2"/>
    <x v="6"/>
  </r>
  <r>
    <x v="45"/>
    <x v="1"/>
    <x v="3"/>
    <x v="6"/>
    <x v="5"/>
    <x v="0"/>
    <x v="3"/>
    <x v="6"/>
    <x v="3"/>
    <x v="2"/>
    <x v="6"/>
  </r>
  <r>
    <x v="39"/>
    <x v="1"/>
    <x v="3"/>
    <x v="6"/>
    <x v="14"/>
    <x v="0"/>
    <x v="3"/>
    <x v="6"/>
    <x v="3"/>
    <x v="2"/>
    <x v="6"/>
  </r>
  <r>
    <x v="42"/>
    <x v="1"/>
    <x v="3"/>
    <x v="6"/>
    <x v="14"/>
    <x v="0"/>
    <x v="3"/>
    <x v="6"/>
    <x v="3"/>
    <x v="2"/>
    <x v="6"/>
  </r>
  <r>
    <x v="0"/>
    <x v="1"/>
    <x v="3"/>
    <x v="1"/>
    <x v="21"/>
    <x v="5"/>
    <x v="3"/>
    <x v="6"/>
    <x v="3"/>
    <x v="2"/>
    <x v="6"/>
  </r>
  <r>
    <x v="16"/>
    <x v="1"/>
    <x v="0"/>
    <x v="5"/>
    <x v="12"/>
    <x v="4"/>
    <x v="3"/>
    <x v="7"/>
    <x v="1"/>
    <x v="0"/>
    <x v="6"/>
  </r>
  <r>
    <x v="40"/>
    <x v="3"/>
    <x v="4"/>
    <x v="8"/>
    <x v="19"/>
    <x v="0"/>
    <x v="3"/>
    <x v="7"/>
    <x v="5"/>
    <x v="0"/>
    <x v="6"/>
  </r>
  <r>
    <x v="56"/>
    <x v="2"/>
    <x v="5"/>
    <x v="11"/>
    <x v="24"/>
    <x v="0"/>
    <x v="3"/>
    <x v="7"/>
    <x v="6"/>
    <x v="0"/>
    <x v="6"/>
  </r>
  <r>
    <x v="13"/>
    <x v="0"/>
    <x v="3"/>
    <x v="1"/>
    <x v="6"/>
    <x v="0"/>
    <x v="3"/>
    <x v="7"/>
    <x v="4"/>
    <x v="0"/>
    <x v="6"/>
  </r>
  <r>
    <x v="9"/>
    <x v="0"/>
    <x v="3"/>
    <x v="6"/>
    <x v="4"/>
    <x v="0"/>
    <x v="3"/>
    <x v="7"/>
    <x v="4"/>
    <x v="0"/>
    <x v="6"/>
  </r>
  <r>
    <x v="43"/>
    <x v="0"/>
    <x v="2"/>
    <x v="7"/>
    <x v="15"/>
    <x v="7"/>
    <x v="3"/>
    <x v="7"/>
    <x v="4"/>
    <x v="1"/>
    <x v="6"/>
  </r>
  <r>
    <x v="15"/>
    <x v="0"/>
    <x v="3"/>
    <x v="1"/>
    <x v="8"/>
    <x v="0"/>
    <x v="3"/>
    <x v="7"/>
    <x v="4"/>
    <x v="1"/>
    <x v="6"/>
  </r>
  <r>
    <x v="53"/>
    <x v="0"/>
    <x v="3"/>
    <x v="10"/>
    <x v="23"/>
    <x v="9"/>
    <x v="3"/>
    <x v="7"/>
    <x v="4"/>
    <x v="2"/>
    <x v="6"/>
  </r>
  <r>
    <x v="28"/>
    <x v="0"/>
    <x v="3"/>
    <x v="1"/>
    <x v="13"/>
    <x v="5"/>
    <x v="3"/>
    <x v="7"/>
    <x v="4"/>
    <x v="2"/>
    <x v="6"/>
  </r>
  <r>
    <x v="26"/>
    <x v="0"/>
    <x v="0"/>
    <x v="5"/>
    <x v="12"/>
    <x v="4"/>
    <x v="3"/>
    <x v="7"/>
    <x v="4"/>
    <x v="0"/>
    <x v="6"/>
  </r>
  <r>
    <x v="21"/>
    <x v="0"/>
    <x v="0"/>
    <x v="5"/>
    <x v="12"/>
    <x v="4"/>
    <x v="3"/>
    <x v="7"/>
    <x v="4"/>
    <x v="0"/>
    <x v="6"/>
  </r>
</pivotCacheRecords>
</file>

<file path=xl/pivotCache/pivotCacheRecords2.xml><?xml version="1.0" encoding="utf-8"?>
<pivotCacheRecords xmlns="http://schemas.openxmlformats.org/spreadsheetml/2006/main" xmlns:r="http://schemas.openxmlformats.org/officeDocument/2006/relationships" count="58">
  <r>
    <x v="5"/>
    <x v="1"/>
    <x v="44"/>
    <x v="0"/>
    <x v="0"/>
    <x v="0"/>
    <x v="1"/>
    <x v="2"/>
    <x v="8"/>
    <x v="2"/>
    <x v="8"/>
    <x v="1"/>
  </r>
  <r>
    <x v="6"/>
    <x v="11"/>
    <x v="23"/>
    <x v="0"/>
    <x v="0"/>
    <x v="1"/>
    <x v="0"/>
    <x v="0"/>
    <x v="0"/>
    <x v="0"/>
    <x v="0"/>
    <x v="1"/>
  </r>
  <r>
    <x v="6"/>
    <x v="2"/>
    <x v="5"/>
    <x v="0"/>
    <x v="0"/>
    <x v="0"/>
    <x v="1"/>
    <x v="2"/>
    <x v="6"/>
    <x v="2"/>
    <x v="6"/>
    <x v="1"/>
  </r>
  <r>
    <x v="6"/>
    <x v="0"/>
    <x v="1"/>
    <x v="0"/>
    <x v="0"/>
    <x v="0"/>
    <x v="2"/>
    <x v="3"/>
    <x v="9"/>
    <x v="3"/>
    <x v="9"/>
    <x v="1"/>
  </r>
  <r>
    <x v="6"/>
    <x v="0"/>
    <x v="30"/>
    <x v="0"/>
    <x v="0"/>
    <x v="0"/>
    <x v="1"/>
    <x v="2"/>
    <x v="6"/>
    <x v="2"/>
    <x v="6"/>
    <x v="1"/>
  </r>
  <r>
    <x v="3"/>
    <x v="10"/>
    <x v="41"/>
    <x v="0"/>
    <x v="1"/>
    <x v="0"/>
    <x v="1"/>
    <x v="2"/>
    <x v="6"/>
    <x v="2"/>
    <x v="6"/>
    <x v="1"/>
  </r>
  <r>
    <x v="4"/>
    <x v="12"/>
    <x v="12"/>
    <x v="0"/>
    <x v="1"/>
    <x v="1"/>
    <x v="1"/>
    <x v="2"/>
    <x v="3"/>
    <x v="2"/>
    <x v="3"/>
    <x v="1"/>
  </r>
  <r>
    <x v="5"/>
    <x v="1"/>
    <x v="2"/>
    <x v="0"/>
    <x v="1"/>
    <x v="0"/>
    <x v="2"/>
    <x v="3"/>
    <x v="10"/>
    <x v="3"/>
    <x v="10"/>
    <x v="1"/>
  </r>
  <r>
    <x v="5"/>
    <x v="20"/>
    <x v="47"/>
    <x v="0"/>
    <x v="1"/>
    <x v="1"/>
    <x v="0"/>
    <x v="1"/>
    <x v="8"/>
    <x v="1"/>
    <x v="8"/>
    <x v="1"/>
  </r>
  <r>
    <x v="6"/>
    <x v="2"/>
    <x v="6"/>
    <x v="0"/>
    <x v="1"/>
    <x v="0"/>
    <x v="1"/>
    <x v="2"/>
    <x v="6"/>
    <x v="2"/>
    <x v="6"/>
    <x v="1"/>
  </r>
  <r>
    <x v="3"/>
    <x v="10"/>
    <x v="20"/>
    <x v="1"/>
    <x v="2"/>
    <x v="1"/>
    <x v="1"/>
    <x v="2"/>
    <x v="6"/>
    <x v="2"/>
    <x v="6"/>
    <x v="0"/>
  </r>
  <r>
    <x v="4"/>
    <x v="12"/>
    <x v="27"/>
    <x v="2"/>
    <x v="2"/>
    <x v="1"/>
    <x v="1"/>
    <x v="2"/>
    <x v="4"/>
    <x v="2"/>
    <x v="4"/>
    <x v="1"/>
  </r>
  <r>
    <x v="5"/>
    <x v="1"/>
    <x v="10"/>
    <x v="1"/>
    <x v="2"/>
    <x v="0"/>
    <x v="1"/>
    <x v="2"/>
    <x v="8"/>
    <x v="2"/>
    <x v="8"/>
    <x v="0"/>
  </r>
  <r>
    <x v="6"/>
    <x v="2"/>
    <x v="7"/>
    <x v="1"/>
    <x v="2"/>
    <x v="1"/>
    <x v="1"/>
    <x v="2"/>
    <x v="6"/>
    <x v="2"/>
    <x v="6"/>
    <x v="0"/>
  </r>
  <r>
    <x v="6"/>
    <x v="16"/>
    <x v="17"/>
    <x v="1"/>
    <x v="2"/>
    <x v="1"/>
    <x v="1"/>
    <x v="2"/>
    <x v="6"/>
    <x v="2"/>
    <x v="6"/>
    <x v="0"/>
  </r>
  <r>
    <x v="3"/>
    <x v="10"/>
    <x v="3"/>
    <x v="1"/>
    <x v="3"/>
    <x v="1"/>
    <x v="1"/>
    <x v="2"/>
    <x v="8"/>
    <x v="2"/>
    <x v="8"/>
    <x v="0"/>
  </r>
  <r>
    <x v="5"/>
    <x v="20"/>
    <x v="48"/>
    <x v="1"/>
    <x v="3"/>
    <x v="1"/>
    <x v="0"/>
    <x v="1"/>
    <x v="8"/>
    <x v="1"/>
    <x v="8"/>
    <x v="0"/>
  </r>
  <r>
    <x v="6"/>
    <x v="16"/>
    <x v="25"/>
    <x v="1"/>
    <x v="3"/>
    <x v="1"/>
    <x v="0"/>
    <x v="0"/>
    <x v="0"/>
    <x v="0"/>
    <x v="0"/>
    <x v="0"/>
  </r>
  <r>
    <x v="6"/>
    <x v="3"/>
    <x v="34"/>
    <x v="1"/>
    <x v="3"/>
    <x v="0"/>
    <x v="1"/>
    <x v="2"/>
    <x v="8"/>
    <x v="2"/>
    <x v="8"/>
    <x v="0"/>
  </r>
  <r>
    <x v="6"/>
    <x v="16"/>
    <x v="18"/>
    <x v="1"/>
    <x v="3"/>
    <x v="1"/>
    <x v="1"/>
    <x v="2"/>
    <x v="6"/>
    <x v="2"/>
    <x v="6"/>
    <x v="0"/>
  </r>
  <r>
    <x v="8"/>
    <x v="23"/>
    <x v="19"/>
    <x v="1"/>
    <x v="3"/>
    <x v="1"/>
    <x v="1"/>
    <x v="2"/>
    <x v="6"/>
    <x v="2"/>
    <x v="6"/>
    <x v="0"/>
  </r>
  <r>
    <x v="1"/>
    <x v="9"/>
    <x v="24"/>
    <x v="1"/>
    <x v="4"/>
    <x v="1"/>
    <x v="1"/>
    <x v="2"/>
    <x v="3"/>
    <x v="2"/>
    <x v="3"/>
    <x v="1"/>
  </r>
  <r>
    <x v="5"/>
    <x v="22"/>
    <x v="51"/>
    <x v="2"/>
    <x v="4"/>
    <x v="1"/>
    <x v="1"/>
    <x v="2"/>
    <x v="6"/>
    <x v="2"/>
    <x v="6"/>
    <x v="0"/>
  </r>
  <r>
    <x v="6"/>
    <x v="3"/>
    <x v="38"/>
    <x v="2"/>
    <x v="4"/>
    <x v="1"/>
    <x v="1"/>
    <x v="2"/>
    <x v="6"/>
    <x v="2"/>
    <x v="6"/>
    <x v="0"/>
  </r>
  <r>
    <x v="6"/>
    <x v="3"/>
    <x v="35"/>
    <x v="2"/>
    <x v="4"/>
    <x v="1"/>
    <x v="1"/>
    <x v="2"/>
    <x v="8"/>
    <x v="2"/>
    <x v="8"/>
    <x v="0"/>
  </r>
  <r>
    <x v="6"/>
    <x v="16"/>
    <x v="50"/>
    <x v="2"/>
    <x v="4"/>
    <x v="2"/>
    <x v="0"/>
    <x v="0"/>
    <x v="1"/>
    <x v="0"/>
    <x v="1"/>
    <x v="0"/>
  </r>
  <r>
    <x v="6"/>
    <x v="2"/>
    <x v="4"/>
    <x v="2"/>
    <x v="4"/>
    <x v="2"/>
    <x v="0"/>
    <x v="0"/>
    <x v="1"/>
    <x v="0"/>
    <x v="1"/>
    <x v="0"/>
  </r>
  <r>
    <x v="6"/>
    <x v="16"/>
    <x v="55"/>
    <x v="2"/>
    <x v="4"/>
    <x v="2"/>
    <x v="0"/>
    <x v="0"/>
    <x v="1"/>
    <x v="0"/>
    <x v="1"/>
    <x v="0"/>
  </r>
  <r>
    <x v="6"/>
    <x v="16"/>
    <x v="57"/>
    <x v="2"/>
    <x v="4"/>
    <x v="2"/>
    <x v="1"/>
    <x v="2"/>
    <x v="7"/>
    <x v="2"/>
    <x v="7"/>
    <x v="0"/>
  </r>
  <r>
    <x v="0"/>
    <x v="4"/>
    <x v="8"/>
    <x v="2"/>
    <x v="5"/>
    <x v="1"/>
    <x v="1"/>
    <x v="2"/>
    <x v="8"/>
    <x v="2"/>
    <x v="8"/>
    <x v="0"/>
  </r>
  <r>
    <x v="0"/>
    <x v="7"/>
    <x v="14"/>
    <x v="2"/>
    <x v="5"/>
    <x v="1"/>
    <x v="1"/>
    <x v="2"/>
    <x v="8"/>
    <x v="2"/>
    <x v="8"/>
    <x v="0"/>
  </r>
  <r>
    <x v="0"/>
    <x v="5"/>
    <x v="29"/>
    <x v="2"/>
    <x v="5"/>
    <x v="3"/>
    <x v="1"/>
    <x v="2"/>
    <x v="6"/>
    <x v="2"/>
    <x v="6"/>
    <x v="0"/>
  </r>
  <r>
    <x v="0"/>
    <x v="5"/>
    <x v="52"/>
    <x v="2"/>
    <x v="5"/>
    <x v="3"/>
    <x v="1"/>
    <x v="2"/>
    <x v="6"/>
    <x v="2"/>
    <x v="6"/>
    <x v="0"/>
  </r>
  <r>
    <x v="0"/>
    <x v="14"/>
    <x v="22"/>
    <x v="2"/>
    <x v="5"/>
    <x v="3"/>
    <x v="1"/>
    <x v="2"/>
    <x v="8"/>
    <x v="2"/>
    <x v="8"/>
    <x v="0"/>
  </r>
  <r>
    <x v="2"/>
    <x v="17"/>
    <x v="31"/>
    <x v="2"/>
    <x v="5"/>
    <x v="3"/>
    <x v="1"/>
    <x v="2"/>
    <x v="8"/>
    <x v="2"/>
    <x v="8"/>
    <x v="0"/>
  </r>
  <r>
    <x v="7"/>
    <x v="15"/>
    <x v="11"/>
    <x v="2"/>
    <x v="5"/>
    <x v="3"/>
    <x v="1"/>
    <x v="2"/>
    <x v="6"/>
    <x v="2"/>
    <x v="6"/>
    <x v="0"/>
  </r>
  <r>
    <x v="7"/>
    <x v="15"/>
    <x v="33"/>
    <x v="2"/>
    <x v="5"/>
    <x v="3"/>
    <x v="1"/>
    <x v="2"/>
    <x v="8"/>
    <x v="2"/>
    <x v="8"/>
    <x v="0"/>
  </r>
  <r>
    <x v="0"/>
    <x v="18"/>
    <x v="36"/>
    <x v="3"/>
    <x v="6"/>
    <x v="3"/>
    <x v="1"/>
    <x v="2"/>
    <x v="8"/>
    <x v="2"/>
    <x v="8"/>
    <x v="0"/>
  </r>
  <r>
    <x v="0"/>
    <x v="5"/>
    <x v="46"/>
    <x v="3"/>
    <x v="6"/>
    <x v="3"/>
    <x v="1"/>
    <x v="2"/>
    <x v="8"/>
    <x v="2"/>
    <x v="8"/>
    <x v="0"/>
  </r>
  <r>
    <x v="0"/>
    <x v="5"/>
    <x v="45"/>
    <x v="3"/>
    <x v="6"/>
    <x v="3"/>
    <x v="1"/>
    <x v="2"/>
    <x v="8"/>
    <x v="2"/>
    <x v="8"/>
    <x v="0"/>
  </r>
  <r>
    <x v="0"/>
    <x v="14"/>
    <x v="39"/>
    <x v="3"/>
    <x v="6"/>
    <x v="3"/>
    <x v="1"/>
    <x v="2"/>
    <x v="8"/>
    <x v="2"/>
    <x v="8"/>
    <x v="0"/>
  </r>
  <r>
    <x v="0"/>
    <x v="14"/>
    <x v="42"/>
    <x v="3"/>
    <x v="6"/>
    <x v="3"/>
    <x v="1"/>
    <x v="2"/>
    <x v="8"/>
    <x v="2"/>
    <x v="8"/>
    <x v="0"/>
  </r>
  <r>
    <x v="2"/>
    <x v="17"/>
    <x v="32"/>
    <x v="3"/>
    <x v="6"/>
    <x v="3"/>
    <x v="1"/>
    <x v="2"/>
    <x v="8"/>
    <x v="2"/>
    <x v="8"/>
    <x v="0"/>
  </r>
  <r>
    <x v="2"/>
    <x v="17"/>
    <x v="37"/>
    <x v="3"/>
    <x v="6"/>
    <x v="3"/>
    <x v="1"/>
    <x v="2"/>
    <x v="6"/>
    <x v="2"/>
    <x v="6"/>
    <x v="0"/>
  </r>
  <r>
    <x v="2"/>
    <x v="17"/>
    <x v="54"/>
    <x v="3"/>
    <x v="6"/>
    <x v="3"/>
    <x v="1"/>
    <x v="2"/>
    <x v="6"/>
    <x v="2"/>
    <x v="6"/>
    <x v="0"/>
  </r>
  <r>
    <x v="5"/>
    <x v="21"/>
    <x v="0"/>
    <x v="3"/>
    <x v="6"/>
    <x v="3"/>
    <x v="1"/>
    <x v="2"/>
    <x v="8"/>
    <x v="2"/>
    <x v="8"/>
    <x v="0"/>
  </r>
  <r>
    <x v="7"/>
    <x v="15"/>
    <x v="49"/>
    <x v="3"/>
    <x v="6"/>
    <x v="3"/>
    <x v="1"/>
    <x v="2"/>
    <x v="6"/>
    <x v="2"/>
    <x v="6"/>
    <x v="0"/>
  </r>
  <r>
    <x v="0"/>
    <x v="6"/>
    <x v="13"/>
    <x v="3"/>
    <x v="7"/>
    <x v="4"/>
    <x v="0"/>
    <x v="0"/>
    <x v="2"/>
    <x v="0"/>
    <x v="2"/>
    <x v="0"/>
  </r>
  <r>
    <x v="0"/>
    <x v="4"/>
    <x v="9"/>
    <x v="3"/>
    <x v="7"/>
    <x v="4"/>
    <x v="0"/>
    <x v="0"/>
    <x v="2"/>
    <x v="0"/>
    <x v="2"/>
    <x v="0"/>
  </r>
  <r>
    <x v="0"/>
    <x v="8"/>
    <x v="15"/>
    <x v="3"/>
    <x v="7"/>
    <x v="4"/>
    <x v="0"/>
    <x v="0"/>
    <x v="2"/>
    <x v="0"/>
    <x v="2"/>
    <x v="0"/>
  </r>
  <r>
    <x v="0"/>
    <x v="19"/>
    <x v="40"/>
    <x v="3"/>
    <x v="7"/>
    <x v="5"/>
    <x v="3"/>
    <x v="4"/>
    <x v="11"/>
    <x v="4"/>
    <x v="11"/>
    <x v="0"/>
  </r>
  <r>
    <x v="0"/>
    <x v="24"/>
    <x v="56"/>
    <x v="3"/>
    <x v="7"/>
    <x v="6"/>
    <x v="2"/>
    <x v="5"/>
    <x v="12"/>
    <x v="5"/>
    <x v="12"/>
    <x v="0"/>
  </r>
  <r>
    <x v="4"/>
    <x v="12"/>
    <x v="16"/>
    <x v="3"/>
    <x v="7"/>
    <x v="1"/>
    <x v="1"/>
    <x v="2"/>
    <x v="5"/>
    <x v="2"/>
    <x v="5"/>
    <x v="1"/>
  </r>
  <r>
    <x v="4"/>
    <x v="12"/>
    <x v="26"/>
    <x v="3"/>
    <x v="7"/>
    <x v="4"/>
    <x v="0"/>
    <x v="0"/>
    <x v="0"/>
    <x v="0"/>
    <x v="0"/>
    <x v="1"/>
  </r>
  <r>
    <x v="4"/>
    <x v="12"/>
    <x v="21"/>
    <x v="3"/>
    <x v="7"/>
    <x v="4"/>
    <x v="0"/>
    <x v="0"/>
    <x v="0"/>
    <x v="0"/>
    <x v="0"/>
    <x v="1"/>
  </r>
  <r>
    <x v="5"/>
    <x v="13"/>
    <x v="28"/>
    <x v="3"/>
    <x v="7"/>
    <x v="4"/>
    <x v="0"/>
    <x v="0"/>
    <x v="2"/>
    <x v="0"/>
    <x v="2"/>
    <x v="0"/>
  </r>
  <r>
    <x v="7"/>
    <x v="15"/>
    <x v="43"/>
    <x v="3"/>
    <x v="7"/>
    <x v="4"/>
    <x v="0"/>
    <x v="0"/>
    <x v="2"/>
    <x v="0"/>
    <x v="2"/>
    <x v="0"/>
  </r>
  <r>
    <x v="9"/>
    <x v="23"/>
    <x v="53"/>
    <x v="3"/>
    <x v="7"/>
    <x v="4"/>
    <x v="0"/>
    <x v="0"/>
    <x v="2"/>
    <x v="0"/>
    <x v="2"/>
    <x v="0"/>
  </r>
</pivotCacheRecords>
</file>

<file path=xl/pivotCache/pivotCacheRecords3.xml><?xml version="1.0" encoding="utf-8"?>
<pivotCacheRecords xmlns="http://schemas.openxmlformats.org/spreadsheetml/2006/main" xmlns:r="http://schemas.openxmlformats.org/officeDocument/2006/relationships" count="58">
  <r>
    <x v="5"/>
    <x v="1"/>
    <x v="44"/>
    <x v="0"/>
    <x v="0"/>
    <x v="0"/>
    <x v="1"/>
    <x v="2"/>
    <x v="8"/>
    <x v="2"/>
    <x v="8"/>
    <x v="1"/>
    <x v="14"/>
    <x v="14"/>
    <x v="2"/>
    <x v="1"/>
    <x v="0"/>
    <x v="8"/>
  </r>
  <r>
    <x v="6"/>
    <x v="11"/>
    <x v="23"/>
    <x v="0"/>
    <x v="0"/>
    <x v="1"/>
    <x v="0"/>
    <x v="0"/>
    <x v="0"/>
    <x v="0"/>
    <x v="0"/>
    <x v="1"/>
    <x v="23"/>
    <x v="15"/>
    <x v="2"/>
    <x v="1"/>
    <x v="0"/>
    <x v="8"/>
  </r>
  <r>
    <x v="6"/>
    <x v="2"/>
    <x v="5"/>
    <x v="0"/>
    <x v="0"/>
    <x v="0"/>
    <x v="1"/>
    <x v="2"/>
    <x v="6"/>
    <x v="2"/>
    <x v="6"/>
    <x v="1"/>
    <x v="17"/>
    <x v="8"/>
    <x v="0"/>
    <x v="0"/>
    <x v="0"/>
    <x v="8"/>
  </r>
  <r>
    <x v="6"/>
    <x v="0"/>
    <x v="1"/>
    <x v="0"/>
    <x v="0"/>
    <x v="0"/>
    <x v="2"/>
    <x v="3"/>
    <x v="9"/>
    <x v="3"/>
    <x v="9"/>
    <x v="1"/>
    <x v="18"/>
    <x v="8"/>
    <x v="0"/>
    <x v="0"/>
    <x v="0"/>
    <x v="8"/>
  </r>
  <r>
    <x v="6"/>
    <x v="0"/>
    <x v="30"/>
    <x v="0"/>
    <x v="0"/>
    <x v="0"/>
    <x v="1"/>
    <x v="2"/>
    <x v="6"/>
    <x v="2"/>
    <x v="6"/>
    <x v="1"/>
    <x v="18"/>
    <x v="8"/>
    <x v="0"/>
    <x v="0"/>
    <x v="0"/>
    <x v="0"/>
  </r>
  <r>
    <x v="3"/>
    <x v="10"/>
    <x v="41"/>
    <x v="0"/>
    <x v="1"/>
    <x v="0"/>
    <x v="1"/>
    <x v="2"/>
    <x v="6"/>
    <x v="2"/>
    <x v="6"/>
    <x v="1"/>
    <x v="11"/>
    <x v="1"/>
    <x v="3"/>
    <x v="0"/>
    <x v="0"/>
    <x v="8"/>
  </r>
  <r>
    <x v="4"/>
    <x v="12"/>
    <x v="12"/>
    <x v="0"/>
    <x v="1"/>
    <x v="1"/>
    <x v="1"/>
    <x v="2"/>
    <x v="3"/>
    <x v="2"/>
    <x v="3"/>
    <x v="1"/>
    <x v="12"/>
    <x v="3"/>
    <x v="3"/>
    <x v="0"/>
    <x v="0"/>
    <x v="8"/>
  </r>
  <r>
    <x v="5"/>
    <x v="1"/>
    <x v="2"/>
    <x v="0"/>
    <x v="1"/>
    <x v="0"/>
    <x v="2"/>
    <x v="3"/>
    <x v="10"/>
    <x v="3"/>
    <x v="10"/>
    <x v="1"/>
    <x v="13"/>
    <x v="4"/>
    <x v="3"/>
    <x v="0"/>
    <x v="0"/>
    <x v="0"/>
  </r>
  <r>
    <x v="5"/>
    <x v="20"/>
    <x v="47"/>
    <x v="0"/>
    <x v="1"/>
    <x v="1"/>
    <x v="0"/>
    <x v="1"/>
    <x v="8"/>
    <x v="1"/>
    <x v="8"/>
    <x v="1"/>
    <x v="14"/>
    <x v="10"/>
    <x v="2"/>
    <x v="1"/>
    <x v="0"/>
    <x v="8"/>
  </r>
  <r>
    <x v="6"/>
    <x v="2"/>
    <x v="6"/>
    <x v="0"/>
    <x v="1"/>
    <x v="0"/>
    <x v="1"/>
    <x v="2"/>
    <x v="6"/>
    <x v="2"/>
    <x v="6"/>
    <x v="1"/>
    <x v="17"/>
    <x v="8"/>
    <x v="0"/>
    <x v="0"/>
    <x v="0"/>
    <x v="0"/>
  </r>
  <r>
    <x v="3"/>
    <x v="10"/>
    <x v="20"/>
    <x v="1"/>
    <x v="2"/>
    <x v="1"/>
    <x v="1"/>
    <x v="2"/>
    <x v="6"/>
    <x v="2"/>
    <x v="6"/>
    <x v="0"/>
    <x v="11"/>
    <x v="1"/>
    <x v="3"/>
    <x v="0"/>
    <x v="0"/>
    <x v="0"/>
  </r>
  <r>
    <x v="4"/>
    <x v="12"/>
    <x v="27"/>
    <x v="2"/>
    <x v="2"/>
    <x v="1"/>
    <x v="1"/>
    <x v="2"/>
    <x v="4"/>
    <x v="2"/>
    <x v="4"/>
    <x v="1"/>
    <x v="12"/>
    <x v="3"/>
    <x v="3"/>
    <x v="0"/>
    <x v="0"/>
    <x v="8"/>
  </r>
  <r>
    <x v="5"/>
    <x v="1"/>
    <x v="10"/>
    <x v="1"/>
    <x v="2"/>
    <x v="0"/>
    <x v="1"/>
    <x v="2"/>
    <x v="8"/>
    <x v="2"/>
    <x v="8"/>
    <x v="0"/>
    <x v="13"/>
    <x v="4"/>
    <x v="3"/>
    <x v="0"/>
    <x v="0"/>
    <x v="0"/>
  </r>
  <r>
    <x v="6"/>
    <x v="2"/>
    <x v="7"/>
    <x v="1"/>
    <x v="2"/>
    <x v="1"/>
    <x v="1"/>
    <x v="2"/>
    <x v="6"/>
    <x v="2"/>
    <x v="6"/>
    <x v="0"/>
    <x v="17"/>
    <x v="8"/>
    <x v="3"/>
    <x v="0"/>
    <x v="0"/>
    <x v="0"/>
  </r>
  <r>
    <x v="6"/>
    <x v="16"/>
    <x v="17"/>
    <x v="1"/>
    <x v="2"/>
    <x v="1"/>
    <x v="1"/>
    <x v="2"/>
    <x v="6"/>
    <x v="2"/>
    <x v="6"/>
    <x v="0"/>
    <x v="19"/>
    <x v="8"/>
    <x v="3"/>
    <x v="0"/>
    <x v="0"/>
    <x v="0"/>
  </r>
  <r>
    <x v="3"/>
    <x v="10"/>
    <x v="3"/>
    <x v="1"/>
    <x v="3"/>
    <x v="1"/>
    <x v="1"/>
    <x v="2"/>
    <x v="8"/>
    <x v="2"/>
    <x v="8"/>
    <x v="0"/>
    <x v="11"/>
    <x v="1"/>
    <x v="3"/>
    <x v="0"/>
    <x v="0"/>
    <x v="0"/>
  </r>
  <r>
    <x v="5"/>
    <x v="20"/>
    <x v="48"/>
    <x v="1"/>
    <x v="3"/>
    <x v="1"/>
    <x v="0"/>
    <x v="1"/>
    <x v="8"/>
    <x v="1"/>
    <x v="8"/>
    <x v="0"/>
    <x v="14"/>
    <x v="10"/>
    <x v="2"/>
    <x v="1"/>
    <x v="0"/>
    <x v="0"/>
  </r>
  <r>
    <x v="6"/>
    <x v="16"/>
    <x v="25"/>
    <x v="1"/>
    <x v="3"/>
    <x v="1"/>
    <x v="0"/>
    <x v="0"/>
    <x v="0"/>
    <x v="0"/>
    <x v="0"/>
    <x v="0"/>
    <x v="20"/>
    <x v="8"/>
    <x v="3"/>
    <x v="0"/>
    <x v="0"/>
    <x v="0"/>
  </r>
  <r>
    <x v="6"/>
    <x v="3"/>
    <x v="34"/>
    <x v="1"/>
    <x v="3"/>
    <x v="0"/>
    <x v="1"/>
    <x v="2"/>
    <x v="8"/>
    <x v="2"/>
    <x v="8"/>
    <x v="0"/>
    <x v="22"/>
    <x v="8"/>
    <x v="3"/>
    <x v="0"/>
    <x v="0"/>
    <x v="8"/>
  </r>
  <r>
    <x v="6"/>
    <x v="16"/>
    <x v="18"/>
    <x v="1"/>
    <x v="3"/>
    <x v="1"/>
    <x v="1"/>
    <x v="2"/>
    <x v="6"/>
    <x v="2"/>
    <x v="6"/>
    <x v="0"/>
    <x v="19"/>
    <x v="8"/>
    <x v="3"/>
    <x v="0"/>
    <x v="0"/>
    <x v="0"/>
  </r>
  <r>
    <x v="8"/>
    <x v="23"/>
    <x v="19"/>
    <x v="1"/>
    <x v="3"/>
    <x v="1"/>
    <x v="1"/>
    <x v="2"/>
    <x v="6"/>
    <x v="2"/>
    <x v="6"/>
    <x v="0"/>
    <x v="26"/>
    <x v="12"/>
    <x v="2"/>
    <x v="1"/>
    <x v="0"/>
    <x v="8"/>
  </r>
  <r>
    <x v="1"/>
    <x v="9"/>
    <x v="24"/>
    <x v="1"/>
    <x v="4"/>
    <x v="1"/>
    <x v="1"/>
    <x v="2"/>
    <x v="3"/>
    <x v="2"/>
    <x v="3"/>
    <x v="1"/>
    <x v="8"/>
    <x v="0"/>
    <x v="3"/>
    <x v="0"/>
    <x v="0"/>
    <x v="0"/>
  </r>
  <r>
    <x v="5"/>
    <x v="22"/>
    <x v="51"/>
    <x v="2"/>
    <x v="4"/>
    <x v="1"/>
    <x v="1"/>
    <x v="2"/>
    <x v="6"/>
    <x v="2"/>
    <x v="6"/>
    <x v="0"/>
    <x v="15"/>
    <x v="4"/>
    <x v="3"/>
    <x v="0"/>
    <x v="0"/>
    <x v="8"/>
  </r>
  <r>
    <x v="6"/>
    <x v="3"/>
    <x v="38"/>
    <x v="2"/>
    <x v="4"/>
    <x v="1"/>
    <x v="1"/>
    <x v="2"/>
    <x v="6"/>
    <x v="2"/>
    <x v="6"/>
    <x v="0"/>
    <x v="22"/>
    <x v="8"/>
    <x v="3"/>
    <x v="0"/>
    <x v="0"/>
    <x v="0"/>
  </r>
  <r>
    <x v="6"/>
    <x v="3"/>
    <x v="35"/>
    <x v="2"/>
    <x v="4"/>
    <x v="1"/>
    <x v="1"/>
    <x v="2"/>
    <x v="8"/>
    <x v="2"/>
    <x v="8"/>
    <x v="0"/>
    <x v="22"/>
    <x v="8"/>
    <x v="3"/>
    <x v="0"/>
    <x v="0"/>
    <x v="0"/>
  </r>
  <r>
    <x v="6"/>
    <x v="16"/>
    <x v="50"/>
    <x v="2"/>
    <x v="4"/>
    <x v="2"/>
    <x v="0"/>
    <x v="0"/>
    <x v="1"/>
    <x v="0"/>
    <x v="1"/>
    <x v="0"/>
    <x v="19"/>
    <x v="8"/>
    <x v="3"/>
    <x v="0"/>
    <x v="0"/>
    <x v="0"/>
  </r>
  <r>
    <x v="6"/>
    <x v="2"/>
    <x v="4"/>
    <x v="2"/>
    <x v="4"/>
    <x v="2"/>
    <x v="0"/>
    <x v="0"/>
    <x v="1"/>
    <x v="0"/>
    <x v="1"/>
    <x v="0"/>
    <x v="21"/>
    <x v="8"/>
    <x v="4"/>
    <x v="2"/>
    <x v="2"/>
    <x v="0"/>
  </r>
  <r>
    <x v="6"/>
    <x v="16"/>
    <x v="55"/>
    <x v="2"/>
    <x v="4"/>
    <x v="2"/>
    <x v="0"/>
    <x v="0"/>
    <x v="1"/>
    <x v="0"/>
    <x v="1"/>
    <x v="0"/>
    <x v="20"/>
    <x v="8"/>
    <x v="4"/>
    <x v="2"/>
    <x v="2"/>
    <x v="0"/>
  </r>
  <r>
    <x v="6"/>
    <x v="16"/>
    <x v="57"/>
    <x v="2"/>
    <x v="4"/>
    <x v="2"/>
    <x v="1"/>
    <x v="2"/>
    <x v="7"/>
    <x v="2"/>
    <x v="7"/>
    <x v="0"/>
    <x v="21"/>
    <x v="8"/>
    <x v="3"/>
    <x v="0"/>
    <x v="0"/>
    <x v="0"/>
  </r>
  <r>
    <x v="0"/>
    <x v="4"/>
    <x v="8"/>
    <x v="2"/>
    <x v="5"/>
    <x v="1"/>
    <x v="1"/>
    <x v="2"/>
    <x v="8"/>
    <x v="2"/>
    <x v="8"/>
    <x v="0"/>
    <x v="2"/>
    <x v="7"/>
    <x v="3"/>
    <x v="0"/>
    <x v="0"/>
    <x v="0"/>
  </r>
  <r>
    <x v="0"/>
    <x v="7"/>
    <x v="14"/>
    <x v="2"/>
    <x v="5"/>
    <x v="1"/>
    <x v="1"/>
    <x v="2"/>
    <x v="8"/>
    <x v="2"/>
    <x v="8"/>
    <x v="0"/>
    <x v="3"/>
    <x v="4"/>
    <x v="3"/>
    <x v="0"/>
    <x v="0"/>
    <x v="6"/>
  </r>
  <r>
    <x v="0"/>
    <x v="5"/>
    <x v="29"/>
    <x v="2"/>
    <x v="5"/>
    <x v="3"/>
    <x v="1"/>
    <x v="2"/>
    <x v="6"/>
    <x v="2"/>
    <x v="6"/>
    <x v="0"/>
    <x v="0"/>
    <x v="4"/>
    <x v="3"/>
    <x v="0"/>
    <x v="0"/>
    <x v="0"/>
  </r>
  <r>
    <x v="0"/>
    <x v="5"/>
    <x v="52"/>
    <x v="2"/>
    <x v="5"/>
    <x v="3"/>
    <x v="1"/>
    <x v="2"/>
    <x v="6"/>
    <x v="2"/>
    <x v="6"/>
    <x v="0"/>
    <x v="0"/>
    <x v="4"/>
    <x v="3"/>
    <x v="0"/>
    <x v="0"/>
    <x v="0"/>
  </r>
  <r>
    <x v="0"/>
    <x v="14"/>
    <x v="22"/>
    <x v="2"/>
    <x v="5"/>
    <x v="3"/>
    <x v="1"/>
    <x v="2"/>
    <x v="8"/>
    <x v="2"/>
    <x v="8"/>
    <x v="0"/>
    <x v="1"/>
    <x v="7"/>
    <x v="3"/>
    <x v="0"/>
    <x v="0"/>
    <x v="0"/>
  </r>
  <r>
    <x v="2"/>
    <x v="17"/>
    <x v="31"/>
    <x v="2"/>
    <x v="5"/>
    <x v="3"/>
    <x v="1"/>
    <x v="2"/>
    <x v="8"/>
    <x v="2"/>
    <x v="8"/>
    <x v="0"/>
    <x v="9"/>
    <x v="2"/>
    <x v="3"/>
    <x v="0"/>
    <x v="0"/>
    <x v="5"/>
  </r>
  <r>
    <x v="7"/>
    <x v="15"/>
    <x v="11"/>
    <x v="2"/>
    <x v="5"/>
    <x v="3"/>
    <x v="1"/>
    <x v="2"/>
    <x v="6"/>
    <x v="2"/>
    <x v="6"/>
    <x v="0"/>
    <x v="24"/>
    <x v="1"/>
    <x v="3"/>
    <x v="0"/>
    <x v="0"/>
    <x v="0"/>
  </r>
  <r>
    <x v="7"/>
    <x v="15"/>
    <x v="33"/>
    <x v="2"/>
    <x v="5"/>
    <x v="3"/>
    <x v="1"/>
    <x v="2"/>
    <x v="8"/>
    <x v="2"/>
    <x v="8"/>
    <x v="0"/>
    <x v="25"/>
    <x v="13"/>
    <x v="2"/>
    <x v="1"/>
    <x v="0"/>
    <x v="4"/>
  </r>
  <r>
    <x v="0"/>
    <x v="18"/>
    <x v="36"/>
    <x v="3"/>
    <x v="6"/>
    <x v="3"/>
    <x v="1"/>
    <x v="2"/>
    <x v="8"/>
    <x v="2"/>
    <x v="8"/>
    <x v="0"/>
    <x v="2"/>
    <x v="4"/>
    <x v="3"/>
    <x v="0"/>
    <x v="0"/>
    <x v="3"/>
  </r>
  <r>
    <x v="0"/>
    <x v="5"/>
    <x v="46"/>
    <x v="3"/>
    <x v="6"/>
    <x v="3"/>
    <x v="1"/>
    <x v="2"/>
    <x v="8"/>
    <x v="2"/>
    <x v="8"/>
    <x v="0"/>
    <x v="0"/>
    <x v="4"/>
    <x v="3"/>
    <x v="0"/>
    <x v="0"/>
    <x v="8"/>
  </r>
  <r>
    <x v="0"/>
    <x v="5"/>
    <x v="45"/>
    <x v="3"/>
    <x v="6"/>
    <x v="3"/>
    <x v="1"/>
    <x v="2"/>
    <x v="8"/>
    <x v="2"/>
    <x v="8"/>
    <x v="0"/>
    <x v="0"/>
    <x v="4"/>
    <x v="3"/>
    <x v="0"/>
    <x v="0"/>
    <x v="0"/>
  </r>
  <r>
    <x v="0"/>
    <x v="14"/>
    <x v="39"/>
    <x v="3"/>
    <x v="6"/>
    <x v="3"/>
    <x v="1"/>
    <x v="2"/>
    <x v="8"/>
    <x v="2"/>
    <x v="8"/>
    <x v="0"/>
    <x v="1"/>
    <x v="7"/>
    <x v="3"/>
    <x v="0"/>
    <x v="0"/>
    <x v="0"/>
  </r>
  <r>
    <x v="0"/>
    <x v="14"/>
    <x v="42"/>
    <x v="3"/>
    <x v="6"/>
    <x v="3"/>
    <x v="1"/>
    <x v="2"/>
    <x v="8"/>
    <x v="2"/>
    <x v="8"/>
    <x v="0"/>
    <x v="1"/>
    <x v="7"/>
    <x v="3"/>
    <x v="0"/>
    <x v="0"/>
    <x v="0"/>
  </r>
  <r>
    <x v="2"/>
    <x v="17"/>
    <x v="32"/>
    <x v="3"/>
    <x v="6"/>
    <x v="3"/>
    <x v="1"/>
    <x v="2"/>
    <x v="8"/>
    <x v="2"/>
    <x v="8"/>
    <x v="0"/>
    <x v="9"/>
    <x v="2"/>
    <x v="3"/>
    <x v="0"/>
    <x v="0"/>
    <x v="5"/>
  </r>
  <r>
    <x v="2"/>
    <x v="17"/>
    <x v="37"/>
    <x v="3"/>
    <x v="6"/>
    <x v="3"/>
    <x v="1"/>
    <x v="2"/>
    <x v="6"/>
    <x v="2"/>
    <x v="6"/>
    <x v="0"/>
    <x v="10"/>
    <x v="13"/>
    <x v="1"/>
    <x v="1"/>
    <x v="1"/>
    <x v="5"/>
  </r>
  <r>
    <x v="2"/>
    <x v="17"/>
    <x v="54"/>
    <x v="3"/>
    <x v="6"/>
    <x v="3"/>
    <x v="1"/>
    <x v="2"/>
    <x v="6"/>
    <x v="2"/>
    <x v="6"/>
    <x v="0"/>
    <x v="10"/>
    <x v="13"/>
    <x v="1"/>
    <x v="1"/>
    <x v="1"/>
    <x v="5"/>
  </r>
  <r>
    <x v="5"/>
    <x v="21"/>
    <x v="0"/>
    <x v="3"/>
    <x v="6"/>
    <x v="3"/>
    <x v="1"/>
    <x v="2"/>
    <x v="8"/>
    <x v="2"/>
    <x v="8"/>
    <x v="0"/>
    <x v="15"/>
    <x v="14"/>
    <x v="2"/>
    <x v="1"/>
    <x v="0"/>
    <x v="2"/>
  </r>
  <r>
    <x v="7"/>
    <x v="15"/>
    <x v="49"/>
    <x v="3"/>
    <x v="6"/>
    <x v="3"/>
    <x v="1"/>
    <x v="2"/>
    <x v="6"/>
    <x v="2"/>
    <x v="6"/>
    <x v="0"/>
    <x v="24"/>
    <x v="8"/>
    <x v="3"/>
    <x v="0"/>
    <x v="0"/>
    <x v="0"/>
  </r>
  <r>
    <x v="0"/>
    <x v="6"/>
    <x v="13"/>
    <x v="3"/>
    <x v="7"/>
    <x v="4"/>
    <x v="0"/>
    <x v="0"/>
    <x v="2"/>
    <x v="0"/>
    <x v="2"/>
    <x v="0"/>
    <x v="5"/>
    <x v="4"/>
    <x v="4"/>
    <x v="2"/>
    <x v="2"/>
    <x v="0"/>
  </r>
  <r>
    <x v="0"/>
    <x v="4"/>
    <x v="9"/>
    <x v="3"/>
    <x v="7"/>
    <x v="4"/>
    <x v="0"/>
    <x v="0"/>
    <x v="2"/>
    <x v="0"/>
    <x v="2"/>
    <x v="0"/>
    <x v="2"/>
    <x v="7"/>
    <x v="2"/>
    <x v="1"/>
    <x v="0"/>
    <x v="8"/>
  </r>
  <r>
    <x v="0"/>
    <x v="8"/>
    <x v="15"/>
    <x v="3"/>
    <x v="7"/>
    <x v="4"/>
    <x v="0"/>
    <x v="0"/>
    <x v="2"/>
    <x v="0"/>
    <x v="2"/>
    <x v="0"/>
    <x v="4"/>
    <x v="11"/>
    <x v="2"/>
    <x v="1"/>
    <x v="0"/>
    <x v="8"/>
  </r>
  <r>
    <x v="0"/>
    <x v="19"/>
    <x v="40"/>
    <x v="3"/>
    <x v="7"/>
    <x v="5"/>
    <x v="3"/>
    <x v="4"/>
    <x v="11"/>
    <x v="4"/>
    <x v="11"/>
    <x v="0"/>
    <x v="6"/>
    <x v="5"/>
    <x v="3"/>
    <x v="0"/>
    <x v="0"/>
    <x v="7"/>
  </r>
  <r>
    <x v="0"/>
    <x v="24"/>
    <x v="56"/>
    <x v="3"/>
    <x v="7"/>
    <x v="6"/>
    <x v="2"/>
    <x v="5"/>
    <x v="12"/>
    <x v="5"/>
    <x v="12"/>
    <x v="0"/>
    <x v="7"/>
    <x v="6"/>
    <x v="3"/>
    <x v="0"/>
    <x v="0"/>
    <x v="1"/>
  </r>
  <r>
    <x v="4"/>
    <x v="12"/>
    <x v="16"/>
    <x v="3"/>
    <x v="7"/>
    <x v="1"/>
    <x v="1"/>
    <x v="2"/>
    <x v="5"/>
    <x v="2"/>
    <x v="5"/>
    <x v="1"/>
    <x v="12"/>
    <x v="3"/>
    <x v="3"/>
    <x v="0"/>
    <x v="0"/>
    <x v="8"/>
  </r>
  <r>
    <x v="4"/>
    <x v="12"/>
    <x v="26"/>
    <x v="3"/>
    <x v="7"/>
    <x v="4"/>
    <x v="0"/>
    <x v="0"/>
    <x v="0"/>
    <x v="0"/>
    <x v="0"/>
    <x v="1"/>
    <x v="12"/>
    <x v="3"/>
    <x v="4"/>
    <x v="2"/>
    <x v="2"/>
    <x v="8"/>
  </r>
  <r>
    <x v="4"/>
    <x v="12"/>
    <x v="21"/>
    <x v="3"/>
    <x v="7"/>
    <x v="4"/>
    <x v="0"/>
    <x v="0"/>
    <x v="0"/>
    <x v="0"/>
    <x v="0"/>
    <x v="1"/>
    <x v="12"/>
    <x v="3"/>
    <x v="4"/>
    <x v="2"/>
    <x v="2"/>
    <x v="8"/>
  </r>
  <r>
    <x v="5"/>
    <x v="13"/>
    <x v="28"/>
    <x v="3"/>
    <x v="7"/>
    <x v="4"/>
    <x v="0"/>
    <x v="0"/>
    <x v="2"/>
    <x v="0"/>
    <x v="2"/>
    <x v="0"/>
    <x v="16"/>
    <x v="4"/>
    <x v="4"/>
    <x v="2"/>
    <x v="2"/>
    <x v="0"/>
  </r>
  <r>
    <x v="7"/>
    <x v="15"/>
    <x v="43"/>
    <x v="3"/>
    <x v="7"/>
    <x v="4"/>
    <x v="0"/>
    <x v="0"/>
    <x v="2"/>
    <x v="0"/>
    <x v="2"/>
    <x v="0"/>
    <x v="24"/>
    <x v="1"/>
    <x v="3"/>
    <x v="0"/>
    <x v="0"/>
    <x v="0"/>
  </r>
  <r>
    <x v="9"/>
    <x v="23"/>
    <x v="53"/>
    <x v="3"/>
    <x v="7"/>
    <x v="4"/>
    <x v="0"/>
    <x v="0"/>
    <x v="2"/>
    <x v="0"/>
    <x v="2"/>
    <x v="0"/>
    <x v="27"/>
    <x v="9"/>
    <x v="3"/>
    <x v="0"/>
    <x v="0"/>
    <x v="0"/>
  </r>
</pivotCacheRecords>
</file>

<file path=xl/pivotCache/pivotCacheRecords4.xml><?xml version="1.0" encoding="utf-8"?>
<pivotCacheRecords xmlns="http://schemas.openxmlformats.org/spreadsheetml/2006/main" xmlns:r="http://schemas.openxmlformats.org/officeDocument/2006/relationships" count="58">
  <r>
    <x v="44"/>
    <x v="0"/>
    <x v="0"/>
    <x v="0"/>
    <x v="1"/>
    <x v="2"/>
    <x v="8"/>
    <x v="2"/>
    <x v="8"/>
    <x v="1"/>
    <x v="14"/>
    <x v="14"/>
    <x v="2"/>
    <x v="1"/>
    <x v="0"/>
    <x v="8"/>
  </r>
  <r>
    <x v="23"/>
    <x v="0"/>
    <x v="0"/>
    <x v="1"/>
    <x v="0"/>
    <x v="0"/>
    <x v="0"/>
    <x v="0"/>
    <x v="0"/>
    <x v="1"/>
    <x v="23"/>
    <x v="15"/>
    <x v="2"/>
    <x v="1"/>
    <x v="0"/>
    <x v="8"/>
  </r>
  <r>
    <x v="5"/>
    <x v="0"/>
    <x v="0"/>
    <x v="0"/>
    <x v="1"/>
    <x v="2"/>
    <x v="6"/>
    <x v="2"/>
    <x v="6"/>
    <x v="1"/>
    <x v="17"/>
    <x v="8"/>
    <x v="0"/>
    <x v="0"/>
    <x v="0"/>
    <x v="8"/>
  </r>
  <r>
    <x v="1"/>
    <x v="0"/>
    <x v="0"/>
    <x v="0"/>
    <x v="2"/>
    <x v="3"/>
    <x v="9"/>
    <x v="3"/>
    <x v="9"/>
    <x v="1"/>
    <x v="18"/>
    <x v="8"/>
    <x v="0"/>
    <x v="0"/>
    <x v="0"/>
    <x v="8"/>
  </r>
  <r>
    <x v="30"/>
    <x v="0"/>
    <x v="0"/>
    <x v="0"/>
    <x v="1"/>
    <x v="2"/>
    <x v="6"/>
    <x v="2"/>
    <x v="6"/>
    <x v="1"/>
    <x v="18"/>
    <x v="8"/>
    <x v="0"/>
    <x v="0"/>
    <x v="0"/>
    <x v="0"/>
  </r>
  <r>
    <x v="41"/>
    <x v="0"/>
    <x v="1"/>
    <x v="0"/>
    <x v="1"/>
    <x v="2"/>
    <x v="6"/>
    <x v="2"/>
    <x v="6"/>
    <x v="1"/>
    <x v="11"/>
    <x v="1"/>
    <x v="3"/>
    <x v="0"/>
    <x v="0"/>
    <x v="8"/>
  </r>
  <r>
    <x v="12"/>
    <x v="0"/>
    <x v="1"/>
    <x v="1"/>
    <x v="1"/>
    <x v="2"/>
    <x v="3"/>
    <x v="2"/>
    <x v="3"/>
    <x v="1"/>
    <x v="12"/>
    <x v="3"/>
    <x v="3"/>
    <x v="0"/>
    <x v="0"/>
    <x v="8"/>
  </r>
  <r>
    <x v="2"/>
    <x v="0"/>
    <x v="1"/>
    <x v="0"/>
    <x v="2"/>
    <x v="3"/>
    <x v="10"/>
    <x v="3"/>
    <x v="10"/>
    <x v="1"/>
    <x v="13"/>
    <x v="4"/>
    <x v="3"/>
    <x v="0"/>
    <x v="0"/>
    <x v="0"/>
  </r>
  <r>
    <x v="47"/>
    <x v="0"/>
    <x v="1"/>
    <x v="1"/>
    <x v="0"/>
    <x v="1"/>
    <x v="8"/>
    <x v="1"/>
    <x v="8"/>
    <x v="1"/>
    <x v="14"/>
    <x v="10"/>
    <x v="2"/>
    <x v="1"/>
    <x v="0"/>
    <x v="8"/>
  </r>
  <r>
    <x v="6"/>
    <x v="0"/>
    <x v="1"/>
    <x v="0"/>
    <x v="1"/>
    <x v="2"/>
    <x v="6"/>
    <x v="2"/>
    <x v="6"/>
    <x v="1"/>
    <x v="17"/>
    <x v="8"/>
    <x v="0"/>
    <x v="0"/>
    <x v="0"/>
    <x v="0"/>
  </r>
  <r>
    <x v="20"/>
    <x v="1"/>
    <x v="2"/>
    <x v="1"/>
    <x v="1"/>
    <x v="2"/>
    <x v="6"/>
    <x v="2"/>
    <x v="6"/>
    <x v="0"/>
    <x v="11"/>
    <x v="1"/>
    <x v="3"/>
    <x v="0"/>
    <x v="0"/>
    <x v="0"/>
  </r>
  <r>
    <x v="27"/>
    <x v="2"/>
    <x v="2"/>
    <x v="1"/>
    <x v="1"/>
    <x v="2"/>
    <x v="4"/>
    <x v="2"/>
    <x v="4"/>
    <x v="1"/>
    <x v="12"/>
    <x v="3"/>
    <x v="3"/>
    <x v="0"/>
    <x v="0"/>
    <x v="8"/>
  </r>
  <r>
    <x v="10"/>
    <x v="1"/>
    <x v="2"/>
    <x v="0"/>
    <x v="1"/>
    <x v="2"/>
    <x v="8"/>
    <x v="2"/>
    <x v="8"/>
    <x v="0"/>
    <x v="13"/>
    <x v="4"/>
    <x v="3"/>
    <x v="0"/>
    <x v="0"/>
    <x v="0"/>
  </r>
  <r>
    <x v="7"/>
    <x v="1"/>
    <x v="2"/>
    <x v="1"/>
    <x v="1"/>
    <x v="2"/>
    <x v="6"/>
    <x v="2"/>
    <x v="6"/>
    <x v="0"/>
    <x v="17"/>
    <x v="8"/>
    <x v="3"/>
    <x v="0"/>
    <x v="0"/>
    <x v="0"/>
  </r>
  <r>
    <x v="17"/>
    <x v="1"/>
    <x v="2"/>
    <x v="1"/>
    <x v="1"/>
    <x v="2"/>
    <x v="6"/>
    <x v="2"/>
    <x v="6"/>
    <x v="0"/>
    <x v="19"/>
    <x v="8"/>
    <x v="3"/>
    <x v="0"/>
    <x v="0"/>
    <x v="0"/>
  </r>
  <r>
    <x v="3"/>
    <x v="1"/>
    <x v="3"/>
    <x v="1"/>
    <x v="1"/>
    <x v="2"/>
    <x v="8"/>
    <x v="2"/>
    <x v="8"/>
    <x v="0"/>
    <x v="11"/>
    <x v="1"/>
    <x v="3"/>
    <x v="0"/>
    <x v="0"/>
    <x v="0"/>
  </r>
  <r>
    <x v="48"/>
    <x v="1"/>
    <x v="3"/>
    <x v="1"/>
    <x v="0"/>
    <x v="1"/>
    <x v="8"/>
    <x v="1"/>
    <x v="8"/>
    <x v="0"/>
    <x v="14"/>
    <x v="10"/>
    <x v="2"/>
    <x v="1"/>
    <x v="0"/>
    <x v="0"/>
  </r>
  <r>
    <x v="25"/>
    <x v="1"/>
    <x v="3"/>
    <x v="1"/>
    <x v="0"/>
    <x v="0"/>
    <x v="0"/>
    <x v="0"/>
    <x v="0"/>
    <x v="0"/>
    <x v="20"/>
    <x v="8"/>
    <x v="3"/>
    <x v="0"/>
    <x v="0"/>
    <x v="0"/>
  </r>
  <r>
    <x v="34"/>
    <x v="1"/>
    <x v="3"/>
    <x v="0"/>
    <x v="1"/>
    <x v="2"/>
    <x v="8"/>
    <x v="2"/>
    <x v="8"/>
    <x v="0"/>
    <x v="22"/>
    <x v="8"/>
    <x v="3"/>
    <x v="0"/>
    <x v="0"/>
    <x v="8"/>
  </r>
  <r>
    <x v="18"/>
    <x v="1"/>
    <x v="3"/>
    <x v="1"/>
    <x v="1"/>
    <x v="2"/>
    <x v="6"/>
    <x v="2"/>
    <x v="6"/>
    <x v="0"/>
    <x v="19"/>
    <x v="8"/>
    <x v="3"/>
    <x v="0"/>
    <x v="0"/>
    <x v="0"/>
  </r>
  <r>
    <x v="19"/>
    <x v="1"/>
    <x v="3"/>
    <x v="1"/>
    <x v="1"/>
    <x v="2"/>
    <x v="6"/>
    <x v="2"/>
    <x v="6"/>
    <x v="0"/>
    <x v="26"/>
    <x v="12"/>
    <x v="2"/>
    <x v="1"/>
    <x v="0"/>
    <x v="8"/>
  </r>
  <r>
    <x v="24"/>
    <x v="1"/>
    <x v="4"/>
    <x v="1"/>
    <x v="1"/>
    <x v="2"/>
    <x v="3"/>
    <x v="2"/>
    <x v="3"/>
    <x v="1"/>
    <x v="8"/>
    <x v="0"/>
    <x v="3"/>
    <x v="0"/>
    <x v="0"/>
    <x v="0"/>
  </r>
  <r>
    <x v="51"/>
    <x v="2"/>
    <x v="4"/>
    <x v="1"/>
    <x v="1"/>
    <x v="2"/>
    <x v="6"/>
    <x v="2"/>
    <x v="6"/>
    <x v="0"/>
    <x v="15"/>
    <x v="4"/>
    <x v="3"/>
    <x v="0"/>
    <x v="0"/>
    <x v="8"/>
  </r>
  <r>
    <x v="38"/>
    <x v="2"/>
    <x v="4"/>
    <x v="1"/>
    <x v="1"/>
    <x v="2"/>
    <x v="6"/>
    <x v="2"/>
    <x v="6"/>
    <x v="0"/>
    <x v="22"/>
    <x v="8"/>
    <x v="3"/>
    <x v="0"/>
    <x v="0"/>
    <x v="0"/>
  </r>
  <r>
    <x v="35"/>
    <x v="2"/>
    <x v="4"/>
    <x v="1"/>
    <x v="1"/>
    <x v="2"/>
    <x v="8"/>
    <x v="2"/>
    <x v="8"/>
    <x v="0"/>
    <x v="22"/>
    <x v="8"/>
    <x v="3"/>
    <x v="0"/>
    <x v="0"/>
    <x v="0"/>
  </r>
  <r>
    <x v="50"/>
    <x v="2"/>
    <x v="4"/>
    <x v="2"/>
    <x v="0"/>
    <x v="0"/>
    <x v="1"/>
    <x v="0"/>
    <x v="1"/>
    <x v="0"/>
    <x v="19"/>
    <x v="8"/>
    <x v="3"/>
    <x v="0"/>
    <x v="0"/>
    <x v="0"/>
  </r>
  <r>
    <x v="4"/>
    <x v="2"/>
    <x v="4"/>
    <x v="2"/>
    <x v="0"/>
    <x v="0"/>
    <x v="1"/>
    <x v="0"/>
    <x v="1"/>
    <x v="0"/>
    <x v="21"/>
    <x v="8"/>
    <x v="4"/>
    <x v="2"/>
    <x v="2"/>
    <x v="0"/>
  </r>
  <r>
    <x v="55"/>
    <x v="2"/>
    <x v="4"/>
    <x v="2"/>
    <x v="0"/>
    <x v="0"/>
    <x v="1"/>
    <x v="0"/>
    <x v="1"/>
    <x v="0"/>
    <x v="20"/>
    <x v="8"/>
    <x v="4"/>
    <x v="2"/>
    <x v="2"/>
    <x v="0"/>
  </r>
  <r>
    <x v="57"/>
    <x v="2"/>
    <x v="4"/>
    <x v="2"/>
    <x v="1"/>
    <x v="2"/>
    <x v="7"/>
    <x v="2"/>
    <x v="7"/>
    <x v="0"/>
    <x v="21"/>
    <x v="8"/>
    <x v="3"/>
    <x v="0"/>
    <x v="0"/>
    <x v="0"/>
  </r>
  <r>
    <x v="8"/>
    <x v="2"/>
    <x v="5"/>
    <x v="1"/>
    <x v="1"/>
    <x v="2"/>
    <x v="8"/>
    <x v="2"/>
    <x v="8"/>
    <x v="0"/>
    <x v="2"/>
    <x v="7"/>
    <x v="3"/>
    <x v="0"/>
    <x v="0"/>
    <x v="0"/>
  </r>
  <r>
    <x v="14"/>
    <x v="2"/>
    <x v="5"/>
    <x v="1"/>
    <x v="1"/>
    <x v="2"/>
    <x v="8"/>
    <x v="2"/>
    <x v="8"/>
    <x v="0"/>
    <x v="3"/>
    <x v="4"/>
    <x v="3"/>
    <x v="0"/>
    <x v="0"/>
    <x v="6"/>
  </r>
  <r>
    <x v="29"/>
    <x v="2"/>
    <x v="5"/>
    <x v="3"/>
    <x v="1"/>
    <x v="2"/>
    <x v="6"/>
    <x v="2"/>
    <x v="6"/>
    <x v="0"/>
    <x v="0"/>
    <x v="4"/>
    <x v="3"/>
    <x v="0"/>
    <x v="0"/>
    <x v="0"/>
  </r>
  <r>
    <x v="52"/>
    <x v="2"/>
    <x v="5"/>
    <x v="3"/>
    <x v="1"/>
    <x v="2"/>
    <x v="6"/>
    <x v="2"/>
    <x v="6"/>
    <x v="0"/>
    <x v="0"/>
    <x v="4"/>
    <x v="3"/>
    <x v="0"/>
    <x v="0"/>
    <x v="0"/>
  </r>
  <r>
    <x v="22"/>
    <x v="2"/>
    <x v="5"/>
    <x v="3"/>
    <x v="1"/>
    <x v="2"/>
    <x v="8"/>
    <x v="2"/>
    <x v="8"/>
    <x v="0"/>
    <x v="1"/>
    <x v="7"/>
    <x v="3"/>
    <x v="0"/>
    <x v="0"/>
    <x v="0"/>
  </r>
  <r>
    <x v="31"/>
    <x v="2"/>
    <x v="5"/>
    <x v="3"/>
    <x v="1"/>
    <x v="2"/>
    <x v="8"/>
    <x v="2"/>
    <x v="8"/>
    <x v="0"/>
    <x v="9"/>
    <x v="2"/>
    <x v="3"/>
    <x v="0"/>
    <x v="0"/>
    <x v="5"/>
  </r>
  <r>
    <x v="11"/>
    <x v="2"/>
    <x v="5"/>
    <x v="3"/>
    <x v="1"/>
    <x v="2"/>
    <x v="6"/>
    <x v="2"/>
    <x v="6"/>
    <x v="0"/>
    <x v="24"/>
    <x v="1"/>
    <x v="3"/>
    <x v="0"/>
    <x v="0"/>
    <x v="0"/>
  </r>
  <r>
    <x v="33"/>
    <x v="2"/>
    <x v="5"/>
    <x v="3"/>
    <x v="1"/>
    <x v="2"/>
    <x v="8"/>
    <x v="2"/>
    <x v="8"/>
    <x v="0"/>
    <x v="25"/>
    <x v="13"/>
    <x v="2"/>
    <x v="1"/>
    <x v="0"/>
    <x v="4"/>
  </r>
  <r>
    <x v="36"/>
    <x v="3"/>
    <x v="6"/>
    <x v="3"/>
    <x v="1"/>
    <x v="2"/>
    <x v="8"/>
    <x v="2"/>
    <x v="8"/>
    <x v="0"/>
    <x v="2"/>
    <x v="4"/>
    <x v="3"/>
    <x v="0"/>
    <x v="0"/>
    <x v="3"/>
  </r>
  <r>
    <x v="46"/>
    <x v="3"/>
    <x v="6"/>
    <x v="3"/>
    <x v="1"/>
    <x v="2"/>
    <x v="8"/>
    <x v="2"/>
    <x v="8"/>
    <x v="0"/>
    <x v="0"/>
    <x v="4"/>
    <x v="3"/>
    <x v="0"/>
    <x v="0"/>
    <x v="8"/>
  </r>
  <r>
    <x v="45"/>
    <x v="3"/>
    <x v="6"/>
    <x v="3"/>
    <x v="1"/>
    <x v="2"/>
    <x v="8"/>
    <x v="2"/>
    <x v="8"/>
    <x v="0"/>
    <x v="0"/>
    <x v="4"/>
    <x v="3"/>
    <x v="0"/>
    <x v="0"/>
    <x v="0"/>
  </r>
  <r>
    <x v="39"/>
    <x v="3"/>
    <x v="6"/>
    <x v="3"/>
    <x v="1"/>
    <x v="2"/>
    <x v="8"/>
    <x v="2"/>
    <x v="8"/>
    <x v="0"/>
    <x v="1"/>
    <x v="7"/>
    <x v="3"/>
    <x v="0"/>
    <x v="0"/>
    <x v="0"/>
  </r>
  <r>
    <x v="42"/>
    <x v="3"/>
    <x v="6"/>
    <x v="3"/>
    <x v="1"/>
    <x v="2"/>
    <x v="8"/>
    <x v="2"/>
    <x v="8"/>
    <x v="0"/>
    <x v="1"/>
    <x v="7"/>
    <x v="3"/>
    <x v="0"/>
    <x v="0"/>
    <x v="0"/>
  </r>
  <r>
    <x v="32"/>
    <x v="3"/>
    <x v="6"/>
    <x v="3"/>
    <x v="1"/>
    <x v="2"/>
    <x v="8"/>
    <x v="2"/>
    <x v="8"/>
    <x v="0"/>
    <x v="9"/>
    <x v="2"/>
    <x v="3"/>
    <x v="0"/>
    <x v="0"/>
    <x v="5"/>
  </r>
  <r>
    <x v="37"/>
    <x v="3"/>
    <x v="6"/>
    <x v="3"/>
    <x v="1"/>
    <x v="2"/>
    <x v="6"/>
    <x v="2"/>
    <x v="6"/>
    <x v="0"/>
    <x v="10"/>
    <x v="13"/>
    <x v="1"/>
    <x v="1"/>
    <x v="1"/>
    <x v="5"/>
  </r>
  <r>
    <x v="54"/>
    <x v="3"/>
    <x v="6"/>
    <x v="3"/>
    <x v="1"/>
    <x v="2"/>
    <x v="6"/>
    <x v="2"/>
    <x v="6"/>
    <x v="0"/>
    <x v="10"/>
    <x v="13"/>
    <x v="1"/>
    <x v="1"/>
    <x v="1"/>
    <x v="5"/>
  </r>
  <r>
    <x v="0"/>
    <x v="3"/>
    <x v="6"/>
    <x v="3"/>
    <x v="1"/>
    <x v="2"/>
    <x v="8"/>
    <x v="2"/>
    <x v="8"/>
    <x v="0"/>
    <x v="15"/>
    <x v="14"/>
    <x v="2"/>
    <x v="1"/>
    <x v="0"/>
    <x v="2"/>
  </r>
  <r>
    <x v="49"/>
    <x v="3"/>
    <x v="6"/>
    <x v="3"/>
    <x v="1"/>
    <x v="2"/>
    <x v="6"/>
    <x v="2"/>
    <x v="6"/>
    <x v="0"/>
    <x v="24"/>
    <x v="8"/>
    <x v="3"/>
    <x v="0"/>
    <x v="0"/>
    <x v="0"/>
  </r>
  <r>
    <x v="13"/>
    <x v="3"/>
    <x v="7"/>
    <x v="4"/>
    <x v="0"/>
    <x v="0"/>
    <x v="2"/>
    <x v="0"/>
    <x v="2"/>
    <x v="0"/>
    <x v="5"/>
    <x v="4"/>
    <x v="4"/>
    <x v="2"/>
    <x v="2"/>
    <x v="0"/>
  </r>
  <r>
    <x v="9"/>
    <x v="3"/>
    <x v="7"/>
    <x v="4"/>
    <x v="0"/>
    <x v="0"/>
    <x v="2"/>
    <x v="0"/>
    <x v="2"/>
    <x v="0"/>
    <x v="2"/>
    <x v="7"/>
    <x v="2"/>
    <x v="1"/>
    <x v="0"/>
    <x v="8"/>
  </r>
  <r>
    <x v="15"/>
    <x v="3"/>
    <x v="7"/>
    <x v="4"/>
    <x v="0"/>
    <x v="0"/>
    <x v="2"/>
    <x v="0"/>
    <x v="2"/>
    <x v="0"/>
    <x v="4"/>
    <x v="11"/>
    <x v="2"/>
    <x v="1"/>
    <x v="0"/>
    <x v="8"/>
  </r>
  <r>
    <x v="40"/>
    <x v="3"/>
    <x v="7"/>
    <x v="5"/>
    <x v="3"/>
    <x v="4"/>
    <x v="11"/>
    <x v="4"/>
    <x v="11"/>
    <x v="0"/>
    <x v="6"/>
    <x v="5"/>
    <x v="3"/>
    <x v="0"/>
    <x v="0"/>
    <x v="7"/>
  </r>
  <r>
    <x v="56"/>
    <x v="3"/>
    <x v="7"/>
    <x v="6"/>
    <x v="2"/>
    <x v="5"/>
    <x v="12"/>
    <x v="5"/>
    <x v="12"/>
    <x v="0"/>
    <x v="7"/>
    <x v="6"/>
    <x v="3"/>
    <x v="0"/>
    <x v="0"/>
    <x v="1"/>
  </r>
  <r>
    <x v="16"/>
    <x v="3"/>
    <x v="7"/>
    <x v="1"/>
    <x v="1"/>
    <x v="2"/>
    <x v="5"/>
    <x v="2"/>
    <x v="5"/>
    <x v="1"/>
    <x v="12"/>
    <x v="3"/>
    <x v="3"/>
    <x v="0"/>
    <x v="0"/>
    <x v="8"/>
  </r>
  <r>
    <x v="26"/>
    <x v="3"/>
    <x v="7"/>
    <x v="4"/>
    <x v="0"/>
    <x v="0"/>
    <x v="0"/>
    <x v="0"/>
    <x v="0"/>
    <x v="1"/>
    <x v="12"/>
    <x v="3"/>
    <x v="4"/>
    <x v="2"/>
    <x v="2"/>
    <x v="8"/>
  </r>
  <r>
    <x v="21"/>
    <x v="3"/>
    <x v="7"/>
    <x v="4"/>
    <x v="0"/>
    <x v="0"/>
    <x v="0"/>
    <x v="0"/>
    <x v="0"/>
    <x v="1"/>
    <x v="12"/>
    <x v="3"/>
    <x v="4"/>
    <x v="2"/>
    <x v="2"/>
    <x v="8"/>
  </r>
  <r>
    <x v="28"/>
    <x v="3"/>
    <x v="7"/>
    <x v="4"/>
    <x v="0"/>
    <x v="0"/>
    <x v="2"/>
    <x v="0"/>
    <x v="2"/>
    <x v="0"/>
    <x v="16"/>
    <x v="4"/>
    <x v="4"/>
    <x v="2"/>
    <x v="2"/>
    <x v="0"/>
  </r>
  <r>
    <x v="43"/>
    <x v="3"/>
    <x v="7"/>
    <x v="4"/>
    <x v="0"/>
    <x v="0"/>
    <x v="2"/>
    <x v="0"/>
    <x v="2"/>
    <x v="0"/>
    <x v="24"/>
    <x v="1"/>
    <x v="3"/>
    <x v="0"/>
    <x v="0"/>
    <x v="0"/>
  </r>
  <r>
    <x v="53"/>
    <x v="3"/>
    <x v="7"/>
    <x v="4"/>
    <x v="0"/>
    <x v="0"/>
    <x v="2"/>
    <x v="0"/>
    <x v="2"/>
    <x v="0"/>
    <x v="27"/>
    <x v="9"/>
    <x v="3"/>
    <x v="0"/>
    <x v="0"/>
    <x v="0"/>
  </r>
</pivotCacheRecords>
</file>

<file path=xl/pivotCache/pivotCacheRecords5.xml><?xml version="1.0" encoding="utf-8"?>
<pivotCacheRecords xmlns="http://schemas.openxmlformats.org/spreadsheetml/2006/main" xmlns:r="http://schemas.openxmlformats.org/officeDocument/2006/relationships" count="30">
  <r>
    <x v="0"/>
    <x v="5"/>
    <x v="5"/>
    <x v="0"/>
    <x v="1"/>
    <x v="1"/>
    <x v="0"/>
    <x v="0"/>
    <x v="1"/>
    <x v="19"/>
    <x v="19"/>
    <x v="19"/>
    <x v="0"/>
  </r>
  <r>
    <x v="0"/>
    <x v="14"/>
    <x v="6"/>
    <x v="1"/>
    <x v="1"/>
    <x v="1"/>
    <x v="0"/>
    <x v="0"/>
    <x v="1"/>
    <x v="18"/>
    <x v="18"/>
    <x v="18"/>
    <x v="0"/>
  </r>
  <r>
    <x v="0"/>
    <x v="4"/>
    <x v="7"/>
    <x v="2"/>
    <x v="0"/>
    <x v="0"/>
    <x v="2"/>
    <x v="0"/>
    <x v="1"/>
    <x v="14"/>
    <x v="14"/>
    <x v="14"/>
    <x v="0"/>
  </r>
  <r>
    <x v="0"/>
    <x v="7"/>
    <x v="4"/>
    <x v="3"/>
    <x v="0"/>
    <x v="0"/>
    <x v="4"/>
    <x v="0"/>
    <x v="2"/>
    <x v="5"/>
    <x v="5"/>
    <x v="5"/>
    <x v="0"/>
  </r>
  <r>
    <x v="0"/>
    <x v="8"/>
    <x v="15"/>
    <x v="4"/>
    <x v="0"/>
    <x v="0"/>
    <x v="3"/>
    <x v="0"/>
    <x v="2"/>
    <x v="1"/>
    <x v="1"/>
    <x v="1"/>
    <x v="0"/>
  </r>
  <r>
    <x v="0"/>
    <x v="6"/>
    <x v="3"/>
    <x v="5"/>
    <x v="0"/>
    <x v="0"/>
    <x v="4"/>
    <x v="0"/>
    <x v="2"/>
    <x v="1"/>
    <x v="1"/>
    <x v="1"/>
    <x v="0"/>
  </r>
  <r>
    <x v="0"/>
    <x v="18"/>
    <x v="16"/>
    <x v="6"/>
    <x v="0"/>
    <x v="0"/>
    <x v="3"/>
    <x v="0"/>
    <x v="2"/>
    <x v="6"/>
    <x v="6"/>
    <x v="6"/>
    <x v="0"/>
  </r>
  <r>
    <x v="0"/>
    <x v="21"/>
    <x v="0"/>
    <x v="7"/>
    <x v="1"/>
    <x v="1"/>
    <x v="0"/>
    <x v="0"/>
    <x v="2"/>
    <x v="13"/>
    <x v="13"/>
    <x v="13"/>
    <x v="0"/>
  </r>
  <r>
    <x v="1"/>
    <x v="9"/>
    <x v="18"/>
    <x v="8"/>
    <x v="1"/>
    <x v="0"/>
    <x v="0"/>
    <x v="0"/>
    <x v="1"/>
    <x v="2"/>
    <x v="2"/>
    <x v="2"/>
    <x v="2"/>
  </r>
  <r>
    <x v="2"/>
    <x v="17"/>
    <x v="18"/>
    <x v="9"/>
    <x v="1"/>
    <x v="1"/>
    <x v="0"/>
    <x v="0"/>
    <x v="1"/>
    <x v="10"/>
    <x v="10"/>
    <x v="10"/>
    <x v="0"/>
  </r>
  <r>
    <x v="2"/>
    <x v="17"/>
    <x v="18"/>
    <x v="10"/>
    <x v="0"/>
    <x v="0"/>
    <x v="1"/>
    <x v="1"/>
    <x v="2"/>
    <x v="8"/>
    <x v="8"/>
    <x v="8"/>
    <x v="0"/>
  </r>
  <r>
    <x v="2"/>
    <x v="18"/>
    <x v="18"/>
    <x v="11"/>
    <x v="0"/>
    <x v="0"/>
    <x v="2"/>
    <x v="0"/>
    <x v="2"/>
    <x v="6"/>
    <x v="6"/>
    <x v="6"/>
    <x v="0"/>
  </r>
  <r>
    <x v="2"/>
    <x v="21"/>
    <x v="18"/>
    <x v="12"/>
    <x v="1"/>
    <x v="1"/>
    <x v="0"/>
    <x v="0"/>
    <x v="2"/>
    <x v="13"/>
    <x v="13"/>
    <x v="13"/>
    <x v="0"/>
  </r>
  <r>
    <x v="3"/>
    <x v="10"/>
    <x v="18"/>
    <x v="13"/>
    <x v="1"/>
    <x v="0"/>
    <x v="0"/>
    <x v="0"/>
    <x v="1"/>
    <x v="15"/>
    <x v="15"/>
    <x v="15"/>
    <x v="3"/>
  </r>
  <r>
    <x v="4"/>
    <x v="12"/>
    <x v="18"/>
    <x v="14"/>
    <x v="1"/>
    <x v="1"/>
    <x v="0"/>
    <x v="0"/>
    <x v="1"/>
    <x v="16"/>
    <x v="16"/>
    <x v="16"/>
    <x v="8"/>
  </r>
  <r>
    <x v="5"/>
    <x v="1"/>
    <x v="0"/>
    <x v="15"/>
    <x v="1"/>
    <x v="0"/>
    <x v="0"/>
    <x v="0"/>
    <x v="1"/>
    <x v="14"/>
    <x v="14"/>
    <x v="14"/>
    <x v="4"/>
  </r>
  <r>
    <x v="5"/>
    <x v="1"/>
    <x v="14"/>
    <x v="16"/>
    <x v="0"/>
    <x v="0"/>
    <x v="2"/>
    <x v="0"/>
    <x v="2"/>
    <x v="18"/>
    <x v="18"/>
    <x v="18"/>
    <x v="5"/>
  </r>
  <r>
    <x v="5"/>
    <x v="19"/>
    <x v="2"/>
    <x v="17"/>
    <x v="1"/>
    <x v="0"/>
    <x v="4"/>
    <x v="0"/>
    <x v="1"/>
    <x v="9"/>
    <x v="9"/>
    <x v="9"/>
    <x v="0"/>
  </r>
  <r>
    <x v="5"/>
    <x v="13"/>
    <x v="1"/>
    <x v="18"/>
    <x v="1"/>
    <x v="0"/>
    <x v="0"/>
    <x v="0"/>
    <x v="1"/>
    <x v="1"/>
    <x v="1"/>
    <x v="1"/>
    <x v="0"/>
  </r>
  <r>
    <x v="6"/>
    <x v="2"/>
    <x v="9"/>
    <x v="19"/>
    <x v="1"/>
    <x v="1"/>
    <x v="5"/>
    <x v="0"/>
    <x v="0"/>
    <x v="14"/>
    <x v="14"/>
    <x v="14"/>
    <x v="7"/>
  </r>
  <r>
    <x v="6"/>
    <x v="0"/>
    <x v="8"/>
    <x v="20"/>
    <x v="1"/>
    <x v="0"/>
    <x v="0"/>
    <x v="0"/>
    <x v="1"/>
    <x v="12"/>
    <x v="12"/>
    <x v="12"/>
    <x v="6"/>
  </r>
  <r>
    <x v="6"/>
    <x v="16"/>
    <x v="11"/>
    <x v="21"/>
    <x v="1"/>
    <x v="1"/>
    <x v="0"/>
    <x v="0"/>
    <x v="1"/>
    <x v="11"/>
    <x v="11"/>
    <x v="11"/>
    <x v="0"/>
  </r>
  <r>
    <x v="6"/>
    <x v="16"/>
    <x v="12"/>
    <x v="22"/>
    <x v="1"/>
    <x v="1"/>
    <x v="0"/>
    <x v="0"/>
    <x v="1"/>
    <x v="3"/>
    <x v="3"/>
    <x v="3"/>
    <x v="0"/>
  </r>
  <r>
    <x v="6"/>
    <x v="16"/>
    <x v="13"/>
    <x v="23"/>
    <x v="1"/>
    <x v="0"/>
    <x v="0"/>
    <x v="0"/>
    <x v="1"/>
    <x v="7"/>
    <x v="7"/>
    <x v="7"/>
    <x v="0"/>
  </r>
  <r>
    <x v="6"/>
    <x v="3"/>
    <x v="10"/>
    <x v="24"/>
    <x v="0"/>
    <x v="0"/>
    <x v="2"/>
    <x v="0"/>
    <x v="2"/>
    <x v="17"/>
    <x v="17"/>
    <x v="17"/>
    <x v="0"/>
  </r>
  <r>
    <x v="6"/>
    <x v="11"/>
    <x v="17"/>
    <x v="25"/>
    <x v="0"/>
    <x v="0"/>
    <x v="2"/>
    <x v="0"/>
    <x v="2"/>
    <x v="0"/>
    <x v="0"/>
    <x v="0"/>
    <x v="1"/>
  </r>
  <r>
    <x v="7"/>
    <x v="15"/>
    <x v="18"/>
    <x v="26"/>
    <x v="1"/>
    <x v="1"/>
    <x v="0"/>
    <x v="0"/>
    <x v="1"/>
    <x v="12"/>
    <x v="12"/>
    <x v="12"/>
    <x v="0"/>
  </r>
  <r>
    <x v="7"/>
    <x v="15"/>
    <x v="18"/>
    <x v="27"/>
    <x v="0"/>
    <x v="0"/>
    <x v="2"/>
    <x v="1"/>
    <x v="2"/>
    <x v="5"/>
    <x v="5"/>
    <x v="5"/>
    <x v="0"/>
  </r>
  <r>
    <x v="8"/>
    <x v="20"/>
    <x v="18"/>
    <x v="28"/>
    <x v="0"/>
    <x v="0"/>
    <x v="2"/>
    <x v="0"/>
    <x v="2"/>
    <x v="4"/>
    <x v="4"/>
    <x v="4"/>
    <x v="0"/>
  </r>
  <r>
    <x v="9"/>
    <x v="20"/>
    <x v="18"/>
    <x v="29"/>
    <x v="1"/>
    <x v="0"/>
    <x v="4"/>
    <x v="0"/>
    <x v="1"/>
    <x v="1"/>
    <x v="1"/>
    <x v="1"/>
    <x v="0"/>
  </r>
</pivotCacheRecords>
</file>

<file path=xl/pivotCache/pivotCacheRecords6.xml><?xml version="1.0" encoding="utf-8"?>
<pivotCacheRecords xmlns="http://schemas.openxmlformats.org/spreadsheetml/2006/main" xmlns:r="http://schemas.openxmlformats.org/officeDocument/2006/relationships" count="58">
  <r>
    <x v="5"/>
    <x v="1"/>
    <x v="44"/>
    <x v="0"/>
    <x v="0"/>
    <x v="0"/>
    <x v="1"/>
    <x v="2"/>
    <x v="8"/>
    <x v="2"/>
    <x v="8"/>
    <x v="1"/>
    <x v="14"/>
    <x v="14"/>
  </r>
  <r>
    <x v="6"/>
    <x v="11"/>
    <x v="23"/>
    <x v="0"/>
    <x v="0"/>
    <x v="1"/>
    <x v="0"/>
    <x v="0"/>
    <x v="0"/>
    <x v="0"/>
    <x v="0"/>
    <x v="1"/>
    <x v="23"/>
    <x v="15"/>
  </r>
  <r>
    <x v="6"/>
    <x v="2"/>
    <x v="5"/>
    <x v="0"/>
    <x v="0"/>
    <x v="0"/>
    <x v="1"/>
    <x v="2"/>
    <x v="6"/>
    <x v="2"/>
    <x v="6"/>
    <x v="1"/>
    <x v="17"/>
    <x v="8"/>
  </r>
  <r>
    <x v="6"/>
    <x v="0"/>
    <x v="1"/>
    <x v="0"/>
    <x v="0"/>
    <x v="0"/>
    <x v="2"/>
    <x v="3"/>
    <x v="9"/>
    <x v="3"/>
    <x v="9"/>
    <x v="1"/>
    <x v="18"/>
    <x v="8"/>
  </r>
  <r>
    <x v="6"/>
    <x v="0"/>
    <x v="30"/>
    <x v="0"/>
    <x v="0"/>
    <x v="0"/>
    <x v="1"/>
    <x v="2"/>
    <x v="6"/>
    <x v="2"/>
    <x v="6"/>
    <x v="1"/>
    <x v="18"/>
    <x v="8"/>
  </r>
  <r>
    <x v="3"/>
    <x v="10"/>
    <x v="41"/>
    <x v="0"/>
    <x v="1"/>
    <x v="0"/>
    <x v="1"/>
    <x v="2"/>
    <x v="6"/>
    <x v="2"/>
    <x v="6"/>
    <x v="1"/>
    <x v="11"/>
    <x v="1"/>
  </r>
  <r>
    <x v="4"/>
    <x v="12"/>
    <x v="12"/>
    <x v="0"/>
    <x v="1"/>
    <x v="1"/>
    <x v="1"/>
    <x v="2"/>
    <x v="3"/>
    <x v="2"/>
    <x v="3"/>
    <x v="1"/>
    <x v="12"/>
    <x v="3"/>
  </r>
  <r>
    <x v="5"/>
    <x v="1"/>
    <x v="2"/>
    <x v="0"/>
    <x v="1"/>
    <x v="0"/>
    <x v="2"/>
    <x v="3"/>
    <x v="10"/>
    <x v="3"/>
    <x v="10"/>
    <x v="1"/>
    <x v="13"/>
    <x v="4"/>
  </r>
  <r>
    <x v="5"/>
    <x v="20"/>
    <x v="47"/>
    <x v="0"/>
    <x v="1"/>
    <x v="1"/>
    <x v="0"/>
    <x v="1"/>
    <x v="8"/>
    <x v="1"/>
    <x v="8"/>
    <x v="1"/>
    <x v="14"/>
    <x v="10"/>
  </r>
  <r>
    <x v="6"/>
    <x v="2"/>
    <x v="6"/>
    <x v="0"/>
    <x v="1"/>
    <x v="0"/>
    <x v="1"/>
    <x v="2"/>
    <x v="6"/>
    <x v="2"/>
    <x v="6"/>
    <x v="1"/>
    <x v="17"/>
    <x v="8"/>
  </r>
  <r>
    <x v="3"/>
    <x v="10"/>
    <x v="20"/>
    <x v="1"/>
    <x v="2"/>
    <x v="1"/>
    <x v="1"/>
    <x v="2"/>
    <x v="6"/>
    <x v="2"/>
    <x v="6"/>
    <x v="0"/>
    <x v="11"/>
    <x v="1"/>
  </r>
  <r>
    <x v="4"/>
    <x v="12"/>
    <x v="27"/>
    <x v="2"/>
    <x v="2"/>
    <x v="1"/>
    <x v="1"/>
    <x v="2"/>
    <x v="4"/>
    <x v="2"/>
    <x v="4"/>
    <x v="1"/>
    <x v="12"/>
    <x v="3"/>
  </r>
  <r>
    <x v="5"/>
    <x v="1"/>
    <x v="10"/>
    <x v="1"/>
    <x v="2"/>
    <x v="0"/>
    <x v="1"/>
    <x v="2"/>
    <x v="8"/>
    <x v="2"/>
    <x v="8"/>
    <x v="0"/>
    <x v="13"/>
    <x v="4"/>
  </r>
  <r>
    <x v="6"/>
    <x v="2"/>
    <x v="7"/>
    <x v="1"/>
    <x v="2"/>
    <x v="1"/>
    <x v="1"/>
    <x v="2"/>
    <x v="6"/>
    <x v="2"/>
    <x v="6"/>
    <x v="0"/>
    <x v="17"/>
    <x v="8"/>
  </r>
  <r>
    <x v="6"/>
    <x v="16"/>
    <x v="17"/>
    <x v="1"/>
    <x v="2"/>
    <x v="1"/>
    <x v="1"/>
    <x v="2"/>
    <x v="6"/>
    <x v="2"/>
    <x v="6"/>
    <x v="0"/>
    <x v="19"/>
    <x v="8"/>
  </r>
  <r>
    <x v="3"/>
    <x v="10"/>
    <x v="3"/>
    <x v="1"/>
    <x v="3"/>
    <x v="1"/>
    <x v="1"/>
    <x v="2"/>
    <x v="8"/>
    <x v="2"/>
    <x v="8"/>
    <x v="0"/>
    <x v="11"/>
    <x v="1"/>
  </r>
  <r>
    <x v="5"/>
    <x v="20"/>
    <x v="48"/>
    <x v="1"/>
    <x v="3"/>
    <x v="1"/>
    <x v="0"/>
    <x v="1"/>
    <x v="8"/>
    <x v="1"/>
    <x v="8"/>
    <x v="0"/>
    <x v="14"/>
    <x v="10"/>
  </r>
  <r>
    <x v="6"/>
    <x v="16"/>
    <x v="25"/>
    <x v="1"/>
    <x v="3"/>
    <x v="1"/>
    <x v="0"/>
    <x v="0"/>
    <x v="0"/>
    <x v="0"/>
    <x v="0"/>
    <x v="0"/>
    <x v="20"/>
    <x v="8"/>
  </r>
  <r>
    <x v="6"/>
    <x v="3"/>
    <x v="34"/>
    <x v="1"/>
    <x v="3"/>
    <x v="0"/>
    <x v="1"/>
    <x v="2"/>
    <x v="8"/>
    <x v="2"/>
    <x v="8"/>
    <x v="0"/>
    <x v="22"/>
    <x v="8"/>
  </r>
  <r>
    <x v="6"/>
    <x v="16"/>
    <x v="18"/>
    <x v="1"/>
    <x v="3"/>
    <x v="1"/>
    <x v="1"/>
    <x v="2"/>
    <x v="6"/>
    <x v="2"/>
    <x v="6"/>
    <x v="0"/>
    <x v="19"/>
    <x v="8"/>
  </r>
  <r>
    <x v="8"/>
    <x v="23"/>
    <x v="19"/>
    <x v="1"/>
    <x v="3"/>
    <x v="1"/>
    <x v="1"/>
    <x v="2"/>
    <x v="6"/>
    <x v="2"/>
    <x v="6"/>
    <x v="0"/>
    <x v="26"/>
    <x v="12"/>
  </r>
  <r>
    <x v="1"/>
    <x v="9"/>
    <x v="24"/>
    <x v="1"/>
    <x v="4"/>
    <x v="1"/>
    <x v="1"/>
    <x v="2"/>
    <x v="3"/>
    <x v="2"/>
    <x v="3"/>
    <x v="1"/>
    <x v="8"/>
    <x v="0"/>
  </r>
  <r>
    <x v="5"/>
    <x v="22"/>
    <x v="51"/>
    <x v="2"/>
    <x v="4"/>
    <x v="1"/>
    <x v="1"/>
    <x v="2"/>
    <x v="6"/>
    <x v="2"/>
    <x v="6"/>
    <x v="0"/>
    <x v="15"/>
    <x v="4"/>
  </r>
  <r>
    <x v="6"/>
    <x v="3"/>
    <x v="38"/>
    <x v="2"/>
    <x v="4"/>
    <x v="1"/>
    <x v="1"/>
    <x v="2"/>
    <x v="6"/>
    <x v="2"/>
    <x v="6"/>
    <x v="0"/>
    <x v="22"/>
    <x v="8"/>
  </r>
  <r>
    <x v="6"/>
    <x v="3"/>
    <x v="35"/>
    <x v="2"/>
    <x v="4"/>
    <x v="1"/>
    <x v="1"/>
    <x v="2"/>
    <x v="8"/>
    <x v="2"/>
    <x v="8"/>
    <x v="0"/>
    <x v="22"/>
    <x v="8"/>
  </r>
  <r>
    <x v="6"/>
    <x v="16"/>
    <x v="50"/>
    <x v="2"/>
    <x v="4"/>
    <x v="2"/>
    <x v="0"/>
    <x v="0"/>
    <x v="1"/>
    <x v="0"/>
    <x v="1"/>
    <x v="0"/>
    <x v="19"/>
    <x v="8"/>
  </r>
  <r>
    <x v="6"/>
    <x v="2"/>
    <x v="4"/>
    <x v="2"/>
    <x v="4"/>
    <x v="2"/>
    <x v="0"/>
    <x v="0"/>
    <x v="1"/>
    <x v="0"/>
    <x v="1"/>
    <x v="0"/>
    <x v="21"/>
    <x v="8"/>
  </r>
  <r>
    <x v="6"/>
    <x v="16"/>
    <x v="55"/>
    <x v="2"/>
    <x v="4"/>
    <x v="2"/>
    <x v="0"/>
    <x v="0"/>
    <x v="1"/>
    <x v="0"/>
    <x v="1"/>
    <x v="0"/>
    <x v="20"/>
    <x v="8"/>
  </r>
  <r>
    <x v="6"/>
    <x v="16"/>
    <x v="57"/>
    <x v="2"/>
    <x v="4"/>
    <x v="2"/>
    <x v="1"/>
    <x v="2"/>
    <x v="7"/>
    <x v="2"/>
    <x v="7"/>
    <x v="0"/>
    <x v="21"/>
    <x v="8"/>
  </r>
  <r>
    <x v="0"/>
    <x v="4"/>
    <x v="8"/>
    <x v="2"/>
    <x v="5"/>
    <x v="1"/>
    <x v="1"/>
    <x v="2"/>
    <x v="8"/>
    <x v="2"/>
    <x v="8"/>
    <x v="0"/>
    <x v="2"/>
    <x v="7"/>
  </r>
  <r>
    <x v="0"/>
    <x v="7"/>
    <x v="14"/>
    <x v="2"/>
    <x v="5"/>
    <x v="1"/>
    <x v="1"/>
    <x v="2"/>
    <x v="8"/>
    <x v="2"/>
    <x v="8"/>
    <x v="0"/>
    <x v="3"/>
    <x v="4"/>
  </r>
  <r>
    <x v="0"/>
    <x v="5"/>
    <x v="29"/>
    <x v="2"/>
    <x v="5"/>
    <x v="3"/>
    <x v="1"/>
    <x v="2"/>
    <x v="6"/>
    <x v="2"/>
    <x v="6"/>
    <x v="0"/>
    <x v="0"/>
    <x v="4"/>
  </r>
  <r>
    <x v="0"/>
    <x v="5"/>
    <x v="52"/>
    <x v="2"/>
    <x v="5"/>
    <x v="3"/>
    <x v="1"/>
    <x v="2"/>
    <x v="6"/>
    <x v="2"/>
    <x v="6"/>
    <x v="0"/>
    <x v="0"/>
    <x v="4"/>
  </r>
  <r>
    <x v="0"/>
    <x v="14"/>
    <x v="22"/>
    <x v="2"/>
    <x v="5"/>
    <x v="3"/>
    <x v="1"/>
    <x v="2"/>
    <x v="8"/>
    <x v="2"/>
    <x v="8"/>
    <x v="0"/>
    <x v="1"/>
    <x v="7"/>
  </r>
  <r>
    <x v="2"/>
    <x v="17"/>
    <x v="31"/>
    <x v="2"/>
    <x v="5"/>
    <x v="3"/>
    <x v="1"/>
    <x v="2"/>
    <x v="8"/>
    <x v="2"/>
    <x v="8"/>
    <x v="0"/>
    <x v="9"/>
    <x v="2"/>
  </r>
  <r>
    <x v="7"/>
    <x v="15"/>
    <x v="11"/>
    <x v="2"/>
    <x v="5"/>
    <x v="3"/>
    <x v="1"/>
    <x v="2"/>
    <x v="6"/>
    <x v="2"/>
    <x v="6"/>
    <x v="0"/>
    <x v="24"/>
    <x v="1"/>
  </r>
  <r>
    <x v="7"/>
    <x v="15"/>
    <x v="33"/>
    <x v="2"/>
    <x v="5"/>
    <x v="3"/>
    <x v="1"/>
    <x v="2"/>
    <x v="8"/>
    <x v="2"/>
    <x v="8"/>
    <x v="0"/>
    <x v="25"/>
    <x v="13"/>
  </r>
  <r>
    <x v="0"/>
    <x v="18"/>
    <x v="36"/>
    <x v="3"/>
    <x v="6"/>
    <x v="3"/>
    <x v="1"/>
    <x v="2"/>
    <x v="8"/>
    <x v="2"/>
    <x v="8"/>
    <x v="0"/>
    <x v="2"/>
    <x v="4"/>
  </r>
  <r>
    <x v="0"/>
    <x v="5"/>
    <x v="46"/>
    <x v="3"/>
    <x v="6"/>
    <x v="3"/>
    <x v="1"/>
    <x v="2"/>
    <x v="8"/>
    <x v="2"/>
    <x v="8"/>
    <x v="0"/>
    <x v="0"/>
    <x v="4"/>
  </r>
  <r>
    <x v="0"/>
    <x v="5"/>
    <x v="45"/>
    <x v="3"/>
    <x v="6"/>
    <x v="3"/>
    <x v="1"/>
    <x v="2"/>
    <x v="8"/>
    <x v="2"/>
    <x v="8"/>
    <x v="0"/>
    <x v="0"/>
    <x v="4"/>
  </r>
  <r>
    <x v="0"/>
    <x v="14"/>
    <x v="39"/>
    <x v="3"/>
    <x v="6"/>
    <x v="3"/>
    <x v="1"/>
    <x v="2"/>
    <x v="8"/>
    <x v="2"/>
    <x v="8"/>
    <x v="0"/>
    <x v="1"/>
    <x v="7"/>
  </r>
  <r>
    <x v="0"/>
    <x v="14"/>
    <x v="42"/>
    <x v="3"/>
    <x v="6"/>
    <x v="3"/>
    <x v="1"/>
    <x v="2"/>
    <x v="8"/>
    <x v="2"/>
    <x v="8"/>
    <x v="0"/>
    <x v="1"/>
    <x v="7"/>
  </r>
  <r>
    <x v="2"/>
    <x v="17"/>
    <x v="32"/>
    <x v="3"/>
    <x v="6"/>
    <x v="3"/>
    <x v="1"/>
    <x v="2"/>
    <x v="8"/>
    <x v="2"/>
    <x v="8"/>
    <x v="0"/>
    <x v="9"/>
    <x v="2"/>
  </r>
  <r>
    <x v="2"/>
    <x v="17"/>
    <x v="37"/>
    <x v="3"/>
    <x v="6"/>
    <x v="3"/>
    <x v="1"/>
    <x v="2"/>
    <x v="6"/>
    <x v="2"/>
    <x v="6"/>
    <x v="0"/>
    <x v="10"/>
    <x v="13"/>
  </r>
  <r>
    <x v="2"/>
    <x v="17"/>
    <x v="54"/>
    <x v="3"/>
    <x v="6"/>
    <x v="3"/>
    <x v="1"/>
    <x v="2"/>
    <x v="6"/>
    <x v="2"/>
    <x v="6"/>
    <x v="0"/>
    <x v="10"/>
    <x v="13"/>
  </r>
  <r>
    <x v="5"/>
    <x v="21"/>
    <x v="0"/>
    <x v="3"/>
    <x v="6"/>
    <x v="3"/>
    <x v="1"/>
    <x v="2"/>
    <x v="8"/>
    <x v="2"/>
    <x v="8"/>
    <x v="0"/>
    <x v="15"/>
    <x v="14"/>
  </r>
  <r>
    <x v="7"/>
    <x v="15"/>
    <x v="49"/>
    <x v="3"/>
    <x v="6"/>
    <x v="3"/>
    <x v="1"/>
    <x v="2"/>
    <x v="6"/>
    <x v="2"/>
    <x v="6"/>
    <x v="0"/>
    <x v="24"/>
    <x v="8"/>
  </r>
  <r>
    <x v="0"/>
    <x v="6"/>
    <x v="13"/>
    <x v="3"/>
    <x v="7"/>
    <x v="4"/>
    <x v="0"/>
    <x v="0"/>
    <x v="2"/>
    <x v="0"/>
    <x v="2"/>
    <x v="0"/>
    <x v="5"/>
    <x v="4"/>
  </r>
  <r>
    <x v="0"/>
    <x v="4"/>
    <x v="9"/>
    <x v="3"/>
    <x v="7"/>
    <x v="4"/>
    <x v="0"/>
    <x v="0"/>
    <x v="2"/>
    <x v="0"/>
    <x v="2"/>
    <x v="0"/>
    <x v="2"/>
    <x v="7"/>
  </r>
  <r>
    <x v="0"/>
    <x v="8"/>
    <x v="15"/>
    <x v="3"/>
    <x v="7"/>
    <x v="4"/>
    <x v="0"/>
    <x v="0"/>
    <x v="2"/>
    <x v="0"/>
    <x v="2"/>
    <x v="0"/>
    <x v="4"/>
    <x v="11"/>
  </r>
  <r>
    <x v="0"/>
    <x v="19"/>
    <x v="40"/>
    <x v="3"/>
    <x v="7"/>
    <x v="5"/>
    <x v="3"/>
    <x v="4"/>
    <x v="11"/>
    <x v="4"/>
    <x v="11"/>
    <x v="0"/>
    <x v="6"/>
    <x v="5"/>
  </r>
  <r>
    <x v="0"/>
    <x v="24"/>
    <x v="56"/>
    <x v="3"/>
    <x v="7"/>
    <x v="6"/>
    <x v="2"/>
    <x v="5"/>
    <x v="12"/>
    <x v="5"/>
    <x v="12"/>
    <x v="0"/>
    <x v="7"/>
    <x v="6"/>
  </r>
  <r>
    <x v="4"/>
    <x v="12"/>
    <x v="16"/>
    <x v="3"/>
    <x v="7"/>
    <x v="1"/>
    <x v="1"/>
    <x v="2"/>
    <x v="5"/>
    <x v="2"/>
    <x v="5"/>
    <x v="1"/>
    <x v="12"/>
    <x v="3"/>
  </r>
  <r>
    <x v="4"/>
    <x v="12"/>
    <x v="26"/>
    <x v="3"/>
    <x v="7"/>
    <x v="4"/>
    <x v="0"/>
    <x v="0"/>
    <x v="0"/>
    <x v="0"/>
    <x v="0"/>
    <x v="1"/>
    <x v="12"/>
    <x v="3"/>
  </r>
  <r>
    <x v="4"/>
    <x v="12"/>
    <x v="21"/>
    <x v="3"/>
    <x v="7"/>
    <x v="4"/>
    <x v="0"/>
    <x v="0"/>
    <x v="0"/>
    <x v="0"/>
    <x v="0"/>
    <x v="1"/>
    <x v="12"/>
    <x v="3"/>
  </r>
  <r>
    <x v="5"/>
    <x v="13"/>
    <x v="28"/>
    <x v="3"/>
    <x v="7"/>
    <x v="4"/>
    <x v="0"/>
    <x v="0"/>
    <x v="2"/>
    <x v="0"/>
    <x v="2"/>
    <x v="0"/>
    <x v="16"/>
    <x v="4"/>
  </r>
  <r>
    <x v="7"/>
    <x v="15"/>
    <x v="43"/>
    <x v="3"/>
    <x v="7"/>
    <x v="4"/>
    <x v="0"/>
    <x v="0"/>
    <x v="2"/>
    <x v="0"/>
    <x v="2"/>
    <x v="0"/>
    <x v="24"/>
    <x v="1"/>
  </r>
  <r>
    <x v="9"/>
    <x v="23"/>
    <x v="53"/>
    <x v="3"/>
    <x v="7"/>
    <x v="4"/>
    <x v="0"/>
    <x v="0"/>
    <x v="2"/>
    <x v="0"/>
    <x v="2"/>
    <x v="0"/>
    <x v="27"/>
    <x v="9"/>
  </r>
</pivotCacheRecords>
</file>

<file path=xl/pivotCache/pivotCacheRecords7.xml><?xml version="1.0" encoding="utf-8"?>
<pivotCacheRecords xmlns="http://schemas.openxmlformats.org/spreadsheetml/2006/main" xmlns:r="http://schemas.openxmlformats.org/officeDocument/2006/relationships" count="58">
  <r>
    <x v="5"/>
    <x v="1"/>
    <x v="44"/>
    <x v="0"/>
    <x v="0"/>
    <x v="0"/>
    <x v="1"/>
    <x v="2"/>
    <x v="8"/>
    <x v="2"/>
    <x v="8"/>
    <x v="1"/>
    <x v="14"/>
    <x v="14"/>
  </r>
  <r>
    <x v="6"/>
    <x v="11"/>
    <x v="23"/>
    <x v="0"/>
    <x v="0"/>
    <x v="1"/>
    <x v="0"/>
    <x v="0"/>
    <x v="0"/>
    <x v="0"/>
    <x v="0"/>
    <x v="1"/>
    <x v="23"/>
    <x v="15"/>
  </r>
  <r>
    <x v="6"/>
    <x v="2"/>
    <x v="5"/>
    <x v="0"/>
    <x v="0"/>
    <x v="0"/>
    <x v="1"/>
    <x v="2"/>
    <x v="6"/>
    <x v="2"/>
    <x v="6"/>
    <x v="1"/>
    <x v="17"/>
    <x v="8"/>
  </r>
  <r>
    <x v="6"/>
    <x v="0"/>
    <x v="1"/>
    <x v="0"/>
    <x v="0"/>
    <x v="0"/>
    <x v="2"/>
    <x v="3"/>
    <x v="9"/>
    <x v="3"/>
    <x v="9"/>
    <x v="1"/>
    <x v="18"/>
    <x v="8"/>
  </r>
  <r>
    <x v="6"/>
    <x v="0"/>
    <x v="30"/>
    <x v="0"/>
    <x v="0"/>
    <x v="0"/>
    <x v="1"/>
    <x v="2"/>
    <x v="6"/>
    <x v="2"/>
    <x v="6"/>
    <x v="1"/>
    <x v="18"/>
    <x v="8"/>
  </r>
  <r>
    <x v="3"/>
    <x v="10"/>
    <x v="41"/>
    <x v="0"/>
    <x v="1"/>
    <x v="0"/>
    <x v="1"/>
    <x v="2"/>
    <x v="6"/>
    <x v="2"/>
    <x v="6"/>
    <x v="1"/>
    <x v="11"/>
    <x v="1"/>
  </r>
  <r>
    <x v="4"/>
    <x v="12"/>
    <x v="12"/>
    <x v="0"/>
    <x v="1"/>
    <x v="1"/>
    <x v="1"/>
    <x v="2"/>
    <x v="3"/>
    <x v="2"/>
    <x v="3"/>
    <x v="1"/>
    <x v="12"/>
    <x v="3"/>
  </r>
  <r>
    <x v="5"/>
    <x v="1"/>
    <x v="2"/>
    <x v="0"/>
    <x v="1"/>
    <x v="0"/>
    <x v="2"/>
    <x v="3"/>
    <x v="10"/>
    <x v="3"/>
    <x v="10"/>
    <x v="1"/>
    <x v="13"/>
    <x v="4"/>
  </r>
  <r>
    <x v="5"/>
    <x v="20"/>
    <x v="47"/>
    <x v="0"/>
    <x v="1"/>
    <x v="1"/>
    <x v="0"/>
    <x v="1"/>
    <x v="8"/>
    <x v="1"/>
    <x v="8"/>
    <x v="1"/>
    <x v="14"/>
    <x v="10"/>
  </r>
  <r>
    <x v="6"/>
    <x v="2"/>
    <x v="6"/>
    <x v="0"/>
    <x v="1"/>
    <x v="0"/>
    <x v="1"/>
    <x v="2"/>
    <x v="6"/>
    <x v="2"/>
    <x v="6"/>
    <x v="1"/>
    <x v="17"/>
    <x v="8"/>
  </r>
  <r>
    <x v="3"/>
    <x v="10"/>
    <x v="20"/>
    <x v="1"/>
    <x v="2"/>
    <x v="1"/>
    <x v="1"/>
    <x v="2"/>
    <x v="6"/>
    <x v="2"/>
    <x v="6"/>
    <x v="0"/>
    <x v="11"/>
    <x v="1"/>
  </r>
  <r>
    <x v="4"/>
    <x v="12"/>
    <x v="27"/>
    <x v="2"/>
    <x v="2"/>
    <x v="1"/>
    <x v="1"/>
    <x v="2"/>
    <x v="4"/>
    <x v="2"/>
    <x v="4"/>
    <x v="1"/>
    <x v="12"/>
    <x v="3"/>
  </r>
  <r>
    <x v="5"/>
    <x v="1"/>
    <x v="10"/>
    <x v="1"/>
    <x v="2"/>
    <x v="0"/>
    <x v="1"/>
    <x v="2"/>
    <x v="8"/>
    <x v="2"/>
    <x v="8"/>
    <x v="0"/>
    <x v="13"/>
    <x v="4"/>
  </r>
  <r>
    <x v="6"/>
    <x v="2"/>
    <x v="7"/>
    <x v="1"/>
    <x v="2"/>
    <x v="1"/>
    <x v="1"/>
    <x v="2"/>
    <x v="6"/>
    <x v="2"/>
    <x v="6"/>
    <x v="0"/>
    <x v="17"/>
    <x v="8"/>
  </r>
  <r>
    <x v="6"/>
    <x v="16"/>
    <x v="17"/>
    <x v="1"/>
    <x v="2"/>
    <x v="1"/>
    <x v="1"/>
    <x v="2"/>
    <x v="6"/>
    <x v="2"/>
    <x v="6"/>
    <x v="0"/>
    <x v="19"/>
    <x v="8"/>
  </r>
  <r>
    <x v="3"/>
    <x v="10"/>
    <x v="3"/>
    <x v="1"/>
    <x v="3"/>
    <x v="1"/>
    <x v="1"/>
    <x v="2"/>
    <x v="8"/>
    <x v="2"/>
    <x v="8"/>
    <x v="0"/>
    <x v="11"/>
    <x v="1"/>
  </r>
  <r>
    <x v="5"/>
    <x v="20"/>
    <x v="48"/>
    <x v="1"/>
    <x v="3"/>
    <x v="1"/>
    <x v="0"/>
    <x v="1"/>
    <x v="8"/>
    <x v="1"/>
    <x v="8"/>
    <x v="0"/>
    <x v="14"/>
    <x v="10"/>
  </r>
  <r>
    <x v="6"/>
    <x v="16"/>
    <x v="25"/>
    <x v="1"/>
    <x v="3"/>
    <x v="1"/>
    <x v="0"/>
    <x v="0"/>
    <x v="0"/>
    <x v="0"/>
    <x v="0"/>
    <x v="0"/>
    <x v="20"/>
    <x v="8"/>
  </r>
  <r>
    <x v="6"/>
    <x v="3"/>
    <x v="34"/>
    <x v="1"/>
    <x v="3"/>
    <x v="0"/>
    <x v="1"/>
    <x v="2"/>
    <x v="8"/>
    <x v="2"/>
    <x v="8"/>
    <x v="0"/>
    <x v="22"/>
    <x v="8"/>
  </r>
  <r>
    <x v="6"/>
    <x v="16"/>
    <x v="18"/>
    <x v="1"/>
    <x v="3"/>
    <x v="1"/>
    <x v="1"/>
    <x v="2"/>
    <x v="6"/>
    <x v="2"/>
    <x v="6"/>
    <x v="0"/>
    <x v="19"/>
    <x v="8"/>
  </r>
  <r>
    <x v="8"/>
    <x v="23"/>
    <x v="19"/>
    <x v="1"/>
    <x v="3"/>
    <x v="1"/>
    <x v="1"/>
    <x v="2"/>
    <x v="6"/>
    <x v="2"/>
    <x v="6"/>
    <x v="0"/>
    <x v="26"/>
    <x v="12"/>
  </r>
  <r>
    <x v="1"/>
    <x v="9"/>
    <x v="24"/>
    <x v="1"/>
    <x v="4"/>
    <x v="1"/>
    <x v="1"/>
    <x v="2"/>
    <x v="3"/>
    <x v="2"/>
    <x v="3"/>
    <x v="1"/>
    <x v="8"/>
    <x v="0"/>
  </r>
  <r>
    <x v="5"/>
    <x v="22"/>
    <x v="51"/>
    <x v="2"/>
    <x v="4"/>
    <x v="1"/>
    <x v="1"/>
    <x v="2"/>
    <x v="6"/>
    <x v="2"/>
    <x v="6"/>
    <x v="0"/>
    <x v="15"/>
    <x v="4"/>
  </r>
  <r>
    <x v="6"/>
    <x v="3"/>
    <x v="38"/>
    <x v="2"/>
    <x v="4"/>
    <x v="1"/>
    <x v="1"/>
    <x v="2"/>
    <x v="6"/>
    <x v="2"/>
    <x v="6"/>
    <x v="0"/>
    <x v="22"/>
    <x v="8"/>
  </r>
  <r>
    <x v="6"/>
    <x v="3"/>
    <x v="35"/>
    <x v="2"/>
    <x v="4"/>
    <x v="1"/>
    <x v="1"/>
    <x v="2"/>
    <x v="8"/>
    <x v="2"/>
    <x v="8"/>
    <x v="0"/>
    <x v="22"/>
    <x v="8"/>
  </r>
  <r>
    <x v="6"/>
    <x v="16"/>
    <x v="50"/>
    <x v="2"/>
    <x v="4"/>
    <x v="2"/>
    <x v="0"/>
    <x v="0"/>
    <x v="1"/>
    <x v="0"/>
    <x v="1"/>
    <x v="0"/>
    <x v="19"/>
    <x v="8"/>
  </r>
  <r>
    <x v="6"/>
    <x v="2"/>
    <x v="4"/>
    <x v="2"/>
    <x v="4"/>
    <x v="2"/>
    <x v="0"/>
    <x v="0"/>
    <x v="1"/>
    <x v="0"/>
    <x v="1"/>
    <x v="0"/>
    <x v="21"/>
    <x v="8"/>
  </r>
  <r>
    <x v="6"/>
    <x v="16"/>
    <x v="55"/>
    <x v="2"/>
    <x v="4"/>
    <x v="2"/>
    <x v="0"/>
    <x v="0"/>
    <x v="1"/>
    <x v="0"/>
    <x v="1"/>
    <x v="0"/>
    <x v="20"/>
    <x v="8"/>
  </r>
  <r>
    <x v="6"/>
    <x v="16"/>
    <x v="57"/>
    <x v="2"/>
    <x v="4"/>
    <x v="2"/>
    <x v="1"/>
    <x v="2"/>
    <x v="7"/>
    <x v="2"/>
    <x v="7"/>
    <x v="0"/>
    <x v="21"/>
    <x v="8"/>
  </r>
  <r>
    <x v="0"/>
    <x v="4"/>
    <x v="8"/>
    <x v="2"/>
    <x v="5"/>
    <x v="1"/>
    <x v="1"/>
    <x v="2"/>
    <x v="8"/>
    <x v="2"/>
    <x v="8"/>
    <x v="0"/>
    <x v="2"/>
    <x v="7"/>
  </r>
  <r>
    <x v="0"/>
    <x v="7"/>
    <x v="14"/>
    <x v="2"/>
    <x v="5"/>
    <x v="1"/>
    <x v="1"/>
    <x v="2"/>
    <x v="8"/>
    <x v="2"/>
    <x v="8"/>
    <x v="0"/>
    <x v="3"/>
    <x v="4"/>
  </r>
  <r>
    <x v="0"/>
    <x v="5"/>
    <x v="29"/>
    <x v="2"/>
    <x v="5"/>
    <x v="3"/>
    <x v="1"/>
    <x v="2"/>
    <x v="6"/>
    <x v="2"/>
    <x v="6"/>
    <x v="0"/>
    <x v="0"/>
    <x v="4"/>
  </r>
  <r>
    <x v="0"/>
    <x v="5"/>
    <x v="52"/>
    <x v="2"/>
    <x v="5"/>
    <x v="3"/>
    <x v="1"/>
    <x v="2"/>
    <x v="6"/>
    <x v="2"/>
    <x v="6"/>
    <x v="0"/>
    <x v="0"/>
    <x v="4"/>
  </r>
  <r>
    <x v="0"/>
    <x v="14"/>
    <x v="22"/>
    <x v="2"/>
    <x v="5"/>
    <x v="3"/>
    <x v="1"/>
    <x v="2"/>
    <x v="8"/>
    <x v="2"/>
    <x v="8"/>
    <x v="0"/>
    <x v="1"/>
    <x v="7"/>
  </r>
  <r>
    <x v="2"/>
    <x v="17"/>
    <x v="31"/>
    <x v="2"/>
    <x v="5"/>
    <x v="3"/>
    <x v="1"/>
    <x v="2"/>
    <x v="8"/>
    <x v="2"/>
    <x v="8"/>
    <x v="0"/>
    <x v="9"/>
    <x v="2"/>
  </r>
  <r>
    <x v="7"/>
    <x v="15"/>
    <x v="11"/>
    <x v="2"/>
    <x v="5"/>
    <x v="3"/>
    <x v="1"/>
    <x v="2"/>
    <x v="6"/>
    <x v="2"/>
    <x v="6"/>
    <x v="0"/>
    <x v="24"/>
    <x v="1"/>
  </r>
  <r>
    <x v="7"/>
    <x v="15"/>
    <x v="33"/>
    <x v="2"/>
    <x v="5"/>
    <x v="3"/>
    <x v="1"/>
    <x v="2"/>
    <x v="8"/>
    <x v="2"/>
    <x v="8"/>
    <x v="0"/>
    <x v="25"/>
    <x v="13"/>
  </r>
  <r>
    <x v="0"/>
    <x v="18"/>
    <x v="36"/>
    <x v="3"/>
    <x v="6"/>
    <x v="3"/>
    <x v="1"/>
    <x v="2"/>
    <x v="8"/>
    <x v="2"/>
    <x v="8"/>
    <x v="0"/>
    <x v="2"/>
    <x v="4"/>
  </r>
  <r>
    <x v="0"/>
    <x v="5"/>
    <x v="46"/>
    <x v="3"/>
    <x v="6"/>
    <x v="3"/>
    <x v="1"/>
    <x v="2"/>
    <x v="8"/>
    <x v="2"/>
    <x v="8"/>
    <x v="0"/>
    <x v="0"/>
    <x v="4"/>
  </r>
  <r>
    <x v="0"/>
    <x v="5"/>
    <x v="45"/>
    <x v="3"/>
    <x v="6"/>
    <x v="3"/>
    <x v="1"/>
    <x v="2"/>
    <x v="8"/>
    <x v="2"/>
    <x v="8"/>
    <x v="0"/>
    <x v="0"/>
    <x v="4"/>
  </r>
  <r>
    <x v="0"/>
    <x v="14"/>
    <x v="39"/>
    <x v="3"/>
    <x v="6"/>
    <x v="3"/>
    <x v="1"/>
    <x v="2"/>
    <x v="8"/>
    <x v="2"/>
    <x v="8"/>
    <x v="0"/>
    <x v="1"/>
    <x v="7"/>
  </r>
  <r>
    <x v="0"/>
    <x v="14"/>
    <x v="42"/>
    <x v="3"/>
    <x v="6"/>
    <x v="3"/>
    <x v="1"/>
    <x v="2"/>
    <x v="8"/>
    <x v="2"/>
    <x v="8"/>
    <x v="0"/>
    <x v="1"/>
    <x v="7"/>
  </r>
  <r>
    <x v="2"/>
    <x v="17"/>
    <x v="32"/>
    <x v="3"/>
    <x v="6"/>
    <x v="3"/>
    <x v="1"/>
    <x v="2"/>
    <x v="8"/>
    <x v="2"/>
    <x v="8"/>
    <x v="0"/>
    <x v="9"/>
    <x v="2"/>
  </r>
  <r>
    <x v="2"/>
    <x v="17"/>
    <x v="37"/>
    <x v="3"/>
    <x v="6"/>
    <x v="3"/>
    <x v="1"/>
    <x v="2"/>
    <x v="6"/>
    <x v="2"/>
    <x v="6"/>
    <x v="0"/>
    <x v="10"/>
    <x v="13"/>
  </r>
  <r>
    <x v="2"/>
    <x v="17"/>
    <x v="54"/>
    <x v="3"/>
    <x v="6"/>
    <x v="3"/>
    <x v="1"/>
    <x v="2"/>
    <x v="6"/>
    <x v="2"/>
    <x v="6"/>
    <x v="0"/>
    <x v="10"/>
    <x v="13"/>
  </r>
  <r>
    <x v="5"/>
    <x v="21"/>
    <x v="0"/>
    <x v="3"/>
    <x v="6"/>
    <x v="3"/>
    <x v="1"/>
    <x v="2"/>
    <x v="8"/>
    <x v="2"/>
    <x v="8"/>
    <x v="0"/>
    <x v="15"/>
    <x v="14"/>
  </r>
  <r>
    <x v="7"/>
    <x v="15"/>
    <x v="49"/>
    <x v="3"/>
    <x v="6"/>
    <x v="3"/>
    <x v="1"/>
    <x v="2"/>
    <x v="6"/>
    <x v="2"/>
    <x v="6"/>
    <x v="0"/>
    <x v="24"/>
    <x v="8"/>
  </r>
  <r>
    <x v="0"/>
    <x v="6"/>
    <x v="13"/>
    <x v="3"/>
    <x v="7"/>
    <x v="4"/>
    <x v="0"/>
    <x v="0"/>
    <x v="2"/>
    <x v="0"/>
    <x v="2"/>
    <x v="0"/>
    <x v="5"/>
    <x v="4"/>
  </r>
  <r>
    <x v="0"/>
    <x v="4"/>
    <x v="9"/>
    <x v="3"/>
    <x v="7"/>
    <x v="4"/>
    <x v="0"/>
    <x v="0"/>
    <x v="2"/>
    <x v="0"/>
    <x v="2"/>
    <x v="0"/>
    <x v="2"/>
    <x v="7"/>
  </r>
  <r>
    <x v="0"/>
    <x v="8"/>
    <x v="15"/>
    <x v="3"/>
    <x v="7"/>
    <x v="4"/>
    <x v="0"/>
    <x v="0"/>
    <x v="2"/>
    <x v="0"/>
    <x v="2"/>
    <x v="0"/>
    <x v="4"/>
    <x v="11"/>
  </r>
  <r>
    <x v="0"/>
    <x v="19"/>
    <x v="40"/>
    <x v="3"/>
    <x v="7"/>
    <x v="5"/>
    <x v="3"/>
    <x v="4"/>
    <x v="11"/>
    <x v="4"/>
    <x v="11"/>
    <x v="0"/>
    <x v="6"/>
    <x v="5"/>
  </r>
  <r>
    <x v="0"/>
    <x v="24"/>
    <x v="56"/>
    <x v="3"/>
    <x v="7"/>
    <x v="6"/>
    <x v="2"/>
    <x v="5"/>
    <x v="12"/>
    <x v="5"/>
    <x v="12"/>
    <x v="0"/>
    <x v="7"/>
    <x v="6"/>
  </r>
  <r>
    <x v="4"/>
    <x v="12"/>
    <x v="16"/>
    <x v="3"/>
    <x v="7"/>
    <x v="1"/>
    <x v="1"/>
    <x v="2"/>
    <x v="5"/>
    <x v="2"/>
    <x v="5"/>
    <x v="1"/>
    <x v="12"/>
    <x v="3"/>
  </r>
  <r>
    <x v="4"/>
    <x v="12"/>
    <x v="26"/>
    <x v="3"/>
    <x v="7"/>
    <x v="4"/>
    <x v="0"/>
    <x v="0"/>
    <x v="0"/>
    <x v="0"/>
    <x v="0"/>
    <x v="1"/>
    <x v="12"/>
    <x v="3"/>
  </r>
  <r>
    <x v="4"/>
    <x v="12"/>
    <x v="21"/>
    <x v="3"/>
    <x v="7"/>
    <x v="4"/>
    <x v="0"/>
    <x v="0"/>
    <x v="0"/>
    <x v="0"/>
    <x v="0"/>
    <x v="1"/>
    <x v="12"/>
    <x v="3"/>
  </r>
  <r>
    <x v="5"/>
    <x v="13"/>
    <x v="28"/>
    <x v="3"/>
    <x v="7"/>
    <x v="4"/>
    <x v="0"/>
    <x v="0"/>
    <x v="2"/>
    <x v="0"/>
    <x v="2"/>
    <x v="0"/>
    <x v="16"/>
    <x v="4"/>
  </r>
  <r>
    <x v="7"/>
    <x v="15"/>
    <x v="43"/>
    <x v="3"/>
    <x v="7"/>
    <x v="4"/>
    <x v="0"/>
    <x v="0"/>
    <x v="2"/>
    <x v="0"/>
    <x v="2"/>
    <x v="0"/>
    <x v="24"/>
    <x v="1"/>
  </r>
  <r>
    <x v="9"/>
    <x v="23"/>
    <x v="53"/>
    <x v="3"/>
    <x v="7"/>
    <x v="4"/>
    <x v="0"/>
    <x v="0"/>
    <x v="2"/>
    <x v="0"/>
    <x v="2"/>
    <x v="0"/>
    <x v="27"/>
    <x v="9"/>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4.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5.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6.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6.xml"/>
</Relationships>
</file>

<file path=xl/pivotTables/_rels/pivotTable8.xml.rels><?xml version="1.0" encoding="UTF-8"?>
<Relationships xmlns="http://schemas.openxmlformats.org/package/2006/relationships"><Relationship Id="rId1" Type="http://schemas.openxmlformats.org/officeDocument/2006/relationships/pivotCacheDefinition" Target="../pivotCache/pivotCacheDefinition7.xml"/>
</Relationships>
</file>

<file path=xl/pivotTables/pivotTable1.xml><?xml version="1.0" encoding="utf-8"?>
<pivotTableDefinition xmlns="http://schemas.openxmlformats.org/spreadsheetml/2006/main" name="TablaDinámica3" cacheId="1" applyNumberFormats="0" applyBorderFormats="0" applyFontFormats="0" applyPatternFormats="0" applyAlignmentFormats="0" applyWidthHeightFormats="0" dataCaption="Values" useAutoFormatting="0" itemPrintTitles="1" indent="0" outline="1" outlineData="1" compact="0" compactData="0">
  <location ref="A3:C36" firstHeaderRow="1" firstDataRow="1" firstDataCol="2" rowPageCount="1" colPageCount="1"/>
  <pivotFields count="11">
    <pivotField dataField="1" compact="0" showAll="0"/>
    <pivotField compact="0" showAll="0"/>
    <pivotField axis="axisRow" compact="0" showAll="0">
      <items count="7">
        <item x="0"/>
        <item x="1"/>
        <item x="2"/>
        <item x="3"/>
        <item x="4"/>
        <item x="5"/>
        <item t="default"/>
      </items>
    </pivotField>
    <pivotField compact="0" showAll="0"/>
    <pivotField axis="axisRow" compact="0" showAll="0">
      <items count="26">
        <item x="0"/>
        <item x="1"/>
        <item x="2"/>
        <item x="3"/>
        <item x="4"/>
        <item x="5"/>
        <item x="10"/>
        <item x="11"/>
        <item x="12"/>
        <item x="13"/>
        <item x="14"/>
        <item x="15"/>
        <item x="16"/>
        <item x="17"/>
        <item x="19"/>
        <item x="20"/>
        <item x="21"/>
        <item x="23"/>
        <item x="24"/>
        <item x="7"/>
        <item x="9"/>
        <item x="6"/>
        <item x="8"/>
        <item x="18"/>
        <item x="22"/>
        <item t="default"/>
      </items>
    </pivotField>
    <pivotField compact="0" showAll="0"/>
    <pivotField compact="0" showAll="0"/>
    <pivotField compact="0" showAll="0"/>
    <pivotField axis="axisPage" compact="0" showAll="0">
      <items count="8">
        <item x="0"/>
        <item x="1"/>
        <item x="2"/>
        <item x="3"/>
        <item x="4"/>
        <item x="5"/>
        <item x="6"/>
        <item t="default"/>
      </items>
    </pivotField>
    <pivotField compact="0" showAll="0"/>
    <pivotField compact="0" showAll="0"/>
  </pivotFields>
  <rowFields count="2">
    <field x="2"/>
    <field x="4"/>
  </rowFields>
  <pageFields count="1">
    <pageField fld="8" hier="-1"/>
  </pageFields>
  <dataFields count="1">
    <dataField name="Asignaturas" fld="0" subtotal="count" numFmtId="164"/>
  </dataField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TablaDinámica2" cacheId="2" applyNumberFormats="0" applyBorderFormats="0" applyFontFormats="0" applyPatternFormats="0" applyAlignmentFormats="0" applyWidthHeightFormats="0" dataCaption="Values" useAutoFormatting="0" itemPrintTitles="1" indent="0" outline="1" outlineData="1" compact="0" compactData="0">
  <location ref="T1:X8" firstHeaderRow="1" firstDataRow="2" firstDataCol="1"/>
  <pivotFields count="12">
    <pivotField compact="0" showAll="0"/>
    <pivotField compact="0" showAll="0"/>
    <pivotField compact="0" showAll="0"/>
    <pivotField compact="0" showAll="0"/>
    <pivotField compact="0" showAll="0"/>
    <pivotField axis="axisRow" compact="0" showAll="0">
      <items count="9">
        <item x="0"/>
        <item x="1"/>
        <item h="1" x="2"/>
        <item x="3"/>
        <item h="1" x="4"/>
        <item h="1" x="7"/>
        <item x="5"/>
        <item x="6"/>
        <item t="default"/>
      </items>
    </pivotField>
    <pivotField compact="0" showAll="0"/>
    <pivotField dataField="1" compact="0" showAll="0"/>
    <pivotField dataField="1" compact="0" showAll="0"/>
    <pivotField dataField="1" compact="0" showAll="0"/>
    <pivotField dataField="1" compact="0" showAll="0"/>
    <pivotField compact="0" showAll="0"/>
  </pivotFields>
  <rowFields count="1">
    <field x="5"/>
  </rowFields>
  <colFields count="1">
    <field x="-2"/>
  </colFields>
  <dataFields count="4">
    <dataField name="Suma de Horas Min" fld="7" subtotal="sum" numFmtId="164"/>
    <dataField name="Suma de PETC Min" fld="9" subtotal="sum" numFmtId="167"/>
    <dataField name="Suma de Horas Max" fld="8" subtotal="sum" numFmtId="164"/>
    <dataField name="Suma de PETC Max" fld="10" subtotal="sum" numFmtId="167"/>
  </dataFields>
  <pivotTableStyleInfo name="PivotStyleMedium9" showRowHeaders="1" showColHeaders="1" showRowStripes="0" showColStripes="0" showLastColumn="1"/>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0" dataCaption="Values" useAutoFormatting="0" itemPrintTitles="1" indent="0" outline="0" outlineData="0" compact="0" compactData="0">
  <location ref="T26:W66" firstHeaderRow="1" firstDataRow="2" firstDataCol="2"/>
  <pivotFields count="18">
    <pivotField axis="axisRow" compact="0" showAll="0">
      <items count="11">
        <item x="0"/>
        <item x="1"/>
        <item x="2"/>
        <item x="3"/>
        <item x="4"/>
        <item x="5"/>
        <item x="6"/>
        <item x="7"/>
        <item x="8"/>
        <item x="9"/>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dataField="1" compact="0" showAll="0" outline="0"/>
    <pivotField compact="0" showAll="0" outline="0"/>
    <pivotField dataField="1" compact="0" showAll="0" outline="0"/>
    <pivotField compact="0" showAll="0" outline="0"/>
    <pivotField axis="axisRow" compact="0" showAll="0" outline="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compact="0" showAll="0" outline="0"/>
    <pivotField compact="0" showAll="0" outline="0"/>
    <pivotField compact="0" showAll="0" outline="0"/>
    <pivotField compact="0" showAll="0" outline="0"/>
    <pivotField compact="0" showAll="0" outline="0"/>
  </pivotFields>
  <rowFields count="2">
    <field x="0"/>
    <field x="12"/>
  </rowFields>
  <colFields count="1">
    <field x="-2"/>
  </colFields>
  <dataFields count="2">
    <dataField name="Sum of Horas Max" fld="8" subtotal="sum" numFmtId="164"/>
    <dataField name="Sum of PETC Max" fld="10" subtotal="sum" numFmtId="167"/>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laDinámica4" cacheId="4" applyNumberFormats="0" applyBorderFormats="0" applyFontFormats="0" applyPatternFormats="0" applyAlignmentFormats="0" applyWidthHeightFormats="0" dataCaption="Values" useAutoFormatting="0" itemPrintTitles="1" indent="0" outline="1" outlineData="1" compact="0" compactData="0">
  <location ref="T14:X24" firstHeaderRow="1" firstDataRow="2" firstDataCol="2"/>
  <pivotFields count="16">
    <pivotField compact="0" showAll="0"/>
    <pivotField compact="0" showAll="0"/>
    <pivotField compact="0" showAll="0"/>
    <pivotField compact="0" showAll="0"/>
    <pivotField compact="0" showAll="0"/>
    <pivotField compact="0" showAll="0"/>
    <pivotField dataField="1" compact="0" showAll="0"/>
    <pivotField compact="0" showAll="0"/>
    <pivotField dataField="1" compact="0" showAll="0"/>
    <pivotField compact="0" showAll="0"/>
    <pivotField compact="0" showAll="0"/>
    <pivotField compact="0" showAll="0"/>
    <pivotField axis="axisRow" compact="0" showAll="0">
      <items count="6">
        <item x="0"/>
        <item x="1"/>
        <item x="2"/>
        <item x="3"/>
        <item x="4"/>
        <item t="default"/>
      </items>
    </pivotField>
    <pivotField axis="axisRow" compact="0" showAll="0">
      <items count="4">
        <item x="2"/>
        <item x="0"/>
        <item x="1"/>
        <item t="default"/>
      </items>
    </pivotField>
    <pivotField compact="0" showAll="0"/>
    <pivotField compact="0" showAll="0"/>
  </pivotFields>
  <rowFields count="2">
    <field x="13"/>
    <field x="12"/>
  </rowFields>
  <colFields count="1">
    <field x="-2"/>
  </colFields>
  <dataFields count="3">
    <dataField name="Suma de Horas Max" fld="6" subtotal="sum" numFmtId="164"/>
    <dataField name="Suma de PETC Max" fld="8" subtotal="sum" numFmtId="167"/>
    <dataField name="Suma de PETC Max2" fld="8" subtotal="sum" numFmtId="169"/>
  </dataFields>
  <pivotTableStyleInfo name="PivotStyleMedium9" showRowHeaders="1" showColHeaders="1" showRowStripes="0" showColStripes="0" showLastColumn="1"/>
</pivotTableDefinition>
</file>

<file path=xl/pivotTables/pivotTable5.xml><?xml version="1.0" encoding="utf-8"?>
<pivotTableDefinition xmlns="http://schemas.openxmlformats.org/spreadsheetml/2006/main" name="Tabla dinámica1" cacheId="5" applyNumberFormats="0" applyBorderFormats="0" applyFontFormats="0" applyPatternFormats="0" applyAlignmentFormats="0" applyWidthHeightFormats="0" dataCaption="Values" useAutoFormatting="0" itemPrintTitles="1" indent="0" outline="0" outlineData="0" compact="0" compactData="0">
  <location ref="Q1:T7" firstHeaderRow="1" firstDataRow="2" firstDataCol="2"/>
  <pivotFields count="13">
    <pivotField compact="0" showAll="0" outline="0"/>
    <pivotField compact="0" showAll="0" outline="0"/>
    <pivotField compact="0" showAll="0" outline="0"/>
    <pivotField compact="0" showAll="0" outline="0"/>
    <pivotField axis="axisRow" compact="0" showAll="0">
      <items count="3">
        <item x="1"/>
        <item x="0"/>
        <item t="default"/>
      </items>
    </pivotField>
    <pivotField axis="axisRow" compact="0" showAll="0" outline="0">
      <items count="3">
        <item x="0"/>
        <item x="1"/>
        <item t="default"/>
      </items>
    </pivotField>
    <pivotField compact="0" showAll="0" outline="0"/>
    <pivotField compact="0" showAll="0" outline="0"/>
    <pivotField compact="0" showAll="0" outline="0"/>
    <pivotField dataField="1" compact="0" showAll="0" outline="0"/>
    <pivotField compact="0" showAll="0" outline="0"/>
    <pivotField compact="0" showAll="0" outline="0"/>
    <pivotField compact="0" showAll="0" outline="0"/>
  </pivotFields>
  <rowFields count="2">
    <field x="4"/>
    <field x="5"/>
  </rowFields>
  <colFields count="1">
    <field x="-2"/>
  </colFields>
  <dataFields count="2">
    <dataField name="Nº Horas" fld="9" subtotal="sum" numFmtId="164"/>
    <dataField name="%" fld="9" subtotal="sum" numFmtId="164"/>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TablaDinámica1" cacheId="6" applyNumberFormats="0" applyBorderFormats="0" applyFontFormats="0" applyPatternFormats="0" applyAlignmentFormats="0" applyWidthHeightFormats="0" dataCaption="Values" useAutoFormatting="0" itemPrintTitles="1" indent="0" outline="1" outlineData="1" compact="0" compactData="0">
  <location ref="F10:H28" firstHeaderRow="1" firstDataRow="1" firstDataCol="2" rowPageCount="1" colPageCount="1"/>
  <pivotFields count="14">
    <pivotField axis="axisRow" compact="0" showAll="0">
      <items count="12">
        <item x="0"/>
        <item x="1"/>
        <item x="2"/>
        <item x="3"/>
        <item x="4"/>
        <item x="5"/>
        <item x="6"/>
        <item x="7"/>
        <item x="8"/>
        <item x="9"/>
        <item x="10"/>
        <item t="default"/>
      </items>
    </pivotField>
    <pivotField compact="0" showAll="0"/>
    <pivotField compact="0" showAll="0"/>
    <pivotField axis="axisRow" compact="0" showAll="0">
      <items count="6">
        <item x="0"/>
        <item x="1"/>
        <item x="2"/>
        <item x="3"/>
        <item h="1" x="4"/>
        <item t="default"/>
      </items>
    </pivotField>
    <pivotField compact="0" showAll="0"/>
    <pivotField compact="0" showAll="0"/>
    <pivotField compact="0" showAll="0"/>
    <pivotField compact="0" showAll="0"/>
    <pivotField compact="0" showAll="0"/>
    <pivotField compact="0" showAll="0"/>
    <pivotField dataField="1" compact="0" showAll="0"/>
    <pivotField axis="axisPage" compact="0" showAll="0">
      <items count="4">
        <item x="0"/>
        <item h="1" x="1"/>
        <item h="1" x="2"/>
        <item t="default"/>
      </items>
    </pivotField>
    <pivotField compact="0" showAll="0"/>
    <pivotField compact="0" showAll="0"/>
  </pivotFields>
  <rowFields count="2">
    <field x="3"/>
    <field x="0"/>
  </rowFields>
  <pageFields count="1">
    <pageField fld="11" hier="-1"/>
  </pageFields>
  <dataFields count="1">
    <dataField name="Suma de PETC Max" fld="10" subtotal="sum" numFmtId="167"/>
  </dataFields>
  <pivotTableStyleInfo name="PivotStyleMedium9" showRowHeaders="1" showColHeaders="1" showRowStripes="0" showColStripes="0" showLastColumn="1"/>
</pivotTableDefinition>
</file>

<file path=xl/pivotTables/pivotTable7.xml><?xml version="1.0" encoding="utf-8"?>
<pivotTableDefinition xmlns="http://schemas.openxmlformats.org/spreadsheetml/2006/main" name="DataPilot1" cacheId="6" applyNumberFormats="0" applyBorderFormats="0" applyFontFormats="0" applyPatternFormats="0" applyAlignmentFormats="0" applyWidthHeightFormats="0" dataCaption="Values" useAutoFormatting="0" itemPrintTitles="1" indent="0" outline="1" outlineData="1" compact="0" compactData="0">
  <location ref="A2:B13" firstHeaderRow="1" firstDataRow="1" firstDataCol="1"/>
  <pivotFields count="14">
    <pivotField axis="axisRow" compact="0" showAll="0">
      <items count="12">
        <item x="0"/>
        <item x="1"/>
        <item x="2"/>
        <item x="3"/>
        <item x="4"/>
        <item x="5"/>
        <item x="6"/>
        <item x="7"/>
        <item x="8"/>
        <item x="9"/>
        <item h="1" x="10"/>
        <item t="default"/>
      </items>
    </pivotField>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s>
  <rowFields count="1">
    <field x="0"/>
  </rowFields>
  <dataFields count="1">
    <dataField name="Suma de Horas Max" fld="8" subtotal="sum" numFmtId="164"/>
  </dataFields>
  <pivotTableStyleInfo name="PivotStyleMedium9" showRowHeaders="1" showColHeaders="1" showRowStripes="0" showColStripes="0" showLastColumn="1"/>
</pivotTableDefinition>
</file>

<file path=xl/pivotTables/pivotTable8.xml><?xml version="1.0" encoding="utf-8"?>
<pivotTableDefinition xmlns="http://schemas.openxmlformats.org/spreadsheetml/2006/main" name="DataPilot2" cacheId="7" applyNumberFormats="0" applyBorderFormats="0" applyFontFormats="0" applyPatternFormats="0" applyAlignmentFormats="0" applyWidthHeightFormats="0" dataCaption="Values" useAutoFormatting="0" itemPrintTitles="1" indent="0" outline="1" outlineData="1" compact="0" compactData="0">
  <location ref="A3:E30" firstHeaderRow="1" firstDataRow="2" firstDataCol="2" rowPageCount="1" colPageCount="1"/>
  <pivotFields count="14">
    <pivotField axis="axisRow" compact="0" showAll="0">
      <items count="11">
        <item x="0"/>
        <item x="1"/>
        <item x="2"/>
        <item x="3"/>
        <item x="4"/>
        <item x="5"/>
        <item x="6"/>
        <item x="7"/>
        <item x="8"/>
        <item x="9"/>
        <item t="default"/>
      </items>
    </pivotField>
    <pivotField compact="0" showAll="0"/>
    <pivotField compact="0" showAll="0"/>
    <pivotField axis="axisRow" compact="0" showAll="0">
      <items count="5">
        <item x="0"/>
        <item x="1"/>
        <item x="2"/>
        <item x="3"/>
        <item t="default"/>
      </items>
    </pivotField>
    <pivotField compact="0" showAll="0"/>
    <pivotField compact="0" showAll="0"/>
    <pivotField compact="0" showAll="0"/>
    <pivotField compact="0" showAll="0"/>
    <pivotField compact="0" showAll="0"/>
    <pivotField dataField="1" compact="0" showAll="0"/>
    <pivotField axis="axisPage" compact="0" showAll="0">
      <items count="14">
        <item x="0"/>
        <item x="1"/>
        <item x="2"/>
        <item x="3"/>
        <item x="4"/>
        <item x="6"/>
        <item x="7"/>
        <item x="8"/>
        <item x="9"/>
        <item x="10"/>
        <item x="11"/>
        <item x="12"/>
        <item h="1" x="5"/>
        <item t="default"/>
      </items>
    </pivotField>
    <pivotField axis="axisCol" compact="0" showAll="0">
      <items count="3">
        <item x="0"/>
        <item x="1"/>
        <item t="default"/>
      </items>
    </pivotField>
    <pivotField compact="0" showAll="0"/>
    <pivotField compact="0" showAll="0"/>
  </pivotFields>
  <rowFields count="2">
    <field x="3"/>
    <field x="0"/>
  </rowFields>
  <colFields count="1">
    <field x="11"/>
  </colFields>
  <pageFields count="1">
    <pageField fld="10" hier="-1"/>
  </pageFields>
  <dataFields count="1">
    <dataField name="Suma de PETC Max" fld="9" subtotal="sum" numFmtId="167"/>
  </dataFields>
  <pivotTableStyleInfo name="PivotStyleMedium9" showRowHeaders="1" showColHeaders="1" showRowStripes="0" showColStripes="0" showLastColumn="1"/>
</pivotTableDefinition>
</file>

<file path=xl/tables/table1.xml><?xml version="1.0" encoding="utf-8"?>
<table xmlns="http://schemas.openxmlformats.org/spreadsheetml/2006/main" id="1" name="Tabla1" displayName="Tabla1" ref="A2:D13" headerRowCount="1" totalsRowCount="0" totalsRowShown="0">
  <autoFilter ref="A2:D13"/>
  <tableColumns count="4">
    <tableColumn id="1" name="Asignatura"/>
    <tableColumn id="2" name="ECTS"/>
    <tableColumn id="3" name="Horas"/>
    <tableColumn id="4" name="PETC"/>
  </tableColumns>
</table>
</file>

<file path=xl/tables/table2.xml><?xml version="1.0" encoding="utf-8"?>
<table xmlns="http://schemas.openxmlformats.org/spreadsheetml/2006/main" id="2" name="Tabla3" displayName="Tabla3" ref="A16:D28" headerRowCount="1" totalsRowCount="0" totalsRowShown="0">
  <autoFilter ref="A16:D28"/>
  <tableColumns count="4">
    <tableColumn id="1" name="Asignatura"/>
    <tableColumn id="2" name="ECTS"/>
    <tableColumn id="3" name="Horas"/>
    <tableColumn id="4" name="PETC"/>
  </tableColumns>
</table>
</file>

<file path=xl/tables/table3.xml><?xml version="1.0" encoding="utf-8"?>
<table xmlns="http://schemas.openxmlformats.org/spreadsheetml/2006/main" id="3" name="Tabla4" displayName="Tabla4" ref="A31:D45" headerRowCount="1" totalsRowCount="0" totalsRowShown="0">
  <autoFilter ref="A31:D45"/>
  <tableColumns count="4">
    <tableColumn id="1" name="Asignatura"/>
    <tableColumn id="2" name="ECTS"/>
    <tableColumn id="3" name="Horas"/>
    <tableColumn id="4" name="PETC"/>
  </tableColumns>
</table>
</file>

<file path=xl/tables/table4.xml><?xml version="1.0" encoding="utf-8"?>
<table xmlns="http://schemas.openxmlformats.org/spreadsheetml/2006/main" id="4" name="Tabla5" displayName="Tabla5" ref="A48:D64" headerRowCount="1" totalsRowCount="0" totalsRowShown="0">
  <autoFilter ref="A48:D64"/>
  <tableColumns count="4">
    <tableColumn id="1" name="Asignatura"/>
    <tableColumn id="2" name="ECTS"/>
    <tableColumn id="3" name="Horas"/>
    <tableColumn id="4" name="PETC"/>
  </tableColumns>
</table>
</file>

<file path=xl/worksheets/_rels/sheet12.xml.rels><?xml version="1.0" encoding="UTF-8"?>
<Relationships xmlns="http://schemas.openxmlformats.org/package/2006/relationships"><Relationship Id="rId1" Type="http://schemas.openxmlformats.org/officeDocument/2006/relationships/drawing" Target="../drawings/drawing1.xml"/>
</Relationships>
</file>

<file path=xl/worksheets/_rels/sheet1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5.xml"/>
</Relationships>
</file>

<file path=xl/worksheets/_rels/sheet1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pivotTable" Target="../pivotTables/pivotTable6.xml"/>
</Relationships>
</file>

<file path=xl/worksheets/_rels/sheet16.xml.rels><?xml version="1.0" encoding="UTF-8"?>
<Relationships xmlns="http://schemas.openxmlformats.org/package/2006/relationships"><Relationship Id="rId1" Type="http://schemas.openxmlformats.org/officeDocument/2006/relationships/pivotTable" Target="../pivotTables/pivotTable7.xml"/>
</Relationships>
</file>

<file path=xl/worksheets/_rels/sheet17.xml.rels><?xml version="1.0" encoding="UTF-8"?>
<Relationships xmlns="http://schemas.openxmlformats.org/package/2006/relationships"><Relationship Id="rId1" Type="http://schemas.openxmlformats.org/officeDocument/2006/relationships/pivotTable" Target="../pivotTables/pivotTable8.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9"/>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7" activeCellId="0" sqref="B7"/>
    </sheetView>
  </sheetViews>
  <sheetFormatPr defaultColWidth="8.8515625" defaultRowHeight="20.25" zeroHeight="false" outlineLevelRow="0" outlineLevelCol="0"/>
  <cols>
    <col collapsed="false" customWidth="true" hidden="false" outlineLevel="0" max="2" min="2" style="0" width="46.42"/>
    <col collapsed="false" customWidth="true" hidden="false" outlineLevel="0" max="3" min="3" style="0" width="9"/>
    <col collapsed="false" customWidth="true" hidden="false" outlineLevel="0" max="4" min="4" style="0" width="25.14"/>
    <col collapsed="false" customWidth="true" hidden="false" outlineLevel="0" max="5" min="5" style="0" width="20"/>
    <col collapsed="false" customWidth="true" hidden="false" outlineLevel="0" max="7" min="6" style="0" width="32.57"/>
    <col collapsed="false" customWidth="true" hidden="false" outlineLevel="0" max="8" min="8" style="0" width="11.14"/>
    <col collapsed="false" customWidth="true" hidden="false" outlineLevel="0" max="9" min="9" style="0" width="13.57"/>
    <col collapsed="false" customWidth="true" hidden="false" outlineLevel="0" max="10" min="10" style="0" width="13.43"/>
    <col collapsed="false" customWidth="true" hidden="false" outlineLevel="0" max="11" min="11" style="0" width="21.86"/>
    <col collapsed="false" customWidth="true" hidden="false" outlineLevel="0" max="12" min="12" style="0" width="76.14"/>
  </cols>
  <sheetData>
    <row r="1" s="1" customFormat="true" ht="20.25" hidden="false" customHeight="tru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20.25" hidden="false" customHeight="true" outlineLevel="0" collapsed="false">
      <c r="A2" s="0" t="n">
        <v>19968</v>
      </c>
      <c r="B2" s="0" t="s">
        <v>12</v>
      </c>
      <c r="C2" s="0" t="n">
        <v>3</v>
      </c>
      <c r="D2" s="0" t="s">
        <v>13</v>
      </c>
      <c r="E2" s="0" t="s">
        <v>14</v>
      </c>
      <c r="F2" s="0" t="s">
        <v>15</v>
      </c>
      <c r="G2" s="0" t="s">
        <v>16</v>
      </c>
      <c r="H2" s="0" t="n">
        <v>1</v>
      </c>
      <c r="I2" s="0" t="n">
        <v>1</v>
      </c>
      <c r="J2" s="0" t="s">
        <v>17</v>
      </c>
      <c r="K2" s="0" t="s">
        <v>18</v>
      </c>
    </row>
    <row r="3" customFormat="false" ht="20.25" hidden="false" customHeight="true" outlineLevel="0" collapsed="false">
      <c r="A3" s="0" t="n">
        <v>19967</v>
      </c>
      <c r="B3" s="0" t="s">
        <v>19</v>
      </c>
      <c r="C3" s="0" t="n">
        <v>6</v>
      </c>
      <c r="D3" s="0" t="s">
        <v>13</v>
      </c>
      <c r="E3" s="0" t="s">
        <v>14</v>
      </c>
      <c r="F3" s="0" t="s">
        <v>20</v>
      </c>
      <c r="G3" s="0" t="s">
        <v>16</v>
      </c>
      <c r="H3" s="0" t="n">
        <v>1</v>
      </c>
      <c r="I3" s="0" t="n">
        <v>1</v>
      </c>
      <c r="J3" s="0" t="s">
        <v>21</v>
      </c>
      <c r="K3" s="0" t="s">
        <v>18</v>
      </c>
    </row>
    <row r="4" customFormat="false" ht="20.25" hidden="false" customHeight="true" outlineLevel="0" collapsed="false">
      <c r="A4" s="0" t="n">
        <v>19964</v>
      </c>
      <c r="B4" s="0" t="s">
        <v>22</v>
      </c>
      <c r="C4" s="0" t="n">
        <v>9</v>
      </c>
      <c r="D4" s="0" t="s">
        <v>23</v>
      </c>
      <c r="E4" s="0" t="s">
        <v>14</v>
      </c>
      <c r="F4" s="0" t="s">
        <v>24</v>
      </c>
      <c r="G4" s="0" t="s">
        <v>16</v>
      </c>
      <c r="H4" s="0" t="n">
        <v>1</v>
      </c>
      <c r="I4" s="0" t="n">
        <v>1</v>
      </c>
      <c r="J4" s="0" t="s">
        <v>21</v>
      </c>
      <c r="K4" s="0" t="s">
        <v>18</v>
      </c>
    </row>
    <row r="5" customFormat="false" ht="20.25" hidden="false" customHeight="true" outlineLevel="0" collapsed="false">
      <c r="A5" s="0" t="n">
        <v>19965</v>
      </c>
      <c r="B5" s="0" t="s">
        <v>25</v>
      </c>
      <c r="C5" s="0" t="n">
        <v>6</v>
      </c>
      <c r="D5" s="0" t="s">
        <v>23</v>
      </c>
      <c r="E5" s="0" t="s">
        <v>14</v>
      </c>
      <c r="F5" s="0" t="s">
        <v>24</v>
      </c>
      <c r="G5" s="0" t="s">
        <v>16</v>
      </c>
      <c r="H5" s="0" t="n">
        <v>1</v>
      </c>
      <c r="I5" s="0" t="n">
        <v>1</v>
      </c>
      <c r="J5" s="0" t="s">
        <v>21</v>
      </c>
      <c r="K5" s="0" t="s">
        <v>18</v>
      </c>
    </row>
    <row r="6" customFormat="false" ht="20.25" hidden="false" customHeight="true" outlineLevel="0" collapsed="false">
      <c r="A6" s="0" t="n">
        <v>19966</v>
      </c>
      <c r="B6" s="0" t="s">
        <v>26</v>
      </c>
      <c r="C6" s="0" t="n">
        <v>6</v>
      </c>
      <c r="D6" s="0" t="s">
        <v>23</v>
      </c>
      <c r="E6" s="0" t="s">
        <v>27</v>
      </c>
      <c r="F6" s="0" t="s">
        <v>28</v>
      </c>
      <c r="G6" s="0" t="s">
        <v>29</v>
      </c>
      <c r="H6" s="0" t="n">
        <v>1</v>
      </c>
      <c r="I6" s="0" t="n">
        <v>1</v>
      </c>
      <c r="J6" s="0" t="s">
        <v>21</v>
      </c>
      <c r="K6" s="0" t="s">
        <v>18</v>
      </c>
    </row>
    <row r="7" customFormat="false" ht="20.25" hidden="false" customHeight="true" outlineLevel="0" collapsed="false">
      <c r="A7" s="0" t="n">
        <v>19970</v>
      </c>
      <c r="B7" s="0" t="s">
        <v>30</v>
      </c>
      <c r="C7" s="0" t="n">
        <v>6</v>
      </c>
      <c r="D7" s="0" t="s">
        <v>13</v>
      </c>
      <c r="E7" s="0" t="s">
        <v>14</v>
      </c>
      <c r="F7" s="0" t="s">
        <v>20</v>
      </c>
      <c r="G7" s="0" t="s">
        <v>16</v>
      </c>
      <c r="H7" s="0" t="n">
        <v>1</v>
      </c>
      <c r="I7" s="0" t="n">
        <v>2</v>
      </c>
      <c r="J7" s="0" t="s">
        <v>21</v>
      </c>
      <c r="K7" s="0" t="s">
        <v>18</v>
      </c>
      <c r="L7" s="0" t="s">
        <v>19</v>
      </c>
    </row>
    <row r="8" customFormat="false" ht="20.25" hidden="false" customHeight="true" outlineLevel="0" collapsed="false">
      <c r="A8" s="0" t="n">
        <v>19971</v>
      </c>
      <c r="B8" s="0" t="s">
        <v>31</v>
      </c>
      <c r="C8" s="0" t="n">
        <v>6</v>
      </c>
      <c r="D8" s="0" t="s">
        <v>32</v>
      </c>
      <c r="E8" s="0" t="s">
        <v>33</v>
      </c>
      <c r="F8" s="0" t="s">
        <v>33</v>
      </c>
      <c r="G8" s="0" t="s">
        <v>34</v>
      </c>
      <c r="H8" s="0" t="n">
        <v>1</v>
      </c>
      <c r="I8" s="0" t="n">
        <v>2</v>
      </c>
      <c r="J8" s="0" t="s">
        <v>21</v>
      </c>
      <c r="K8" s="0" t="s">
        <v>18</v>
      </c>
    </row>
    <row r="9" customFormat="false" ht="20.25" hidden="false" customHeight="true" outlineLevel="0" collapsed="false">
      <c r="A9" s="0" t="n">
        <v>19969</v>
      </c>
      <c r="B9" s="0" t="s">
        <v>35</v>
      </c>
      <c r="C9" s="0" t="n">
        <v>9</v>
      </c>
      <c r="D9" s="0" t="s">
        <v>23</v>
      </c>
      <c r="E9" s="0" t="s">
        <v>27</v>
      </c>
      <c r="F9" s="0" t="s">
        <v>28</v>
      </c>
      <c r="G9" s="0" t="s">
        <v>29</v>
      </c>
      <c r="H9" s="0" t="n">
        <v>1</v>
      </c>
      <c r="I9" s="0" t="n">
        <v>2</v>
      </c>
      <c r="J9" s="0" t="s">
        <v>21</v>
      </c>
      <c r="K9" s="0" t="s">
        <v>18</v>
      </c>
      <c r="L9" s="0" t="s">
        <v>36</v>
      </c>
    </row>
    <row r="10" customFormat="false" ht="20.25" hidden="false" customHeight="true" outlineLevel="0" collapsed="false">
      <c r="A10" s="0" t="n">
        <v>19972</v>
      </c>
      <c r="B10" s="0" t="s">
        <v>37</v>
      </c>
      <c r="C10" s="0" t="n">
        <v>6</v>
      </c>
      <c r="D10" s="0" t="s">
        <v>38</v>
      </c>
      <c r="E10" s="0" t="s">
        <v>39</v>
      </c>
      <c r="F10" s="0" t="s">
        <v>39</v>
      </c>
      <c r="G10" s="0" t="s">
        <v>39</v>
      </c>
      <c r="H10" s="0" t="n">
        <v>1</v>
      </c>
      <c r="I10" s="0" t="n">
        <v>2</v>
      </c>
      <c r="J10" s="0" t="s">
        <v>17</v>
      </c>
      <c r="K10" s="0" t="s">
        <v>18</v>
      </c>
    </row>
    <row r="11" customFormat="false" ht="20.25" hidden="false" customHeight="true" outlineLevel="0" collapsed="false">
      <c r="A11" s="0" t="n">
        <v>19973</v>
      </c>
      <c r="B11" s="0" t="s">
        <v>40</v>
      </c>
      <c r="C11" s="0" t="n">
        <v>3</v>
      </c>
      <c r="D11" s="0" t="s">
        <v>23</v>
      </c>
      <c r="E11" s="0" t="s">
        <v>41</v>
      </c>
      <c r="F11" s="0" t="s">
        <v>41</v>
      </c>
      <c r="G11" s="0" t="s">
        <v>29</v>
      </c>
      <c r="H11" s="0" t="n">
        <v>1</v>
      </c>
      <c r="I11" s="0" t="n">
        <v>2</v>
      </c>
      <c r="J11" s="0" t="s">
        <v>17</v>
      </c>
      <c r="K11" s="0" t="s">
        <v>18</v>
      </c>
      <c r="L11" s="0" t="s">
        <v>42</v>
      </c>
    </row>
    <row r="12" customFormat="false" ht="20.25" hidden="false" customHeight="true" outlineLevel="0" collapsed="false">
      <c r="A12" s="0" t="n">
        <v>19975</v>
      </c>
      <c r="B12" s="0" t="s">
        <v>43</v>
      </c>
      <c r="C12" s="0" t="n">
        <v>6</v>
      </c>
      <c r="D12" s="0" t="s">
        <v>13</v>
      </c>
      <c r="E12" s="0" t="s">
        <v>14</v>
      </c>
      <c r="F12" s="0" t="s">
        <v>20</v>
      </c>
      <c r="G12" s="0" t="s">
        <v>16</v>
      </c>
      <c r="H12" s="0" t="n">
        <v>2</v>
      </c>
      <c r="I12" s="0" t="n">
        <v>3</v>
      </c>
      <c r="J12" s="0" t="s">
        <v>17</v>
      </c>
      <c r="K12" s="0" t="s">
        <v>18</v>
      </c>
      <c r="L12" s="0" t="s">
        <v>30</v>
      </c>
    </row>
    <row r="13" customFormat="false" ht="20.25" hidden="false" customHeight="true" outlineLevel="0" collapsed="false">
      <c r="A13" s="0" t="n">
        <v>19978</v>
      </c>
      <c r="B13" s="0" t="s">
        <v>44</v>
      </c>
      <c r="C13" s="0" t="n">
        <v>6</v>
      </c>
      <c r="D13" s="0" t="s">
        <v>13</v>
      </c>
      <c r="E13" s="0" t="s">
        <v>14</v>
      </c>
      <c r="F13" s="0" t="s">
        <v>45</v>
      </c>
      <c r="G13" s="0" t="s">
        <v>16</v>
      </c>
      <c r="H13" s="0" t="n">
        <v>2</v>
      </c>
      <c r="I13" s="0" t="n">
        <v>3</v>
      </c>
      <c r="J13" s="0" t="s">
        <v>17</v>
      </c>
      <c r="K13" s="0" t="s">
        <v>18</v>
      </c>
      <c r="L13" s="0" t="s">
        <v>19</v>
      </c>
    </row>
    <row r="14" customFormat="false" ht="20.25" hidden="false" customHeight="true" outlineLevel="0" collapsed="false">
      <c r="A14" s="0" t="n">
        <v>19974</v>
      </c>
      <c r="B14" s="0" t="s">
        <v>46</v>
      </c>
      <c r="C14" s="0" t="n">
        <v>6</v>
      </c>
      <c r="D14" s="0" t="s">
        <v>23</v>
      </c>
      <c r="E14" s="0" t="s">
        <v>27</v>
      </c>
      <c r="F14" s="0" t="s">
        <v>28</v>
      </c>
      <c r="G14" s="0" t="s">
        <v>29</v>
      </c>
      <c r="H14" s="0" t="n">
        <v>2</v>
      </c>
      <c r="I14" s="0" t="n">
        <v>3</v>
      </c>
      <c r="J14" s="0" t="s">
        <v>21</v>
      </c>
      <c r="K14" s="0" t="s">
        <v>18</v>
      </c>
    </row>
    <row r="15" customFormat="false" ht="20.25" hidden="false" customHeight="true" outlineLevel="0" collapsed="false">
      <c r="A15" s="0" t="n">
        <v>19976</v>
      </c>
      <c r="B15" s="0" t="s">
        <v>47</v>
      </c>
      <c r="C15" s="0" t="n">
        <v>6</v>
      </c>
      <c r="D15" s="0" t="s">
        <v>32</v>
      </c>
      <c r="E15" s="0" t="s">
        <v>33</v>
      </c>
      <c r="F15" s="0" t="s">
        <v>33</v>
      </c>
      <c r="G15" s="0" t="s">
        <v>34</v>
      </c>
      <c r="H15" s="0" t="n">
        <v>2</v>
      </c>
      <c r="I15" s="0" t="n">
        <v>3</v>
      </c>
      <c r="J15" s="0" t="s">
        <v>17</v>
      </c>
      <c r="K15" s="0" t="s">
        <v>18</v>
      </c>
      <c r="L15" s="0" t="s">
        <v>31</v>
      </c>
    </row>
    <row r="16" customFormat="false" ht="20.25" hidden="false" customHeight="true" outlineLevel="0" collapsed="false">
      <c r="A16" s="0" t="n">
        <v>19977</v>
      </c>
      <c r="B16" s="0" t="s">
        <v>48</v>
      </c>
      <c r="C16" s="0" t="n">
        <v>6</v>
      </c>
      <c r="D16" s="0" t="s">
        <v>32</v>
      </c>
      <c r="E16" s="0" t="s">
        <v>49</v>
      </c>
      <c r="F16" s="0" t="s">
        <v>49</v>
      </c>
      <c r="G16" s="0" t="s">
        <v>49</v>
      </c>
      <c r="H16" s="0" t="n">
        <v>2</v>
      </c>
      <c r="I16" s="0" t="n">
        <v>5</v>
      </c>
      <c r="J16" s="0" t="s">
        <v>17</v>
      </c>
      <c r="K16" s="0" t="s">
        <v>18</v>
      </c>
    </row>
    <row r="17" customFormat="false" ht="20.25" hidden="false" customHeight="true" outlineLevel="0" collapsed="false">
      <c r="A17" s="0" t="n">
        <v>19981</v>
      </c>
      <c r="B17" s="0" t="s">
        <v>50</v>
      </c>
      <c r="C17" s="0" t="n">
        <v>3</v>
      </c>
      <c r="D17" s="0" t="s">
        <v>13</v>
      </c>
      <c r="E17" s="0" t="s">
        <v>14</v>
      </c>
      <c r="F17" s="0" t="s">
        <v>45</v>
      </c>
      <c r="G17" s="0" t="s">
        <v>16</v>
      </c>
      <c r="H17" s="0" t="n">
        <v>2</v>
      </c>
      <c r="I17" s="0" t="n">
        <v>4</v>
      </c>
      <c r="J17" s="0" t="s">
        <v>17</v>
      </c>
      <c r="K17" s="0" t="s">
        <v>18</v>
      </c>
      <c r="L17" s="0" t="s">
        <v>19</v>
      </c>
    </row>
    <row r="18" customFormat="false" ht="20.25" hidden="false" customHeight="true" outlineLevel="0" collapsed="false">
      <c r="A18" s="0" t="n">
        <v>19979</v>
      </c>
      <c r="B18" s="0" t="s">
        <v>51</v>
      </c>
      <c r="C18" s="0" t="n">
        <v>6</v>
      </c>
      <c r="D18" s="0" t="s">
        <v>23</v>
      </c>
      <c r="E18" s="0" t="s">
        <v>52</v>
      </c>
      <c r="F18" s="0" t="s">
        <v>52</v>
      </c>
      <c r="G18" s="0" t="s">
        <v>16</v>
      </c>
      <c r="H18" s="0" t="n">
        <v>2</v>
      </c>
      <c r="I18" s="0" t="n">
        <v>4</v>
      </c>
      <c r="J18" s="0" t="s">
        <v>21</v>
      </c>
      <c r="K18" s="0" t="s">
        <v>18</v>
      </c>
    </row>
    <row r="19" customFormat="false" ht="20.25" hidden="false" customHeight="true" outlineLevel="0" collapsed="false">
      <c r="A19" s="0" t="n">
        <v>19984</v>
      </c>
      <c r="B19" s="0" t="s">
        <v>53</v>
      </c>
      <c r="C19" s="0" t="n">
        <v>6</v>
      </c>
      <c r="D19" s="0" t="s">
        <v>23</v>
      </c>
      <c r="E19" s="0" t="s">
        <v>27</v>
      </c>
      <c r="F19" s="0" t="s">
        <v>54</v>
      </c>
      <c r="G19" s="0" t="s">
        <v>55</v>
      </c>
      <c r="H19" s="0" t="n">
        <v>2</v>
      </c>
      <c r="I19" s="0" t="n">
        <v>4</v>
      </c>
      <c r="J19" s="0" t="s">
        <v>17</v>
      </c>
      <c r="K19" s="0" t="s">
        <v>18</v>
      </c>
    </row>
    <row r="20" customFormat="false" ht="20.25" hidden="false" customHeight="true" outlineLevel="0" collapsed="false">
      <c r="A20" s="0" t="n">
        <v>19982</v>
      </c>
      <c r="B20" s="0" t="s">
        <v>56</v>
      </c>
      <c r="C20" s="0" t="n">
        <v>6</v>
      </c>
      <c r="D20" s="0" t="s">
        <v>13</v>
      </c>
      <c r="E20" s="0" t="s">
        <v>14</v>
      </c>
      <c r="F20" s="0" t="s">
        <v>45</v>
      </c>
      <c r="G20" s="0" t="s">
        <v>16</v>
      </c>
      <c r="H20" s="0" t="n">
        <v>2</v>
      </c>
      <c r="I20" s="0" t="n">
        <v>4</v>
      </c>
      <c r="J20" s="0" t="s">
        <v>17</v>
      </c>
      <c r="K20" s="0" t="s">
        <v>18</v>
      </c>
      <c r="L20" s="0" t="s">
        <v>57</v>
      </c>
    </row>
    <row r="21" customFormat="false" ht="20.25" hidden="false" customHeight="true" outlineLevel="0" collapsed="false">
      <c r="A21" s="0" t="n">
        <v>19980</v>
      </c>
      <c r="B21" s="0" t="s">
        <v>58</v>
      </c>
      <c r="C21" s="0" t="n">
        <v>6</v>
      </c>
      <c r="D21" s="0" t="s">
        <v>32</v>
      </c>
      <c r="E21" s="0" t="s">
        <v>33</v>
      </c>
      <c r="F21" s="0" t="s">
        <v>33</v>
      </c>
      <c r="G21" s="0" t="s">
        <v>34</v>
      </c>
      <c r="H21" s="0" t="n">
        <v>2</v>
      </c>
      <c r="I21" s="0" t="n">
        <v>4</v>
      </c>
      <c r="J21" s="0" t="s">
        <v>17</v>
      </c>
      <c r="K21" s="0" t="s">
        <v>18</v>
      </c>
      <c r="L21" s="0" t="s">
        <v>59</v>
      </c>
    </row>
    <row r="22" customFormat="false" ht="20.25" hidden="false" customHeight="true" outlineLevel="0" collapsed="false">
      <c r="A22" s="0" t="n">
        <v>19983</v>
      </c>
      <c r="B22" s="0" t="s">
        <v>60</v>
      </c>
      <c r="C22" s="0" t="n">
        <v>3</v>
      </c>
      <c r="D22" s="0" t="s">
        <v>23</v>
      </c>
      <c r="E22" s="0" t="s">
        <v>41</v>
      </c>
      <c r="F22" s="0" t="s">
        <v>41</v>
      </c>
      <c r="G22" s="0" t="s">
        <v>29</v>
      </c>
      <c r="H22" s="0" t="n">
        <v>2</v>
      </c>
      <c r="I22" s="0" t="n">
        <v>4</v>
      </c>
      <c r="J22" s="0" t="s">
        <v>17</v>
      </c>
      <c r="K22" s="0" t="s">
        <v>18</v>
      </c>
    </row>
    <row r="23" customFormat="false" ht="20.25" hidden="false" customHeight="true" outlineLevel="0" collapsed="false">
      <c r="A23" s="0" t="n">
        <v>19988</v>
      </c>
      <c r="B23" s="0" t="s">
        <v>61</v>
      </c>
      <c r="C23" s="0" t="n">
        <v>6</v>
      </c>
      <c r="D23" s="0" t="s">
        <v>23</v>
      </c>
      <c r="E23" s="0" t="s">
        <v>27</v>
      </c>
      <c r="F23" s="0" t="s">
        <v>62</v>
      </c>
      <c r="G23" s="0" t="s">
        <v>29</v>
      </c>
      <c r="H23" s="0" t="n">
        <v>3</v>
      </c>
      <c r="I23" s="0" t="n">
        <v>5</v>
      </c>
      <c r="J23" s="0" t="s">
        <v>17</v>
      </c>
      <c r="K23" s="0" t="s">
        <v>18</v>
      </c>
    </row>
    <row r="24" customFormat="false" ht="20.25" hidden="false" customHeight="true" outlineLevel="0" collapsed="false">
      <c r="A24" s="0" t="n">
        <v>19985</v>
      </c>
      <c r="B24" s="0" t="s">
        <v>63</v>
      </c>
      <c r="C24" s="0" t="n">
        <v>6</v>
      </c>
      <c r="D24" s="0" t="s">
        <v>23</v>
      </c>
      <c r="E24" s="0" t="s">
        <v>52</v>
      </c>
      <c r="F24" s="0" t="s">
        <v>52</v>
      </c>
      <c r="G24" s="0" t="s">
        <v>16</v>
      </c>
      <c r="H24" s="0" t="n">
        <v>3</v>
      </c>
      <c r="I24" s="0" t="n">
        <v>5</v>
      </c>
      <c r="J24" s="0" t="s">
        <v>17</v>
      </c>
      <c r="K24" s="0" t="s">
        <v>18</v>
      </c>
    </row>
    <row r="25" customFormat="false" ht="20.25" hidden="false" customHeight="true" outlineLevel="0" collapsed="false">
      <c r="A25" s="0" t="n">
        <v>19986</v>
      </c>
      <c r="B25" s="0" t="s">
        <v>64</v>
      </c>
      <c r="C25" s="0" t="n">
        <v>6</v>
      </c>
      <c r="D25" s="0" t="s">
        <v>23</v>
      </c>
      <c r="E25" s="0" t="s">
        <v>52</v>
      </c>
      <c r="F25" s="0" t="s">
        <v>52</v>
      </c>
      <c r="G25" s="0" t="s">
        <v>16</v>
      </c>
      <c r="H25" s="0" t="n">
        <v>3</v>
      </c>
      <c r="I25" s="0" t="n">
        <v>5</v>
      </c>
      <c r="J25" s="0" t="s">
        <v>17</v>
      </c>
      <c r="K25" s="0" t="s">
        <v>18</v>
      </c>
    </row>
    <row r="26" customFormat="false" ht="20.25" hidden="false" customHeight="true" outlineLevel="0" collapsed="false">
      <c r="A26" s="0" t="n">
        <v>19987</v>
      </c>
      <c r="B26" s="0" t="s">
        <v>65</v>
      </c>
      <c r="C26" s="0" t="n">
        <v>6</v>
      </c>
      <c r="D26" s="0" t="s">
        <v>38</v>
      </c>
      <c r="E26" s="0" t="s">
        <v>39</v>
      </c>
      <c r="F26" s="0" t="s">
        <v>39</v>
      </c>
      <c r="G26" s="0" t="s">
        <v>39</v>
      </c>
      <c r="H26" s="0" t="n">
        <v>3</v>
      </c>
      <c r="I26" s="0" t="n">
        <v>3</v>
      </c>
      <c r="J26" s="0" t="s">
        <v>17</v>
      </c>
      <c r="K26" s="0" t="s">
        <v>18</v>
      </c>
    </row>
    <row r="27" customFormat="false" ht="20.25" hidden="false" customHeight="true" outlineLevel="0" collapsed="false">
      <c r="A27" s="0" t="n">
        <v>19989</v>
      </c>
      <c r="B27" s="0" t="s">
        <v>66</v>
      </c>
      <c r="C27" s="0" t="n">
        <v>3</v>
      </c>
      <c r="D27" s="0" t="s">
        <v>13</v>
      </c>
      <c r="E27" s="0" t="s">
        <v>14</v>
      </c>
      <c r="F27" s="0" t="s">
        <v>45</v>
      </c>
      <c r="G27" s="0" t="s">
        <v>16</v>
      </c>
      <c r="H27" s="0" t="n">
        <v>3</v>
      </c>
      <c r="I27" s="0" t="n">
        <v>5</v>
      </c>
      <c r="J27" s="0" t="s">
        <v>67</v>
      </c>
      <c r="K27" s="0" t="s">
        <v>18</v>
      </c>
    </row>
    <row r="28" customFormat="false" ht="20.25" hidden="false" customHeight="true" outlineLevel="0" collapsed="false">
      <c r="A28" s="0" t="n">
        <v>19991</v>
      </c>
      <c r="B28" s="0" t="s">
        <v>68</v>
      </c>
      <c r="C28" s="0" t="n">
        <v>3</v>
      </c>
      <c r="D28" s="0" t="s">
        <v>13</v>
      </c>
      <c r="E28" s="0" t="s">
        <v>14</v>
      </c>
      <c r="F28" s="0" t="s">
        <v>20</v>
      </c>
      <c r="G28" s="0" t="s">
        <v>16</v>
      </c>
      <c r="H28" s="0" t="n">
        <v>3</v>
      </c>
      <c r="I28" s="0" t="n">
        <v>5</v>
      </c>
      <c r="J28" s="0" t="s">
        <v>67</v>
      </c>
      <c r="K28" s="0" t="s">
        <v>18</v>
      </c>
    </row>
    <row r="29" customFormat="false" ht="20.25" hidden="false" customHeight="true" outlineLevel="0" collapsed="false">
      <c r="A29" s="0" t="n">
        <v>19992</v>
      </c>
      <c r="B29" s="0" t="s">
        <v>69</v>
      </c>
      <c r="C29" s="0" t="n">
        <v>3</v>
      </c>
      <c r="D29" s="0" t="s">
        <v>13</v>
      </c>
      <c r="E29" s="0" t="s">
        <v>14</v>
      </c>
      <c r="F29" s="0" t="s">
        <v>45</v>
      </c>
      <c r="G29" s="0" t="s">
        <v>16</v>
      </c>
      <c r="H29" s="0" t="n">
        <v>3</v>
      </c>
      <c r="I29" s="0" t="n">
        <v>5</v>
      </c>
      <c r="J29" s="0" t="s">
        <v>67</v>
      </c>
      <c r="K29" s="0" t="s">
        <v>18</v>
      </c>
    </row>
    <row r="30" customFormat="false" ht="20.25" hidden="false" customHeight="true" outlineLevel="0" collapsed="false">
      <c r="A30" s="0" t="n">
        <v>19990</v>
      </c>
      <c r="B30" s="0" t="s">
        <v>70</v>
      </c>
      <c r="C30" s="0" t="n">
        <v>6</v>
      </c>
      <c r="D30" s="0" t="s">
        <v>23</v>
      </c>
      <c r="E30" s="0" t="s">
        <v>14</v>
      </c>
      <c r="F30" s="0" t="s">
        <v>45</v>
      </c>
      <c r="G30" s="0" t="s">
        <v>16</v>
      </c>
      <c r="H30" s="0" t="n">
        <v>3</v>
      </c>
      <c r="I30" s="0" t="n">
        <v>5</v>
      </c>
      <c r="J30" s="0" t="s">
        <v>67</v>
      </c>
      <c r="K30" s="0" t="s">
        <v>18</v>
      </c>
    </row>
    <row r="31" customFormat="false" ht="20.25" hidden="false" customHeight="true" outlineLevel="0" collapsed="false">
      <c r="A31" s="0" t="n">
        <v>19993</v>
      </c>
      <c r="B31" s="0" t="s">
        <v>71</v>
      </c>
      <c r="C31" s="0" t="n">
        <v>6</v>
      </c>
      <c r="D31" s="0" t="s">
        <v>23</v>
      </c>
      <c r="E31" s="0" t="s">
        <v>72</v>
      </c>
      <c r="F31" s="0" t="s">
        <v>73</v>
      </c>
      <c r="G31" s="0" t="s">
        <v>74</v>
      </c>
      <c r="H31" s="0" t="n">
        <v>3</v>
      </c>
      <c r="I31" s="0" t="n">
        <v>6</v>
      </c>
      <c r="J31" s="0" t="s">
        <v>17</v>
      </c>
      <c r="K31" s="0" t="s">
        <v>18</v>
      </c>
    </row>
    <row r="32" customFormat="false" ht="20.25" hidden="false" customHeight="true" outlineLevel="0" collapsed="false">
      <c r="A32" s="0" t="n">
        <v>19994</v>
      </c>
      <c r="B32" s="0" t="s">
        <v>75</v>
      </c>
      <c r="C32" s="0" t="n">
        <v>6</v>
      </c>
      <c r="D32" s="0" t="s">
        <v>23</v>
      </c>
      <c r="E32" s="0" t="s">
        <v>27</v>
      </c>
      <c r="F32" s="0" t="s">
        <v>76</v>
      </c>
      <c r="G32" s="0" t="s">
        <v>74</v>
      </c>
      <c r="H32" s="0" t="n">
        <v>3</v>
      </c>
      <c r="I32" s="0" t="n">
        <v>6</v>
      </c>
      <c r="J32" s="0" t="s">
        <v>17</v>
      </c>
      <c r="K32" s="0" t="s">
        <v>18</v>
      </c>
    </row>
    <row r="33" customFormat="false" ht="20.25" hidden="false" customHeight="true" outlineLevel="0" collapsed="false">
      <c r="A33" s="0" t="n">
        <v>19995</v>
      </c>
      <c r="B33" s="0" t="s">
        <v>77</v>
      </c>
      <c r="C33" s="0" t="n">
        <v>6</v>
      </c>
      <c r="D33" s="0" t="s">
        <v>32</v>
      </c>
      <c r="E33" s="0" t="s">
        <v>78</v>
      </c>
      <c r="F33" s="0" t="s">
        <v>79</v>
      </c>
      <c r="G33" s="0" t="s">
        <v>80</v>
      </c>
      <c r="H33" s="0" t="n">
        <v>3</v>
      </c>
      <c r="I33" s="0" t="n">
        <v>6</v>
      </c>
      <c r="J33" s="0" t="s">
        <v>81</v>
      </c>
      <c r="K33" s="0" t="s">
        <v>49</v>
      </c>
    </row>
    <row r="34" customFormat="false" ht="20.25" hidden="false" customHeight="true" outlineLevel="0" collapsed="false">
      <c r="A34" s="0" t="n">
        <v>19997</v>
      </c>
      <c r="B34" s="0" t="s">
        <v>82</v>
      </c>
      <c r="C34" s="0" t="n">
        <v>6</v>
      </c>
      <c r="D34" s="0" t="s">
        <v>32</v>
      </c>
      <c r="E34" s="0" t="s">
        <v>78</v>
      </c>
      <c r="F34" s="0" t="s">
        <v>83</v>
      </c>
      <c r="G34" s="0" t="s">
        <v>84</v>
      </c>
      <c r="H34" s="0" t="n">
        <v>3</v>
      </c>
      <c r="I34" s="0" t="n">
        <v>6</v>
      </c>
      <c r="J34" s="0" t="s">
        <v>81</v>
      </c>
      <c r="K34" s="0" t="s">
        <v>49</v>
      </c>
    </row>
    <row r="35" customFormat="false" ht="20.25" hidden="false" customHeight="true" outlineLevel="0" collapsed="false">
      <c r="A35" s="0" t="n">
        <v>19996</v>
      </c>
      <c r="B35" s="0" t="s">
        <v>85</v>
      </c>
      <c r="C35" s="0" t="n">
        <v>6</v>
      </c>
      <c r="D35" s="0" t="s">
        <v>32</v>
      </c>
      <c r="E35" s="0" t="s">
        <v>78</v>
      </c>
      <c r="F35" s="0" t="s">
        <v>79</v>
      </c>
      <c r="G35" s="0" t="s">
        <v>80</v>
      </c>
      <c r="H35" s="0" t="n">
        <v>3</v>
      </c>
      <c r="I35" s="0" t="n">
        <v>6</v>
      </c>
      <c r="J35" s="0" t="s">
        <v>81</v>
      </c>
      <c r="K35" s="0" t="s">
        <v>49</v>
      </c>
    </row>
    <row r="36" customFormat="false" ht="20.25" hidden="false" customHeight="true" outlineLevel="0" collapsed="false">
      <c r="A36" s="0" t="n">
        <v>19998</v>
      </c>
      <c r="B36" s="0" t="s">
        <v>86</v>
      </c>
      <c r="C36" s="0" t="n">
        <v>6</v>
      </c>
      <c r="D36" s="0" t="s">
        <v>23</v>
      </c>
      <c r="E36" s="0" t="s">
        <v>72</v>
      </c>
      <c r="F36" s="0" t="s">
        <v>27</v>
      </c>
      <c r="G36" s="0" t="s">
        <v>74</v>
      </c>
      <c r="H36" s="0" t="n">
        <v>3</v>
      </c>
      <c r="I36" s="0" t="n">
        <v>6</v>
      </c>
      <c r="J36" s="0" t="s">
        <v>81</v>
      </c>
      <c r="K36" s="0" t="s">
        <v>72</v>
      </c>
    </row>
    <row r="37" customFormat="false" ht="20.25" hidden="false" customHeight="true" outlineLevel="0" collapsed="false">
      <c r="A37" s="0" t="n">
        <v>19999</v>
      </c>
      <c r="B37" s="0" t="s">
        <v>87</v>
      </c>
      <c r="C37" s="0" t="n">
        <v>6</v>
      </c>
      <c r="D37" s="0" t="s">
        <v>23</v>
      </c>
      <c r="E37" s="0" t="s">
        <v>72</v>
      </c>
      <c r="F37" s="0" t="s">
        <v>27</v>
      </c>
      <c r="G37" s="0" t="s">
        <v>74</v>
      </c>
      <c r="H37" s="0" t="n">
        <v>3</v>
      </c>
      <c r="I37" s="0" t="n">
        <v>6</v>
      </c>
      <c r="J37" s="0" t="s">
        <v>81</v>
      </c>
      <c r="K37" s="0" t="s">
        <v>72</v>
      </c>
    </row>
    <row r="38" customFormat="false" ht="20.25" hidden="false" customHeight="true" outlineLevel="0" collapsed="false">
      <c r="A38" s="0" t="n">
        <v>20000</v>
      </c>
      <c r="B38" s="0" t="s">
        <v>88</v>
      </c>
      <c r="C38" s="0" t="n">
        <v>6</v>
      </c>
      <c r="D38" s="0" t="s">
        <v>23</v>
      </c>
      <c r="E38" s="0" t="s">
        <v>72</v>
      </c>
      <c r="F38" s="0" t="s">
        <v>72</v>
      </c>
      <c r="G38" s="0" t="s">
        <v>74</v>
      </c>
      <c r="H38" s="0" t="n">
        <v>3</v>
      </c>
      <c r="I38" s="0" t="n">
        <v>6</v>
      </c>
      <c r="J38" s="0" t="s">
        <v>81</v>
      </c>
      <c r="K38" s="0" t="s">
        <v>72</v>
      </c>
    </row>
    <row r="39" customFormat="false" ht="20.25" hidden="false" customHeight="true" outlineLevel="0" collapsed="false">
      <c r="A39" s="0" t="n">
        <v>20002</v>
      </c>
      <c r="B39" s="0" t="s">
        <v>89</v>
      </c>
      <c r="C39" s="0" t="n">
        <v>6</v>
      </c>
      <c r="D39" s="0" t="s">
        <v>32</v>
      </c>
      <c r="E39" s="0" t="s">
        <v>78</v>
      </c>
      <c r="F39" s="0" t="s">
        <v>83</v>
      </c>
      <c r="G39" s="0" t="s">
        <v>84</v>
      </c>
      <c r="H39" s="0" t="n">
        <v>4</v>
      </c>
      <c r="I39" s="0" t="n">
        <v>7</v>
      </c>
      <c r="J39" s="0" t="s">
        <v>81</v>
      </c>
      <c r="K39" s="0" t="s">
        <v>49</v>
      </c>
    </row>
    <row r="40" customFormat="false" ht="20.25" hidden="false" customHeight="true" outlineLevel="0" collapsed="false">
      <c r="A40" s="0" t="n">
        <v>20005</v>
      </c>
      <c r="B40" s="0" t="s">
        <v>90</v>
      </c>
      <c r="C40" s="0" t="n">
        <v>6</v>
      </c>
      <c r="D40" s="0" t="s">
        <v>23</v>
      </c>
      <c r="E40" s="0" t="s">
        <v>72</v>
      </c>
      <c r="F40" s="0" t="s">
        <v>91</v>
      </c>
      <c r="G40" s="0" t="s">
        <v>74</v>
      </c>
      <c r="H40" s="0" t="n">
        <v>4</v>
      </c>
      <c r="I40" s="0" t="n">
        <v>7</v>
      </c>
      <c r="J40" s="0" t="s">
        <v>81</v>
      </c>
      <c r="K40" s="0" t="s">
        <v>49</v>
      </c>
    </row>
    <row r="41" customFormat="false" ht="20.25" hidden="false" customHeight="true" outlineLevel="0" collapsed="false">
      <c r="A41" s="0" t="n">
        <v>20003</v>
      </c>
      <c r="B41" s="0" t="s">
        <v>92</v>
      </c>
      <c r="C41" s="0" t="n">
        <v>6</v>
      </c>
      <c r="D41" s="0" t="s">
        <v>32</v>
      </c>
      <c r="E41" s="0" t="s">
        <v>78</v>
      </c>
      <c r="F41" s="0" t="s">
        <v>83</v>
      </c>
      <c r="G41" s="0" t="s">
        <v>84</v>
      </c>
      <c r="H41" s="0" t="n">
        <v>4</v>
      </c>
      <c r="I41" s="0" t="n">
        <v>7</v>
      </c>
      <c r="J41" s="0" t="s">
        <v>81</v>
      </c>
      <c r="K41" s="0" t="s">
        <v>49</v>
      </c>
    </row>
    <row r="42" customFormat="false" ht="20.25" hidden="false" customHeight="true" outlineLevel="0" collapsed="false">
      <c r="A42" s="0" t="n">
        <v>20004</v>
      </c>
      <c r="B42" s="0" t="s">
        <v>93</v>
      </c>
      <c r="C42" s="0" t="n">
        <v>6</v>
      </c>
      <c r="D42" s="0" t="s">
        <v>32</v>
      </c>
      <c r="E42" s="0" t="s">
        <v>78</v>
      </c>
      <c r="F42" s="0" t="s">
        <v>83</v>
      </c>
      <c r="G42" s="0" t="s">
        <v>84</v>
      </c>
      <c r="H42" s="0" t="n">
        <v>4</v>
      </c>
      <c r="I42" s="0" t="n">
        <v>7</v>
      </c>
      <c r="J42" s="0" t="s">
        <v>81</v>
      </c>
      <c r="K42" s="0" t="s">
        <v>49</v>
      </c>
    </row>
    <row r="43" customFormat="false" ht="20.25" hidden="false" customHeight="true" outlineLevel="0" collapsed="false">
      <c r="A43" s="0" t="n">
        <v>20001</v>
      </c>
      <c r="B43" s="0" t="s">
        <v>94</v>
      </c>
      <c r="C43" s="0" t="n">
        <v>6</v>
      </c>
      <c r="D43" s="0" t="s">
        <v>32</v>
      </c>
      <c r="E43" s="0" t="s">
        <v>78</v>
      </c>
      <c r="F43" s="0" t="s">
        <v>79</v>
      </c>
      <c r="G43" s="0" t="s">
        <v>80</v>
      </c>
      <c r="H43" s="0" t="n">
        <v>4</v>
      </c>
      <c r="I43" s="0" t="n">
        <v>7</v>
      </c>
      <c r="J43" s="0" t="s">
        <v>81</v>
      </c>
      <c r="K43" s="0" t="s">
        <v>49</v>
      </c>
    </row>
    <row r="44" customFormat="false" ht="20.25" hidden="false" customHeight="true" outlineLevel="0" collapsed="false">
      <c r="A44" s="0" t="n">
        <v>20006</v>
      </c>
      <c r="B44" s="0" t="s">
        <v>95</v>
      </c>
      <c r="C44" s="0" t="n">
        <v>6</v>
      </c>
      <c r="D44" s="0" t="s">
        <v>23</v>
      </c>
      <c r="E44" s="0" t="s">
        <v>72</v>
      </c>
      <c r="F44" s="0" t="s">
        <v>27</v>
      </c>
      <c r="G44" s="0" t="s">
        <v>74</v>
      </c>
      <c r="H44" s="0" t="n">
        <v>4</v>
      </c>
      <c r="I44" s="0" t="n">
        <v>7</v>
      </c>
      <c r="J44" s="0" t="s">
        <v>81</v>
      </c>
      <c r="K44" s="0" t="s">
        <v>72</v>
      </c>
    </row>
    <row r="45" customFormat="false" ht="20.25" hidden="false" customHeight="true" outlineLevel="0" collapsed="false">
      <c r="A45" s="0" t="n">
        <v>20007</v>
      </c>
      <c r="B45" s="0" t="s">
        <v>96</v>
      </c>
      <c r="C45" s="0" t="n">
        <v>6</v>
      </c>
      <c r="D45" s="0" t="s">
        <v>23</v>
      </c>
      <c r="E45" s="0" t="s">
        <v>72</v>
      </c>
      <c r="F45" s="0" t="s">
        <v>27</v>
      </c>
      <c r="G45" s="0" t="s">
        <v>74</v>
      </c>
      <c r="H45" s="0" t="n">
        <v>4</v>
      </c>
      <c r="I45" s="0" t="n">
        <v>7</v>
      </c>
      <c r="J45" s="0" t="s">
        <v>81</v>
      </c>
      <c r="K45" s="0" t="s">
        <v>72</v>
      </c>
    </row>
    <row r="46" customFormat="false" ht="20.25" hidden="false" customHeight="true" outlineLevel="0" collapsed="false">
      <c r="A46" s="0" t="n">
        <v>20008</v>
      </c>
      <c r="B46" s="0" t="s">
        <v>97</v>
      </c>
      <c r="C46" s="0" t="n">
        <v>6</v>
      </c>
      <c r="D46" s="0" t="s">
        <v>23</v>
      </c>
      <c r="E46" s="0" t="s">
        <v>72</v>
      </c>
      <c r="F46" s="0" t="s">
        <v>72</v>
      </c>
      <c r="G46" s="0" t="s">
        <v>74</v>
      </c>
      <c r="H46" s="0" t="n">
        <v>4</v>
      </c>
      <c r="I46" s="0" t="n">
        <v>7</v>
      </c>
      <c r="J46" s="0" t="s">
        <v>81</v>
      </c>
      <c r="K46" s="0" t="s">
        <v>72</v>
      </c>
    </row>
    <row r="47" customFormat="false" ht="20.25" hidden="false" customHeight="true" outlineLevel="0" collapsed="false">
      <c r="A47" s="0" t="n">
        <v>20009</v>
      </c>
      <c r="B47" s="0" t="s">
        <v>98</v>
      </c>
      <c r="C47" s="0" t="n">
        <v>6</v>
      </c>
      <c r="D47" s="0" t="s">
        <v>23</v>
      </c>
      <c r="E47" s="0" t="s">
        <v>72</v>
      </c>
      <c r="F47" s="0" t="s">
        <v>72</v>
      </c>
      <c r="G47" s="0" t="s">
        <v>74</v>
      </c>
      <c r="H47" s="0" t="n">
        <v>4</v>
      </c>
      <c r="I47" s="0" t="n">
        <v>7</v>
      </c>
      <c r="J47" s="0" t="s">
        <v>81</v>
      </c>
      <c r="K47" s="0" t="s">
        <v>72</v>
      </c>
    </row>
    <row r="48" customFormat="false" ht="20.25" hidden="false" customHeight="true" outlineLevel="0" collapsed="false">
      <c r="A48" s="0" t="n">
        <v>20010</v>
      </c>
      <c r="B48" s="0" t="s">
        <v>99</v>
      </c>
      <c r="C48" s="0" t="n">
        <v>6</v>
      </c>
      <c r="D48" s="0" t="s">
        <v>23</v>
      </c>
      <c r="E48" s="0" t="s">
        <v>27</v>
      </c>
      <c r="F48" s="0" t="s">
        <v>100</v>
      </c>
      <c r="G48" s="0" t="s">
        <v>29</v>
      </c>
      <c r="H48" s="0" t="n">
        <v>4</v>
      </c>
      <c r="I48" s="0" t="n">
        <v>7</v>
      </c>
      <c r="J48" s="0" t="s">
        <v>81</v>
      </c>
      <c r="K48" s="0" t="s">
        <v>72</v>
      </c>
    </row>
    <row r="49" customFormat="false" ht="20.25" hidden="false" customHeight="true" outlineLevel="0" collapsed="false">
      <c r="A49" s="0" t="n">
        <v>20011</v>
      </c>
      <c r="B49" s="0" t="s">
        <v>101</v>
      </c>
      <c r="C49" s="0" t="n">
        <v>6</v>
      </c>
      <c r="D49" s="0" t="s">
        <v>38</v>
      </c>
      <c r="E49" s="0" t="s">
        <v>39</v>
      </c>
      <c r="F49" s="0" t="s">
        <v>39</v>
      </c>
      <c r="G49" s="0" t="s">
        <v>39</v>
      </c>
      <c r="H49" s="0" t="n">
        <v>4</v>
      </c>
      <c r="I49" s="0" t="n">
        <v>8</v>
      </c>
      <c r="J49" s="0" t="s">
        <v>17</v>
      </c>
      <c r="K49" s="0" t="s">
        <v>18</v>
      </c>
    </row>
    <row r="50" customFormat="false" ht="20.25" hidden="false" customHeight="true" outlineLevel="0" collapsed="false">
      <c r="A50" s="0" t="n">
        <v>20012</v>
      </c>
      <c r="B50" s="0" t="s">
        <v>102</v>
      </c>
      <c r="C50" s="0" t="n">
        <v>12</v>
      </c>
      <c r="D50" s="0" t="s">
        <v>103</v>
      </c>
      <c r="E50" s="0" t="s">
        <v>103</v>
      </c>
      <c r="F50" s="0" t="s">
        <v>103</v>
      </c>
      <c r="G50" s="0" t="s">
        <v>74</v>
      </c>
      <c r="H50" s="0" t="n">
        <v>4</v>
      </c>
      <c r="I50" s="0" t="n">
        <v>8</v>
      </c>
      <c r="J50" s="0" t="s">
        <v>103</v>
      </c>
      <c r="K50" s="0" t="s">
        <v>18</v>
      </c>
    </row>
    <row r="51" customFormat="false" ht="20.25" hidden="false" customHeight="true" outlineLevel="0" collapsed="false">
      <c r="A51" s="0" t="n">
        <v>20013</v>
      </c>
      <c r="B51" s="0" t="s">
        <v>104</v>
      </c>
      <c r="C51" s="0" t="n">
        <v>9</v>
      </c>
      <c r="D51" s="0" t="s">
        <v>104</v>
      </c>
      <c r="E51" s="0" t="s">
        <v>104</v>
      </c>
      <c r="F51" s="0" t="s">
        <v>104</v>
      </c>
      <c r="G51" s="0" t="s">
        <v>74</v>
      </c>
      <c r="H51" s="0" t="n">
        <v>4</v>
      </c>
      <c r="I51" s="0" t="n">
        <v>8</v>
      </c>
      <c r="J51" s="0" t="s">
        <v>105</v>
      </c>
      <c r="K51" s="0" t="s">
        <v>18</v>
      </c>
    </row>
    <row r="52" customFormat="false" ht="20.25" hidden="false" customHeight="true" outlineLevel="0" collapsed="false">
      <c r="A52" s="0" t="n">
        <v>20016</v>
      </c>
      <c r="B52" s="0" t="s">
        <v>106</v>
      </c>
      <c r="C52" s="0" t="n">
        <v>3</v>
      </c>
      <c r="D52" s="0" t="s">
        <v>23</v>
      </c>
      <c r="E52" s="0" t="s">
        <v>27</v>
      </c>
      <c r="F52" s="0" t="s">
        <v>106</v>
      </c>
      <c r="G52" s="0" t="s">
        <v>74</v>
      </c>
      <c r="H52" s="0" t="n">
        <v>4</v>
      </c>
      <c r="I52" s="0" t="n">
        <v>8</v>
      </c>
      <c r="J52" s="0" t="s">
        <v>107</v>
      </c>
      <c r="K52" s="0" t="s">
        <v>18</v>
      </c>
    </row>
    <row r="53" customFormat="false" ht="20.25" hidden="false" customHeight="true" outlineLevel="0" collapsed="false">
      <c r="A53" s="0" t="n">
        <v>20017</v>
      </c>
      <c r="B53" s="0" t="s">
        <v>108</v>
      </c>
      <c r="C53" s="0" t="n">
        <v>3</v>
      </c>
      <c r="D53" s="0" t="s">
        <v>23</v>
      </c>
      <c r="E53" s="0" t="s">
        <v>72</v>
      </c>
      <c r="F53" s="0" t="s">
        <v>73</v>
      </c>
      <c r="G53" s="0" t="s">
        <v>74</v>
      </c>
      <c r="H53" s="0" t="n">
        <v>4</v>
      </c>
      <c r="I53" s="0" t="n">
        <v>8</v>
      </c>
      <c r="J53" s="0" t="s">
        <v>107</v>
      </c>
      <c r="K53" s="0" t="s">
        <v>18</v>
      </c>
    </row>
    <row r="54" customFormat="false" ht="20.25" hidden="false" customHeight="true" outlineLevel="0" collapsed="false">
      <c r="A54" s="0" t="n">
        <v>20018</v>
      </c>
      <c r="B54" s="0" t="s">
        <v>109</v>
      </c>
      <c r="C54" s="0" t="n">
        <v>3</v>
      </c>
      <c r="D54" s="0" t="s">
        <v>32</v>
      </c>
      <c r="E54" s="0" t="s">
        <v>14</v>
      </c>
      <c r="F54" s="0" t="s">
        <v>79</v>
      </c>
      <c r="G54" s="0" t="s">
        <v>80</v>
      </c>
      <c r="H54" s="0" t="n">
        <v>4</v>
      </c>
      <c r="I54" s="0" t="n">
        <v>8</v>
      </c>
      <c r="J54" s="0" t="s">
        <v>107</v>
      </c>
      <c r="K54" s="0" t="s">
        <v>49</v>
      </c>
    </row>
    <row r="55" customFormat="false" ht="20.25" hidden="false" customHeight="true" outlineLevel="0" collapsed="false">
      <c r="A55" s="0" t="n">
        <v>20014</v>
      </c>
      <c r="B55" s="0" t="s">
        <v>110</v>
      </c>
      <c r="C55" s="0" t="n">
        <v>3</v>
      </c>
      <c r="D55" s="0" t="s">
        <v>23</v>
      </c>
      <c r="E55" s="0" t="s">
        <v>27</v>
      </c>
      <c r="F55" s="0" t="s">
        <v>111</v>
      </c>
      <c r="G55" s="0" t="s">
        <v>74</v>
      </c>
      <c r="H55" s="0" t="n">
        <v>4</v>
      </c>
      <c r="I55" s="0" t="n">
        <v>8</v>
      </c>
      <c r="J55" s="0" t="s">
        <v>107</v>
      </c>
      <c r="K55" s="0" t="s">
        <v>49</v>
      </c>
    </row>
    <row r="56" customFormat="false" ht="20.25" hidden="false" customHeight="true" outlineLevel="0" collapsed="false">
      <c r="A56" s="0" t="n">
        <v>20019</v>
      </c>
      <c r="B56" s="0" t="s">
        <v>112</v>
      </c>
      <c r="C56" s="0" t="n">
        <v>3</v>
      </c>
      <c r="D56" s="0" t="s">
        <v>23</v>
      </c>
      <c r="E56" s="0" t="s">
        <v>113</v>
      </c>
      <c r="F56" s="0" t="s">
        <v>54</v>
      </c>
      <c r="G56" s="0" t="s">
        <v>114</v>
      </c>
      <c r="H56" s="0" t="n">
        <v>4</v>
      </c>
      <c r="I56" s="0" t="n">
        <v>8</v>
      </c>
      <c r="J56" s="0" t="s">
        <v>107</v>
      </c>
      <c r="K56" s="0" t="s">
        <v>72</v>
      </c>
    </row>
    <row r="57" customFormat="false" ht="20.25" hidden="false" customHeight="true" outlineLevel="0" collapsed="false">
      <c r="A57" s="0" t="n">
        <v>20015</v>
      </c>
      <c r="B57" s="0" t="s">
        <v>115</v>
      </c>
      <c r="C57" s="0" t="n">
        <v>3</v>
      </c>
      <c r="D57" s="0" t="s">
        <v>23</v>
      </c>
      <c r="E57" s="0" t="s">
        <v>27</v>
      </c>
      <c r="F57" s="0" t="s">
        <v>115</v>
      </c>
      <c r="G57" s="0" t="s">
        <v>29</v>
      </c>
      <c r="H57" s="0" t="n">
        <v>4</v>
      </c>
      <c r="I57" s="0" t="n">
        <v>8</v>
      </c>
      <c r="J57" s="0" t="s">
        <v>107</v>
      </c>
      <c r="K57" s="0" t="s">
        <v>72</v>
      </c>
    </row>
    <row r="58" customFormat="false" ht="20.25" hidden="false" customHeight="true" outlineLevel="0" collapsed="false">
      <c r="A58" s="0" t="n">
        <v>20020</v>
      </c>
      <c r="B58" s="0" t="s">
        <v>116</v>
      </c>
      <c r="C58" s="0" t="n">
        <v>3</v>
      </c>
      <c r="D58" s="0" t="s">
        <v>38</v>
      </c>
      <c r="E58" s="0" t="s">
        <v>39</v>
      </c>
      <c r="F58" s="0" t="s">
        <v>39</v>
      </c>
      <c r="G58" s="0" t="s">
        <v>39</v>
      </c>
      <c r="H58" s="0" t="n">
        <v>4</v>
      </c>
      <c r="I58" s="0" t="n">
        <v>8</v>
      </c>
      <c r="J58" s="0" t="s">
        <v>107</v>
      </c>
      <c r="K58" s="0" t="s">
        <v>18</v>
      </c>
    </row>
    <row r="59" customFormat="false" ht="20.25" hidden="false" customHeight="true" outlineLevel="0" collapsed="false">
      <c r="A59" s="0" t="n">
        <v>20021</v>
      </c>
      <c r="B59" s="0" t="s">
        <v>117</v>
      </c>
      <c r="C59" s="0" t="n">
        <v>3</v>
      </c>
      <c r="D59" s="0" t="s">
        <v>38</v>
      </c>
      <c r="E59" s="0" t="s">
        <v>39</v>
      </c>
      <c r="F59" s="0" t="s">
        <v>39</v>
      </c>
      <c r="G59" s="0" t="s">
        <v>39</v>
      </c>
      <c r="H59" s="0" t="n">
        <v>4</v>
      </c>
      <c r="I59" s="0" t="n">
        <v>8</v>
      </c>
      <c r="J59" s="0" t="s">
        <v>107</v>
      </c>
      <c r="K59" s="0" t="s">
        <v>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5"/>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A51" activeCellId="0" sqref="A51"/>
    </sheetView>
  </sheetViews>
  <sheetFormatPr defaultColWidth="8.8515625" defaultRowHeight="14.25" zeroHeight="false" outlineLevelRow="0" outlineLevelCol="0"/>
  <cols>
    <col collapsed="false" customWidth="true" hidden="false" outlineLevel="0" max="2" min="2" style="0" width="192.43"/>
  </cols>
  <sheetData>
    <row r="1" s="1" customFormat="true" ht="15" hidden="false" customHeight="false" outlineLevel="0" collapsed="false">
      <c r="A1" s="1" t="s">
        <v>0</v>
      </c>
      <c r="B1" s="1" t="s">
        <v>421</v>
      </c>
    </row>
    <row r="2" s="1" customFormat="true" ht="15" hidden="false" customHeight="false" outlineLevel="0" collapsed="false">
      <c r="A2" s="1" t="s">
        <v>518</v>
      </c>
    </row>
    <row r="3" customFormat="false" ht="14.25" hidden="false" customHeight="false" outlineLevel="0" collapsed="false">
      <c r="A3" s="0" t="s">
        <v>519</v>
      </c>
      <c r="B3" s="0" t="s">
        <v>520</v>
      </c>
    </row>
    <row r="4" customFormat="false" ht="14.25" hidden="false" customHeight="false" outlineLevel="0" collapsed="false">
      <c r="A4" s="0" t="s">
        <v>521</v>
      </c>
      <c r="B4" s="0" t="s">
        <v>522</v>
      </c>
    </row>
    <row r="5" customFormat="false" ht="14.25" hidden="false" customHeight="false" outlineLevel="0" collapsed="false">
      <c r="A5" s="0" t="s">
        <v>523</v>
      </c>
      <c r="B5" s="0" t="s">
        <v>524</v>
      </c>
    </row>
    <row r="6" customFormat="false" ht="14.25" hidden="false" customHeight="false" outlineLevel="0" collapsed="false">
      <c r="A6" s="0" t="s">
        <v>525</v>
      </c>
      <c r="B6" s="0" t="s">
        <v>526</v>
      </c>
    </row>
    <row r="7" customFormat="false" ht="14.25" hidden="false" customHeight="false" outlineLevel="0" collapsed="false">
      <c r="A7" s="0" t="s">
        <v>527</v>
      </c>
      <c r="B7" s="0" t="s">
        <v>528</v>
      </c>
    </row>
    <row r="8" s="1" customFormat="true" ht="15" hidden="false" customHeight="false" outlineLevel="0" collapsed="false">
      <c r="A8" s="1" t="s">
        <v>529</v>
      </c>
    </row>
    <row r="9" customFormat="false" ht="15" hidden="false" customHeight="false" outlineLevel="0" collapsed="false">
      <c r="A9" s="0" t="s">
        <v>530</v>
      </c>
      <c r="B9" s="0" t="s">
        <v>531</v>
      </c>
    </row>
    <row r="10" customFormat="false" ht="15" hidden="false" customHeight="false" outlineLevel="0" collapsed="false">
      <c r="A10" s="0" t="s">
        <v>532</v>
      </c>
      <c r="B10" s="0" t="s">
        <v>533</v>
      </c>
    </row>
    <row r="11" s="1" customFormat="true" ht="15" hidden="false" customHeight="false" outlineLevel="0" collapsed="false">
      <c r="A11" s="1" t="s">
        <v>534</v>
      </c>
    </row>
    <row r="12" customFormat="false" ht="15" hidden="false" customHeight="false" outlineLevel="0" collapsed="false">
      <c r="A12" s="0" t="s">
        <v>535</v>
      </c>
      <c r="B12" s="0" t="s">
        <v>536</v>
      </c>
    </row>
    <row r="13" customFormat="false" ht="15" hidden="false" customHeight="false" outlineLevel="0" collapsed="false">
      <c r="A13" s="0" t="s">
        <v>537</v>
      </c>
      <c r="B13" s="0" t="s">
        <v>538</v>
      </c>
    </row>
    <row r="14" customFormat="false" ht="15" hidden="false" customHeight="false" outlineLevel="0" collapsed="false">
      <c r="A14" s="0" t="s">
        <v>539</v>
      </c>
      <c r="B14" s="0" t="s">
        <v>540</v>
      </c>
    </row>
    <row r="15" customFormat="false" ht="15" hidden="false" customHeight="false" outlineLevel="0" collapsed="false">
      <c r="A15" s="0" t="s">
        <v>541</v>
      </c>
      <c r="B15" s="0" t="s">
        <v>542</v>
      </c>
    </row>
    <row r="16" customFormat="false" ht="15" hidden="false" customHeight="false" outlineLevel="0" collapsed="false">
      <c r="A16" s="0" t="s">
        <v>543</v>
      </c>
      <c r="B16" s="0" t="s">
        <v>544</v>
      </c>
    </row>
    <row r="17" customFormat="false" ht="15" hidden="false" customHeight="false" outlineLevel="0" collapsed="false">
      <c r="A17" s="0" t="s">
        <v>545</v>
      </c>
      <c r="B17" s="0" t="s">
        <v>546</v>
      </c>
    </row>
    <row r="18" customFormat="false" ht="15" hidden="false" customHeight="false" outlineLevel="0" collapsed="false">
      <c r="A18" s="0" t="s">
        <v>547</v>
      </c>
      <c r="B18" s="0" t="s">
        <v>548</v>
      </c>
    </row>
    <row r="19" customFormat="false" ht="15" hidden="false" customHeight="false" outlineLevel="0" collapsed="false">
      <c r="A19" s="0" t="s">
        <v>549</v>
      </c>
      <c r="B19" s="0" t="s">
        <v>550</v>
      </c>
    </row>
    <row r="20" customFormat="false" ht="15" hidden="false" customHeight="false" outlineLevel="0" collapsed="false">
      <c r="A20" s="0" t="s">
        <v>551</v>
      </c>
      <c r="B20" s="0" t="s">
        <v>552</v>
      </c>
    </row>
    <row r="21" customFormat="false" ht="15" hidden="false" customHeight="false" outlineLevel="0" collapsed="false">
      <c r="A21" s="0" t="s">
        <v>553</v>
      </c>
      <c r="B21" s="0" t="s">
        <v>554</v>
      </c>
    </row>
    <row r="22" customFormat="false" ht="15" hidden="false" customHeight="false" outlineLevel="0" collapsed="false">
      <c r="A22" s="0" t="s">
        <v>555</v>
      </c>
      <c r="B22" s="0" t="s">
        <v>556</v>
      </c>
    </row>
    <row r="23" customFormat="false" ht="15" hidden="false" customHeight="false" outlineLevel="0" collapsed="false">
      <c r="A23" s="0" t="s">
        <v>557</v>
      </c>
      <c r="B23" s="0" t="s">
        <v>558</v>
      </c>
    </row>
    <row r="24" customFormat="false" ht="15" hidden="false" customHeight="false" outlineLevel="0" collapsed="false">
      <c r="A24" s="0" t="s">
        <v>559</v>
      </c>
      <c r="B24" s="0" t="s">
        <v>560</v>
      </c>
    </row>
    <row r="25" customFormat="false" ht="15" hidden="false" customHeight="false" outlineLevel="0" collapsed="false">
      <c r="A25" s="0" t="s">
        <v>561</v>
      </c>
      <c r="B25" s="0" t="s">
        <v>562</v>
      </c>
    </row>
    <row r="26" customFormat="false" ht="15" hidden="false" customHeight="false" outlineLevel="0" collapsed="false">
      <c r="A26" s="0" t="s">
        <v>563</v>
      </c>
      <c r="B26" s="0" t="s">
        <v>564</v>
      </c>
    </row>
    <row r="27" customFormat="false" ht="15" hidden="false" customHeight="false" outlineLevel="0" collapsed="false">
      <c r="A27" s="0" t="s">
        <v>565</v>
      </c>
      <c r="B27" s="0" t="s">
        <v>566</v>
      </c>
    </row>
    <row r="28" customFormat="false" ht="15" hidden="false" customHeight="false" outlineLevel="0" collapsed="false">
      <c r="A28" s="0" t="s">
        <v>567</v>
      </c>
      <c r="B28" s="0" t="s">
        <v>568</v>
      </c>
    </row>
    <row r="29" customFormat="false" ht="15" hidden="false" customHeight="false" outlineLevel="0" collapsed="false">
      <c r="A29" s="0" t="s">
        <v>569</v>
      </c>
      <c r="B29" s="0" t="s">
        <v>570</v>
      </c>
    </row>
    <row r="30" customFormat="false" ht="15" hidden="false" customHeight="false" outlineLevel="0" collapsed="false">
      <c r="A30" s="0" t="s">
        <v>571</v>
      </c>
      <c r="B30" s="0" t="s">
        <v>572</v>
      </c>
    </row>
    <row r="32" s="1" customFormat="true" ht="15" hidden="false" customHeight="false" outlineLevel="0" collapsed="false">
      <c r="A32" s="1" t="s">
        <v>573</v>
      </c>
    </row>
    <row r="33" customFormat="false" ht="15" hidden="false" customHeight="false" outlineLevel="0" collapsed="false">
      <c r="A33" s="0" t="s">
        <v>574</v>
      </c>
      <c r="B33" s="0" t="s">
        <v>575</v>
      </c>
    </row>
    <row r="34" customFormat="false" ht="15" hidden="false" customHeight="false" outlineLevel="0" collapsed="false">
      <c r="A34" s="0" t="s">
        <v>576</v>
      </c>
      <c r="B34" s="0" t="s">
        <v>577</v>
      </c>
    </row>
    <row r="35" customFormat="false" ht="15" hidden="false" customHeight="false" outlineLevel="0" collapsed="false">
      <c r="A35" s="0" t="s">
        <v>578</v>
      </c>
      <c r="B35" s="0" t="s">
        <v>579</v>
      </c>
    </row>
    <row r="36" customFormat="false" ht="15" hidden="false" customHeight="false" outlineLevel="0" collapsed="false">
      <c r="A36" s="0" t="s">
        <v>580</v>
      </c>
      <c r="B36" s="0" t="s">
        <v>581</v>
      </c>
    </row>
    <row r="37" customFormat="false" ht="15" hidden="false" customHeight="false" outlineLevel="0" collapsed="false">
      <c r="A37" s="0" t="s">
        <v>582</v>
      </c>
    </row>
    <row r="38" customFormat="false" ht="15" hidden="false" customHeight="false" outlineLevel="0" collapsed="false">
      <c r="A38" s="0" t="s">
        <v>583</v>
      </c>
      <c r="B38" s="0" t="s">
        <v>584</v>
      </c>
    </row>
    <row r="39" customFormat="false" ht="15" hidden="false" customHeight="false" outlineLevel="0" collapsed="false">
      <c r="A39" s="0" t="s">
        <v>585</v>
      </c>
      <c r="B39" s="0" t="s">
        <v>586</v>
      </c>
    </row>
    <row r="40" customFormat="false" ht="15" hidden="false" customHeight="false" outlineLevel="0" collapsed="false">
      <c r="A40" s="0" t="s">
        <v>587</v>
      </c>
      <c r="B40" s="0" t="s">
        <v>588</v>
      </c>
    </row>
    <row r="41" customFormat="false" ht="15" hidden="false" customHeight="false" outlineLevel="0" collapsed="false">
      <c r="A41" s="0" t="s">
        <v>589</v>
      </c>
      <c r="B41" s="0" t="s">
        <v>590</v>
      </c>
    </row>
    <row r="43" s="1" customFormat="true" ht="15" hidden="false" customHeight="false" outlineLevel="0" collapsed="false">
      <c r="A43" s="1" t="s">
        <v>591</v>
      </c>
    </row>
    <row r="44" customFormat="false" ht="15" hidden="false" customHeight="false" outlineLevel="0" collapsed="false">
      <c r="A44" s="0" t="s">
        <v>592</v>
      </c>
      <c r="B44" s="0" t="s">
        <v>593</v>
      </c>
    </row>
    <row r="45" customFormat="false" ht="15" hidden="false" customHeight="false" outlineLevel="0" collapsed="false">
      <c r="A45" s="0" t="s">
        <v>594</v>
      </c>
      <c r="B45" s="0" t="s">
        <v>595</v>
      </c>
    </row>
    <row r="46" customFormat="false" ht="15" hidden="false" customHeight="false" outlineLevel="0" collapsed="false">
      <c r="A46" s="0" t="s">
        <v>596</v>
      </c>
      <c r="B46" s="0" t="s">
        <v>597</v>
      </c>
    </row>
    <row r="47" customFormat="false" ht="15" hidden="false" customHeight="false" outlineLevel="0" collapsed="false">
      <c r="A47" s="0" t="s">
        <v>598</v>
      </c>
      <c r="B47" s="0" t="s">
        <v>599</v>
      </c>
    </row>
    <row r="48" customFormat="false" ht="15" hidden="false" customHeight="false" outlineLevel="0" collapsed="false">
      <c r="A48" s="0" t="s">
        <v>600</v>
      </c>
      <c r="B48" s="0" t="s">
        <v>601</v>
      </c>
    </row>
    <row r="49" customFormat="false" ht="15" hidden="false" customHeight="false" outlineLevel="0" collapsed="false">
      <c r="A49" s="0" t="s">
        <v>602</v>
      </c>
      <c r="B49" s="0" t="s">
        <v>603</v>
      </c>
    </row>
    <row r="51" s="1" customFormat="true" ht="15" hidden="false" customHeight="false" outlineLevel="0" collapsed="false">
      <c r="A51" s="1" t="s">
        <v>604</v>
      </c>
    </row>
    <row r="52" customFormat="false" ht="15" hidden="false" customHeight="false" outlineLevel="0" collapsed="false">
      <c r="A52" s="0" t="s">
        <v>605</v>
      </c>
      <c r="B52" s="0" t="s">
        <v>606</v>
      </c>
    </row>
    <row r="53" customFormat="false" ht="15" hidden="false" customHeight="false" outlineLevel="0" collapsed="false">
      <c r="A53" s="0" t="s">
        <v>607</v>
      </c>
      <c r="B53" s="0" t="s">
        <v>608</v>
      </c>
    </row>
    <row r="54" customFormat="false" ht="15" hidden="false" customHeight="false" outlineLevel="0" collapsed="false">
      <c r="A54" s="0" t="s">
        <v>609</v>
      </c>
      <c r="B54" s="0" t="s">
        <v>610</v>
      </c>
    </row>
    <row r="55" customFormat="false" ht="15" hidden="false" customHeight="false" outlineLevel="0" collapsed="false">
      <c r="A55" s="0" t="s">
        <v>611</v>
      </c>
      <c r="B55" s="0" t="s">
        <v>612</v>
      </c>
    </row>
    <row r="56" customFormat="false" ht="15" hidden="false" customHeight="false" outlineLevel="0" collapsed="false">
      <c r="A56" s="0" t="s">
        <v>613</v>
      </c>
      <c r="B56" s="0" t="s">
        <v>614</v>
      </c>
    </row>
    <row r="57" customFormat="false" ht="14.25" hidden="false" customHeight="false" outlineLevel="0" collapsed="false">
      <c r="A57" s="0" t="s">
        <v>615</v>
      </c>
      <c r="B57" s="0" t="s">
        <v>616</v>
      </c>
    </row>
    <row r="58" customFormat="false" ht="14.25" hidden="false" customHeight="false" outlineLevel="0" collapsed="false">
      <c r="A58" s="0" t="s">
        <v>617</v>
      </c>
      <c r="B58" s="0" t="s">
        <v>618</v>
      </c>
    </row>
    <row r="59" customFormat="false" ht="14.25" hidden="false" customHeight="false" outlineLevel="0" collapsed="false">
      <c r="A59" s="0" t="s">
        <v>619</v>
      </c>
      <c r="B59" s="0" t="s">
        <v>620</v>
      </c>
    </row>
    <row r="60" customFormat="false" ht="15" hidden="false" customHeight="false" outlineLevel="0" collapsed="false">
      <c r="A60" s="0" t="s">
        <v>621</v>
      </c>
      <c r="B60" s="0" t="s">
        <v>622</v>
      </c>
    </row>
    <row r="61" customFormat="false" ht="14.25" hidden="false" customHeight="false" outlineLevel="0" collapsed="false">
      <c r="A61" s="0" t="s">
        <v>623</v>
      </c>
      <c r="B61" s="0" t="s">
        <v>624</v>
      </c>
    </row>
    <row r="62" customFormat="false" ht="15" hidden="false" customHeight="false" outlineLevel="0" collapsed="false">
      <c r="A62" s="0" t="s">
        <v>625</v>
      </c>
      <c r="B62" s="0" t="s">
        <v>626</v>
      </c>
    </row>
    <row r="63" customFormat="false" ht="14.25" hidden="false" customHeight="false" outlineLevel="0" collapsed="false">
      <c r="A63" s="0" t="s">
        <v>627</v>
      </c>
      <c r="B63" s="0" t="s">
        <v>628</v>
      </c>
    </row>
    <row r="64" customFormat="false" ht="15" hidden="false" customHeight="false" outlineLevel="0" collapsed="false">
      <c r="A64" s="0" t="s">
        <v>629</v>
      </c>
      <c r="B64" s="0" t="s">
        <v>630</v>
      </c>
    </row>
    <row r="65" customFormat="false" ht="14.25" hidden="false" customHeight="false" outlineLevel="0" collapsed="false">
      <c r="A65" s="0" t="s">
        <v>631</v>
      </c>
      <c r="B65" s="0" t="s">
        <v>632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15625" defaultRowHeight="14.25" zeroHeight="false" outlineLevelRow="0" outlineLevelCol="0"/>
  <sheetData>
    <row r="1" customFormat="false" ht="14.25" hidden="false" customHeight="false" outlineLevel="0" collapsed="false">
      <c r="A1" s="25" t="s">
        <v>633</v>
      </c>
    </row>
    <row r="2" customFormat="false" ht="14.25" hidden="false" customHeight="false" outlineLevel="0" collapsed="false">
      <c r="A2" s="25" t="s">
        <v>634</v>
      </c>
    </row>
    <row r="3" customFormat="false" ht="14.25" hidden="false" customHeight="false" outlineLevel="0" collapsed="false">
      <c r="A3" s="25" t="s">
        <v>635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69" activePane="bottomRight" state="frozen"/>
      <selection pane="topLeft" activeCell="A1" activeCellId="0" sqref="A1"/>
      <selection pane="topRight" activeCell="C1" activeCellId="0" sqref="C1"/>
      <selection pane="bottomLeft" activeCell="A69" activeCellId="0" sqref="A69"/>
      <selection pane="bottomRight" activeCell="B14" activeCellId="0" sqref="B14"/>
    </sheetView>
  </sheetViews>
  <sheetFormatPr defaultColWidth="8.8515625" defaultRowHeight="14.25" zeroHeight="false" outlineLevelRow="0" outlineLevelCol="0"/>
  <cols>
    <col collapsed="false" customWidth="true" hidden="false" outlineLevel="0" max="1" min="1" style="0" width="30.43"/>
    <col collapsed="false" customWidth="true" hidden="false" outlineLevel="0" max="2" min="2" style="0" width="25.86"/>
    <col collapsed="false" customWidth="true" hidden="false" outlineLevel="0" max="7" min="3" style="0" width="3.58"/>
    <col collapsed="false" customWidth="true" hidden="false" outlineLevel="0" max="28" min="8" style="19" width="3.58"/>
    <col collapsed="false" customWidth="true" hidden="false" outlineLevel="0" max="42" min="29" style="0" width="3.58"/>
    <col collapsed="false" customWidth="true" hidden="false" outlineLevel="0" max="54" min="43" style="0" width="5.43"/>
    <col collapsed="false" customWidth="true" hidden="false" outlineLevel="0" max="56" min="55" style="0" width="6.43"/>
  </cols>
  <sheetData>
    <row r="1" customFormat="false" ht="14.25" hidden="false" customHeight="false" outlineLevel="0" collapsed="false">
      <c r="C1" s="0" t="s">
        <v>520</v>
      </c>
      <c r="D1" s="0" t="s">
        <v>522</v>
      </c>
      <c r="E1" s="0" t="s">
        <v>524</v>
      </c>
      <c r="F1" s="0" t="s">
        <v>526</v>
      </c>
      <c r="G1" s="0" t="s">
        <v>528</v>
      </c>
      <c r="H1" s="19" t="s">
        <v>531</v>
      </c>
      <c r="I1" s="19" t="s">
        <v>636</v>
      </c>
      <c r="J1" s="19" t="s">
        <v>536</v>
      </c>
      <c r="K1" s="19" t="s">
        <v>538</v>
      </c>
      <c r="L1" s="19" t="s">
        <v>540</v>
      </c>
      <c r="M1" s="19" t="s">
        <v>637</v>
      </c>
      <c r="N1" s="19" t="s">
        <v>544</v>
      </c>
      <c r="O1" s="19" t="s">
        <v>546</v>
      </c>
      <c r="P1" s="19" t="s">
        <v>548</v>
      </c>
      <c r="Q1" s="19" t="s">
        <v>550</v>
      </c>
      <c r="R1" s="19" t="s">
        <v>552</v>
      </c>
      <c r="S1" s="19" t="s">
        <v>554</v>
      </c>
      <c r="T1" s="19" t="s">
        <v>556</v>
      </c>
      <c r="U1" s="19" t="s">
        <v>558</v>
      </c>
      <c r="V1" s="19" t="s">
        <v>560</v>
      </c>
      <c r="W1" s="19" t="s">
        <v>562</v>
      </c>
      <c r="X1" s="19" t="s">
        <v>564</v>
      </c>
      <c r="Y1" s="19" t="s">
        <v>566</v>
      </c>
      <c r="Z1" s="19" t="s">
        <v>568</v>
      </c>
      <c r="AA1" s="19" t="s">
        <v>570</v>
      </c>
      <c r="AB1" s="19" t="s">
        <v>572</v>
      </c>
      <c r="AC1" s="26" t="s">
        <v>575</v>
      </c>
      <c r="AD1" s="26" t="s">
        <v>577</v>
      </c>
      <c r="AE1" s="26" t="s">
        <v>579</v>
      </c>
      <c r="AF1" s="0" t="s">
        <v>581</v>
      </c>
      <c r="AG1" s="26" t="s">
        <v>584</v>
      </c>
      <c r="AH1" s="26" t="s">
        <v>586</v>
      </c>
      <c r="AI1" s="26" t="s">
        <v>588</v>
      </c>
      <c r="AJ1" s="26" t="s">
        <v>590</v>
      </c>
      <c r="AK1" s="27" t="s">
        <v>593</v>
      </c>
      <c r="AL1" s="27" t="s">
        <v>595</v>
      </c>
      <c r="AM1" s="27" t="s">
        <v>597</v>
      </c>
      <c r="AN1" s="27" t="s">
        <v>599</v>
      </c>
      <c r="AO1" s="27" t="s">
        <v>601</v>
      </c>
      <c r="AP1" s="27" t="s">
        <v>603</v>
      </c>
      <c r="AQ1" s="26" t="s">
        <v>606</v>
      </c>
      <c r="AR1" s="26" t="s">
        <v>608</v>
      </c>
      <c r="AS1" s="26" t="s">
        <v>610</v>
      </c>
      <c r="AT1" s="26" t="s">
        <v>612</v>
      </c>
      <c r="AU1" s="26" t="s">
        <v>614</v>
      </c>
      <c r="AV1" s="26" t="s">
        <v>616</v>
      </c>
      <c r="AW1" s="26" t="s">
        <v>618</v>
      </c>
      <c r="AX1" s="26" t="s">
        <v>620</v>
      </c>
      <c r="AY1" s="26" t="s">
        <v>622</v>
      </c>
      <c r="AZ1" s="26" t="s">
        <v>624</v>
      </c>
      <c r="BA1" s="26" t="s">
        <v>626</v>
      </c>
      <c r="BB1" s="26" t="s">
        <v>628</v>
      </c>
      <c r="BC1" s="26" t="s">
        <v>630</v>
      </c>
      <c r="BD1" s="26" t="s">
        <v>632</v>
      </c>
    </row>
    <row r="2" customFormat="false" ht="14.25" hidden="false" customHeight="false" outlineLevel="0" collapsed="false">
      <c r="A2" s="1" t="s">
        <v>5</v>
      </c>
      <c r="B2" s="1" t="s">
        <v>638</v>
      </c>
      <c r="C2" s="0" t="s">
        <v>519</v>
      </c>
      <c r="D2" s="0" t="s">
        <v>521</v>
      </c>
      <c r="E2" s="0" t="s">
        <v>523</v>
      </c>
      <c r="F2" s="0" t="s">
        <v>525</v>
      </c>
      <c r="G2" s="0" t="s">
        <v>527</v>
      </c>
      <c r="H2" s="19" t="s">
        <v>639</v>
      </c>
      <c r="I2" s="19" t="s">
        <v>640</v>
      </c>
      <c r="J2" s="19" t="s">
        <v>535</v>
      </c>
      <c r="K2" s="19" t="s">
        <v>537</v>
      </c>
      <c r="L2" s="19" t="s">
        <v>539</v>
      </c>
      <c r="M2" s="19" t="s">
        <v>541</v>
      </c>
      <c r="N2" s="19" t="s">
        <v>543</v>
      </c>
      <c r="O2" s="19" t="s">
        <v>545</v>
      </c>
      <c r="P2" s="19" t="s">
        <v>547</v>
      </c>
      <c r="Q2" s="19" t="s">
        <v>549</v>
      </c>
      <c r="R2" s="19" t="s">
        <v>551</v>
      </c>
      <c r="S2" s="19" t="s">
        <v>553</v>
      </c>
      <c r="T2" s="19" t="s">
        <v>555</v>
      </c>
      <c r="U2" s="19" t="s">
        <v>557</v>
      </c>
      <c r="V2" s="19" t="s">
        <v>559</v>
      </c>
      <c r="W2" s="19" t="s">
        <v>561</v>
      </c>
      <c r="X2" s="19" t="s">
        <v>563</v>
      </c>
      <c r="Y2" s="19" t="s">
        <v>565</v>
      </c>
      <c r="Z2" s="19" t="s">
        <v>567</v>
      </c>
      <c r="AA2" s="19" t="s">
        <v>569</v>
      </c>
      <c r="AB2" s="19" t="s">
        <v>571</v>
      </c>
      <c r="AC2" s="0" t="s">
        <v>574</v>
      </c>
      <c r="AD2" s="0" t="s">
        <v>576</v>
      </c>
      <c r="AE2" s="0" t="s">
        <v>578</v>
      </c>
      <c r="AF2" s="0" t="s">
        <v>580</v>
      </c>
      <c r="AG2" s="0" t="s">
        <v>583</v>
      </c>
      <c r="AH2" s="0" t="s">
        <v>585</v>
      </c>
      <c r="AI2" s="0" t="s">
        <v>587</v>
      </c>
      <c r="AJ2" s="0" t="s">
        <v>589</v>
      </c>
      <c r="AK2" s="0" t="s">
        <v>592</v>
      </c>
      <c r="AL2" s="0" t="s">
        <v>594</v>
      </c>
      <c r="AM2" s="0" t="s">
        <v>641</v>
      </c>
      <c r="AN2" s="0" t="s">
        <v>642</v>
      </c>
      <c r="AO2" s="0" t="s">
        <v>643</v>
      </c>
      <c r="AP2" s="0" t="s">
        <v>600</v>
      </c>
      <c r="AQ2" s="0" t="s">
        <v>605</v>
      </c>
      <c r="AR2" s="0" t="s">
        <v>607</v>
      </c>
      <c r="AS2" s="0" t="s">
        <v>609</v>
      </c>
      <c r="AT2" s="0" t="s">
        <v>611</v>
      </c>
      <c r="AU2" s="0" t="s">
        <v>613</v>
      </c>
      <c r="AV2" s="0" t="s">
        <v>615</v>
      </c>
      <c r="AW2" s="0" t="s">
        <v>617</v>
      </c>
      <c r="AX2" s="0" t="s">
        <v>619</v>
      </c>
      <c r="AY2" s="0" t="s">
        <v>621</v>
      </c>
      <c r="AZ2" s="0" t="s">
        <v>623</v>
      </c>
      <c r="BA2" s="0" t="s">
        <v>625</v>
      </c>
      <c r="BB2" s="0" t="s">
        <v>627</v>
      </c>
      <c r="BC2" s="0" t="s">
        <v>629</v>
      </c>
      <c r="BD2" s="0" t="s">
        <v>631</v>
      </c>
    </row>
    <row r="3" customFormat="false" ht="14.25" hidden="false" customHeight="false" outlineLevel="0" collapsed="false">
      <c r="A3" s="0" t="str">
        <f aca="false">Asignaturas!F2</f>
        <v>Fundamentos Matemáticos</v>
      </c>
      <c r="B3" s="0" t="str">
        <f aca="false">Asignaturas!B2</f>
        <v>Fundamentos de Matemáticas</v>
      </c>
      <c r="C3" s="28" t="s">
        <v>478</v>
      </c>
      <c r="D3" s="28" t="s">
        <v>478</v>
      </c>
      <c r="E3" s="28"/>
      <c r="F3" s="28" t="s">
        <v>478</v>
      </c>
      <c r="G3" s="28" t="s">
        <v>478</v>
      </c>
      <c r="H3" s="29" t="s">
        <v>478</v>
      </c>
      <c r="I3" s="29"/>
      <c r="J3" s="29"/>
      <c r="K3" s="29"/>
      <c r="L3" s="29"/>
      <c r="M3" s="29"/>
      <c r="N3" s="29"/>
      <c r="O3" s="29"/>
      <c r="P3" s="29"/>
      <c r="Q3" s="29"/>
      <c r="R3" s="29"/>
      <c r="S3" s="29"/>
      <c r="T3" s="29"/>
      <c r="U3" s="29"/>
      <c r="V3" s="29"/>
      <c r="W3" s="29"/>
      <c r="X3" s="29"/>
      <c r="Y3" s="29"/>
      <c r="Z3" s="29"/>
      <c r="AA3" s="29"/>
      <c r="AB3" s="29"/>
      <c r="AC3" s="28"/>
      <c r="AD3" s="28"/>
      <c r="AE3" s="28"/>
      <c r="AF3" s="28"/>
      <c r="AG3" s="28"/>
      <c r="AH3" s="28"/>
      <c r="AI3" s="28"/>
      <c r="AJ3" s="28"/>
      <c r="AK3" s="28"/>
      <c r="AL3" s="28"/>
      <c r="AM3" s="28"/>
      <c r="AN3" s="28"/>
      <c r="AO3" s="28"/>
      <c r="AP3" s="28"/>
    </row>
    <row r="4" customFormat="false" ht="14.25" hidden="false" customHeight="false" outlineLevel="0" collapsed="false">
      <c r="A4" s="0" t="str">
        <f aca="false">Asignaturas!F3</f>
        <v>Análisis Matemático</v>
      </c>
      <c r="B4" s="0" t="str">
        <f aca="false">Asignaturas!B3</f>
        <v>Análisis I</v>
      </c>
      <c r="C4" s="28" t="s">
        <v>478</v>
      </c>
      <c r="D4" s="28" t="s">
        <v>478</v>
      </c>
      <c r="E4" s="28" t="s">
        <v>478</v>
      </c>
      <c r="F4" s="28" t="s">
        <v>478</v>
      </c>
      <c r="G4" s="28" t="s">
        <v>478</v>
      </c>
      <c r="H4" s="29" t="s">
        <v>478</v>
      </c>
      <c r="I4" s="29"/>
      <c r="J4" s="29"/>
      <c r="K4" s="29"/>
      <c r="L4" s="29" t="s">
        <v>478</v>
      </c>
      <c r="M4" s="29" t="s">
        <v>478</v>
      </c>
      <c r="N4" s="29" t="s">
        <v>478</v>
      </c>
      <c r="O4" s="29" t="s">
        <v>478</v>
      </c>
      <c r="P4" s="29"/>
      <c r="Q4" s="29"/>
      <c r="R4" s="29"/>
      <c r="S4" s="29"/>
      <c r="T4" s="29"/>
      <c r="U4" s="29"/>
      <c r="V4" s="29"/>
      <c r="W4" s="29"/>
      <c r="X4" s="29"/>
      <c r="Y4" s="29"/>
      <c r="Z4" s="29"/>
      <c r="AA4" s="29"/>
      <c r="AB4" s="29"/>
      <c r="AC4" s="28"/>
      <c r="AD4" s="28"/>
      <c r="AE4" s="28"/>
      <c r="AF4" s="28"/>
      <c r="AG4" s="28"/>
      <c r="AH4" s="28"/>
      <c r="AI4" s="28"/>
      <c r="AJ4" s="28"/>
      <c r="AK4" s="28"/>
      <c r="AL4" s="28"/>
      <c r="AM4" s="28"/>
      <c r="AN4" s="28"/>
      <c r="AO4" s="28"/>
      <c r="AP4" s="28"/>
    </row>
    <row r="5" customFormat="false" ht="14.25" hidden="false" customHeight="false" outlineLevel="0" collapsed="false">
      <c r="A5" s="0" t="str">
        <f aca="false">Asignaturas!F4</f>
        <v>Álgebra y Lógica Matemática</v>
      </c>
      <c r="B5" s="0" t="str">
        <f aca="false">Asignaturas!B4</f>
        <v>Álgebra Lineal</v>
      </c>
      <c r="C5" s="28" t="s">
        <v>478</v>
      </c>
      <c r="D5" s="28" t="s">
        <v>478</v>
      </c>
      <c r="E5" s="28" t="s">
        <v>478</v>
      </c>
      <c r="F5" s="28" t="s">
        <v>478</v>
      </c>
      <c r="G5" s="28" t="s">
        <v>478</v>
      </c>
      <c r="H5" s="29" t="s">
        <v>478</v>
      </c>
      <c r="I5" s="29"/>
      <c r="J5" s="29"/>
      <c r="K5" s="29"/>
      <c r="L5" s="29" t="s">
        <v>478</v>
      </c>
      <c r="M5" s="29"/>
      <c r="N5" s="29" t="s">
        <v>478</v>
      </c>
      <c r="O5" s="29" t="s">
        <v>478</v>
      </c>
      <c r="P5" s="29"/>
      <c r="Q5" s="29"/>
      <c r="R5" s="29"/>
      <c r="S5" s="29"/>
      <c r="T5" s="29" t="s">
        <v>478</v>
      </c>
      <c r="U5" s="29"/>
      <c r="V5" s="29"/>
      <c r="W5" s="29"/>
      <c r="X5" s="29"/>
      <c r="Y5" s="29"/>
      <c r="Z5" s="29"/>
      <c r="AA5" s="29"/>
      <c r="AB5" s="29"/>
      <c r="AC5" s="28"/>
      <c r="AD5" s="28"/>
      <c r="AE5" s="28"/>
      <c r="AF5" s="28"/>
      <c r="AG5" s="28"/>
      <c r="AH5" s="28"/>
      <c r="AI5" s="28"/>
      <c r="AJ5" s="28"/>
      <c r="AK5" s="28"/>
      <c r="AL5" s="28"/>
      <c r="AM5" s="28"/>
      <c r="AN5" s="28"/>
      <c r="AO5" s="28"/>
      <c r="AP5" s="28"/>
    </row>
    <row r="6" customFormat="false" ht="14.25" hidden="false" customHeight="false" outlineLevel="0" collapsed="false">
      <c r="A6" s="0" t="str">
        <f aca="false">Asignaturas!F5</f>
        <v>Álgebra y Lógica Matemática</v>
      </c>
      <c r="B6" s="0" t="str">
        <f aca="false">Asignaturas!B5</f>
        <v>Matemática Discreta</v>
      </c>
      <c r="C6" s="28" t="s">
        <v>478</v>
      </c>
      <c r="D6" s="28" t="s">
        <v>478</v>
      </c>
      <c r="E6" s="28" t="s">
        <v>478</v>
      </c>
      <c r="F6" s="28" t="s">
        <v>478</v>
      </c>
      <c r="G6" s="28" t="s">
        <v>478</v>
      </c>
      <c r="H6" s="29" t="s">
        <v>478</v>
      </c>
      <c r="I6" s="29"/>
      <c r="J6" s="29"/>
      <c r="K6" s="29" t="s">
        <v>478</v>
      </c>
      <c r="L6" s="29" t="s">
        <v>478</v>
      </c>
      <c r="M6" s="29" t="s">
        <v>478</v>
      </c>
      <c r="N6" s="29" t="s">
        <v>478</v>
      </c>
      <c r="O6" s="29" t="s">
        <v>478</v>
      </c>
      <c r="P6" s="29"/>
      <c r="Q6" s="29"/>
      <c r="R6" s="29"/>
      <c r="S6" s="29"/>
      <c r="T6" s="29" t="s">
        <v>478</v>
      </c>
      <c r="U6" s="29"/>
      <c r="V6" s="29"/>
      <c r="W6" s="29"/>
      <c r="X6" s="29"/>
      <c r="Y6" s="29"/>
      <c r="Z6" s="29"/>
      <c r="AA6" s="29"/>
      <c r="AB6" s="29"/>
      <c r="AC6" s="28"/>
      <c r="AD6" s="28"/>
      <c r="AE6" s="28"/>
      <c r="AF6" s="28"/>
      <c r="AG6" s="28"/>
      <c r="AH6" s="28"/>
      <c r="AI6" s="28"/>
      <c r="AJ6" s="28"/>
      <c r="AK6" s="28"/>
      <c r="AL6" s="28"/>
      <c r="AM6" s="28"/>
      <c r="AN6" s="28"/>
      <c r="AO6" s="28"/>
      <c r="AP6" s="28"/>
    </row>
    <row r="7" customFormat="false" ht="14.25" hidden="false" customHeight="false" outlineLevel="0" collapsed="false">
      <c r="A7" s="0" t="str">
        <f aca="false">Asignaturas!F6</f>
        <v>Algoritmos y Datos</v>
      </c>
      <c r="B7" s="0" t="str">
        <f aca="false">Asignaturas!B6</f>
        <v>Programación</v>
      </c>
      <c r="C7" s="28" t="s">
        <v>478</v>
      </c>
      <c r="D7" s="28" t="s">
        <v>478</v>
      </c>
      <c r="E7" s="28"/>
      <c r="F7" s="28"/>
      <c r="G7" s="28" t="s">
        <v>478</v>
      </c>
      <c r="H7" s="29"/>
      <c r="I7" s="29"/>
      <c r="J7" s="29"/>
      <c r="K7" s="29"/>
      <c r="L7" s="29"/>
      <c r="M7" s="29"/>
      <c r="N7" s="29"/>
      <c r="O7" s="29"/>
      <c r="P7" s="29"/>
      <c r="Q7" s="29"/>
      <c r="R7" s="29"/>
      <c r="S7" s="29"/>
      <c r="T7" s="29"/>
      <c r="U7" s="29" t="s">
        <v>478</v>
      </c>
      <c r="V7" s="29" t="s">
        <v>478</v>
      </c>
      <c r="W7" s="29"/>
      <c r="X7" s="29" t="s">
        <v>478</v>
      </c>
      <c r="Y7" s="29"/>
      <c r="Z7" s="29"/>
      <c r="AA7" s="29"/>
      <c r="AB7" s="29"/>
      <c r="AC7" s="28"/>
      <c r="AD7" s="28"/>
      <c r="AE7" s="28"/>
      <c r="AF7" s="28"/>
      <c r="AG7" s="28"/>
      <c r="AH7" s="28"/>
      <c r="AI7" s="28"/>
      <c r="AJ7" s="28"/>
      <c r="AK7" s="28"/>
      <c r="AL7" s="28"/>
      <c r="AM7" s="28"/>
      <c r="AN7" s="28"/>
      <c r="AO7" s="28"/>
      <c r="AP7" s="28"/>
    </row>
    <row r="8" customFormat="false" ht="14.25" hidden="false" customHeight="false" outlineLevel="0" collapsed="false">
      <c r="A8" s="0" t="str">
        <f aca="false">Asignaturas!F7</f>
        <v>Análisis Matemático</v>
      </c>
      <c r="B8" s="0" t="str">
        <f aca="false">Asignaturas!B7</f>
        <v>Análisis II</v>
      </c>
      <c r="C8" s="28" t="s">
        <v>478</v>
      </c>
      <c r="D8" s="28" t="s">
        <v>478</v>
      </c>
      <c r="E8" s="28" t="s">
        <v>478</v>
      </c>
      <c r="F8" s="28" t="s">
        <v>478</v>
      </c>
      <c r="G8" s="28" t="s">
        <v>478</v>
      </c>
      <c r="H8" s="29" t="s">
        <v>478</v>
      </c>
      <c r="I8" s="29"/>
      <c r="J8" s="29"/>
      <c r="K8" s="29"/>
      <c r="L8" s="29" t="s">
        <v>478</v>
      </c>
      <c r="M8" s="29" t="s">
        <v>478</v>
      </c>
      <c r="N8" s="29" t="s">
        <v>478</v>
      </c>
      <c r="O8" s="29" t="s">
        <v>478</v>
      </c>
      <c r="P8" s="29"/>
      <c r="Q8" s="29"/>
      <c r="R8" s="29"/>
      <c r="S8" s="29"/>
      <c r="T8" s="29"/>
      <c r="U8" s="29"/>
      <c r="V8" s="29"/>
      <c r="W8" s="29"/>
      <c r="X8" s="29"/>
      <c r="Y8" s="29"/>
      <c r="Z8" s="29"/>
      <c r="AA8" s="29"/>
      <c r="AB8" s="29"/>
      <c r="AC8" s="28"/>
      <c r="AD8" s="28"/>
      <c r="AE8" s="28"/>
      <c r="AF8" s="28"/>
      <c r="AG8" s="28"/>
      <c r="AH8" s="28"/>
      <c r="AI8" s="28"/>
      <c r="AJ8" s="28"/>
      <c r="AK8" s="28"/>
      <c r="AL8" s="28"/>
      <c r="AM8" s="28"/>
      <c r="AN8" s="28"/>
      <c r="AO8" s="28"/>
      <c r="AP8" s="28"/>
    </row>
    <row r="9" customFormat="false" ht="14.25" hidden="false" customHeight="false" outlineLevel="0" collapsed="false">
      <c r="A9" s="0" t="str">
        <f aca="false">Asignaturas!F8</f>
        <v>Estadística</v>
      </c>
      <c r="B9" s="0" t="str">
        <f aca="false">Asignaturas!B8</f>
        <v>Probabilidad y Estadística</v>
      </c>
      <c r="C9" s="28" t="s">
        <v>478</v>
      </c>
      <c r="D9" s="28" t="s">
        <v>478</v>
      </c>
      <c r="E9" s="28" t="s">
        <v>478</v>
      </c>
      <c r="F9" s="28" t="s">
        <v>478</v>
      </c>
      <c r="G9" s="28" t="s">
        <v>478</v>
      </c>
      <c r="H9" s="29" t="s">
        <v>478</v>
      </c>
      <c r="I9" s="29"/>
      <c r="J9" s="29"/>
      <c r="K9" s="29" t="s">
        <v>478</v>
      </c>
      <c r="L9" s="29" t="s">
        <v>478</v>
      </c>
      <c r="M9" s="29"/>
      <c r="N9" s="29"/>
      <c r="O9" s="29" t="s">
        <v>478</v>
      </c>
      <c r="P9" s="29"/>
      <c r="Q9" s="29"/>
      <c r="R9" s="29" t="s">
        <v>478</v>
      </c>
      <c r="S9" s="29" t="s">
        <v>478</v>
      </c>
      <c r="T9" s="29" t="s">
        <v>478</v>
      </c>
      <c r="U9" s="29"/>
      <c r="V9" s="29"/>
      <c r="W9" s="29"/>
      <c r="X9" s="29"/>
      <c r="Y9" s="29"/>
      <c r="Z9" s="29"/>
      <c r="AA9" s="29"/>
      <c r="AB9" s="29"/>
      <c r="AC9" s="28"/>
      <c r="AD9" s="28"/>
      <c r="AE9" s="28"/>
      <c r="AF9" s="28"/>
      <c r="AG9" s="28"/>
      <c r="AH9" s="28"/>
      <c r="AI9" s="28"/>
      <c r="AJ9" s="28"/>
      <c r="AK9" s="28"/>
      <c r="AL9" s="28"/>
      <c r="AM9" s="28"/>
      <c r="AN9" s="28"/>
      <c r="AO9" s="28"/>
      <c r="AP9" s="28"/>
    </row>
    <row r="10" customFormat="false" ht="14.25" hidden="false" customHeight="false" outlineLevel="0" collapsed="false">
      <c r="A10" s="0" t="str">
        <f aca="false">Asignaturas!F9</f>
        <v>Algoritmos y Datos</v>
      </c>
      <c r="B10" s="0" t="str">
        <f aca="false">Asignaturas!B9</f>
        <v>Algoritmos y Estructuras de Datos</v>
      </c>
      <c r="C10" s="28" t="s">
        <v>478</v>
      </c>
      <c r="D10" s="28" t="s">
        <v>478</v>
      </c>
      <c r="E10" s="28" t="s">
        <v>478</v>
      </c>
      <c r="F10" s="28" t="s">
        <v>478</v>
      </c>
      <c r="G10" s="28" t="s">
        <v>478</v>
      </c>
      <c r="H10" s="29"/>
      <c r="I10" s="29"/>
      <c r="J10" s="29"/>
      <c r="K10" s="29"/>
      <c r="L10" s="29" t="s">
        <v>478</v>
      </c>
      <c r="M10" s="29"/>
      <c r="N10" s="29"/>
      <c r="O10" s="29"/>
      <c r="P10" s="29"/>
      <c r="Q10" s="29"/>
      <c r="R10" s="29"/>
      <c r="S10" s="29"/>
      <c r="T10" s="29"/>
      <c r="U10" s="29" t="s">
        <v>478</v>
      </c>
      <c r="V10" s="29" t="s">
        <v>478</v>
      </c>
      <c r="W10" s="29" t="s">
        <v>478</v>
      </c>
      <c r="X10" s="29" t="s">
        <v>478</v>
      </c>
      <c r="Y10" s="29"/>
      <c r="Z10" s="29"/>
      <c r="AA10" s="29"/>
      <c r="AB10" s="29"/>
      <c r="AC10" s="28"/>
      <c r="AD10" s="28"/>
      <c r="AE10" s="28"/>
      <c r="AF10" s="28"/>
      <c r="AG10" s="28"/>
      <c r="AH10" s="28"/>
      <c r="AI10" s="28"/>
      <c r="AJ10" s="28"/>
      <c r="AK10" s="28"/>
      <c r="AL10" s="28"/>
      <c r="AM10" s="28"/>
      <c r="AN10" s="28"/>
      <c r="AO10" s="28"/>
      <c r="AP10" s="28"/>
    </row>
    <row r="11" customFormat="false" ht="14.25" hidden="false" customHeight="false" outlineLevel="0" collapsed="false">
      <c r="A11" s="0" t="str">
        <f aca="false">Asignaturas!F10</f>
        <v>Humanidades</v>
      </c>
      <c r="B11" s="0" t="str">
        <f aca="false">Asignaturas!B10</f>
        <v>Claves de Historia Contemporánea</v>
      </c>
      <c r="C11" s="28"/>
      <c r="D11" s="28"/>
      <c r="E11" s="28"/>
      <c r="F11" s="28"/>
      <c r="G11" s="28"/>
      <c r="H11" s="29"/>
      <c r="I11" s="29"/>
      <c r="J11" s="29"/>
      <c r="K11" s="29"/>
      <c r="L11" s="29"/>
      <c r="M11" s="29"/>
      <c r="N11" s="29"/>
      <c r="O11" s="29"/>
      <c r="P11" s="29"/>
      <c r="Q11" s="29"/>
      <c r="R11" s="29"/>
      <c r="S11" s="29"/>
      <c r="T11" s="29"/>
      <c r="U11" s="29"/>
      <c r="V11" s="29"/>
      <c r="W11" s="29"/>
      <c r="X11" s="29"/>
      <c r="Y11" s="29"/>
      <c r="Z11" s="29"/>
      <c r="AA11" s="29"/>
      <c r="AB11" s="29"/>
      <c r="AC11" s="28"/>
      <c r="AD11" s="28"/>
      <c r="AE11" s="28"/>
      <c r="AF11" s="28"/>
      <c r="AG11" s="28"/>
      <c r="AH11" s="28"/>
      <c r="AI11" s="28"/>
      <c r="AJ11" s="28"/>
      <c r="AK11" s="28"/>
      <c r="AL11" s="28"/>
      <c r="AM11" s="28"/>
      <c r="AN11" s="28"/>
      <c r="AO11" s="28" t="s">
        <v>478</v>
      </c>
      <c r="AP11" s="28" t="s">
        <v>478</v>
      </c>
    </row>
    <row r="12" customFormat="false" ht="14.25" hidden="false" customHeight="false" outlineLevel="0" collapsed="false">
      <c r="A12" s="0" t="str">
        <f aca="false">Asignaturas!F11</f>
        <v>Proyectos</v>
      </c>
      <c r="B12" s="0" t="str">
        <f aca="false">Asignaturas!B11</f>
        <v>Proyecto I </v>
      </c>
      <c r="C12" s="28" t="s">
        <v>478</v>
      </c>
      <c r="D12" s="28" t="s">
        <v>478</v>
      </c>
      <c r="E12" s="28" t="s">
        <v>478</v>
      </c>
      <c r="F12" s="28" t="s">
        <v>478</v>
      </c>
      <c r="G12" s="28" t="s">
        <v>478</v>
      </c>
      <c r="H12" s="29"/>
      <c r="I12" s="29" t="s">
        <v>478</v>
      </c>
      <c r="J12" s="29" t="s">
        <v>478</v>
      </c>
      <c r="K12" s="29" t="s">
        <v>478</v>
      </c>
      <c r="L12" s="29" t="s">
        <v>478</v>
      </c>
      <c r="M12" s="29"/>
      <c r="N12" s="29" t="s">
        <v>478</v>
      </c>
      <c r="O12" s="29"/>
      <c r="P12" s="29"/>
      <c r="Q12" s="29"/>
      <c r="R12" s="29" t="s">
        <v>478</v>
      </c>
      <c r="S12" s="29" t="s">
        <v>478</v>
      </c>
      <c r="T12" s="29" t="s">
        <v>478</v>
      </c>
      <c r="U12" s="29" t="s">
        <v>478</v>
      </c>
      <c r="V12" s="29" t="s">
        <v>478</v>
      </c>
      <c r="W12" s="29" t="s">
        <v>478</v>
      </c>
      <c r="X12" s="29" t="s">
        <v>478</v>
      </c>
      <c r="Y12" s="29"/>
      <c r="Z12" s="29"/>
      <c r="AA12" s="29"/>
      <c r="AB12" s="29"/>
      <c r="AC12" s="28"/>
      <c r="AD12" s="28"/>
      <c r="AE12" s="28"/>
      <c r="AF12" s="28"/>
      <c r="AG12" s="28"/>
      <c r="AH12" s="28"/>
      <c r="AI12" s="28"/>
      <c r="AJ12" s="28"/>
      <c r="AK12" s="28"/>
      <c r="AL12" s="28"/>
      <c r="AM12" s="28"/>
      <c r="AN12" s="28"/>
      <c r="AO12" s="28"/>
      <c r="AP12" s="28"/>
    </row>
    <row r="13" customFormat="false" ht="14.25" hidden="false" customHeight="false" outlineLevel="0" collapsed="false">
      <c r="A13" s="0" t="str">
        <f aca="false">Asignaturas!F12</f>
        <v>Análisis Matemático</v>
      </c>
      <c r="B13" s="0" t="str">
        <f aca="false">Asignaturas!B12</f>
        <v>Análisis III</v>
      </c>
      <c r="C13" s="28" t="s">
        <v>478</v>
      </c>
      <c r="D13" s="28" t="s">
        <v>478</v>
      </c>
      <c r="E13" s="28" t="s">
        <v>478</v>
      </c>
      <c r="F13" s="28" t="s">
        <v>478</v>
      </c>
      <c r="G13" s="28" t="s">
        <v>478</v>
      </c>
      <c r="H13" s="29" t="s">
        <v>478</v>
      </c>
      <c r="I13" s="29"/>
      <c r="J13" s="29"/>
      <c r="K13" s="29"/>
      <c r="L13" s="29" t="s">
        <v>478</v>
      </c>
      <c r="M13" s="29" t="s">
        <v>478</v>
      </c>
      <c r="N13" s="29" t="s">
        <v>478</v>
      </c>
      <c r="O13" s="29" t="s">
        <v>478</v>
      </c>
      <c r="P13" s="29"/>
      <c r="Q13" s="29"/>
      <c r="R13" s="29"/>
      <c r="S13" s="29"/>
      <c r="T13" s="29"/>
      <c r="U13" s="29"/>
      <c r="V13" s="29"/>
      <c r="W13" s="29"/>
      <c r="X13" s="29"/>
      <c r="Y13" s="29"/>
      <c r="Z13" s="29"/>
      <c r="AA13" s="29"/>
      <c r="AB13" s="29"/>
      <c r="AC13" s="28"/>
      <c r="AD13" s="28"/>
      <c r="AE13" s="28"/>
      <c r="AF13" s="28"/>
      <c r="AG13" s="28"/>
      <c r="AH13" s="28"/>
      <c r="AI13" s="28"/>
      <c r="AJ13" s="28"/>
      <c r="AK13" s="28"/>
      <c r="AL13" s="28"/>
      <c r="AM13" s="28"/>
      <c r="AN13" s="28"/>
      <c r="AO13" s="28"/>
      <c r="AP13" s="28"/>
    </row>
    <row r="14" customFormat="false" ht="14.25" hidden="false" customHeight="false" outlineLevel="0" collapsed="false">
      <c r="A14" s="0" t="str">
        <f aca="false">Asignaturas!F13</f>
        <v>Matemática Avanzada</v>
      </c>
      <c r="B14" s="0" t="str">
        <f aca="false">Asignaturas!B13</f>
        <v>Ecuaciones Diferenciales y en Diferencias</v>
      </c>
      <c r="C14" s="28"/>
      <c r="D14" s="28"/>
      <c r="E14" s="28"/>
      <c r="F14" s="28"/>
      <c r="G14" s="28"/>
      <c r="H14" s="29" t="s">
        <v>478</v>
      </c>
      <c r="I14" s="29"/>
      <c r="J14" s="29"/>
      <c r="K14" s="29" t="s">
        <v>478</v>
      </c>
      <c r="L14" s="29" t="s">
        <v>478</v>
      </c>
      <c r="M14" s="29"/>
      <c r="N14" s="29" t="s">
        <v>478</v>
      </c>
      <c r="O14" s="29" t="s">
        <v>478</v>
      </c>
      <c r="P14" s="29"/>
      <c r="Q14" s="29"/>
      <c r="R14" s="29"/>
      <c r="S14" s="29"/>
      <c r="T14" s="29" t="s">
        <v>478</v>
      </c>
      <c r="U14" s="29"/>
      <c r="V14" s="29"/>
      <c r="W14" s="29"/>
      <c r="X14" s="29"/>
      <c r="Y14" s="29"/>
      <c r="Z14" s="29"/>
      <c r="AA14" s="29"/>
      <c r="AB14" s="29"/>
      <c r="AC14" s="28"/>
      <c r="AD14" s="28"/>
      <c r="AE14" s="28"/>
      <c r="AF14" s="28"/>
      <c r="AG14" s="28"/>
      <c r="AH14" s="28"/>
      <c r="AI14" s="28"/>
      <c r="AJ14" s="28"/>
      <c r="AK14" s="28"/>
      <c r="AL14" s="28"/>
      <c r="AM14" s="28"/>
      <c r="AN14" s="28"/>
      <c r="AO14" s="28"/>
      <c r="AP14" s="28"/>
    </row>
    <row r="15" customFormat="false" ht="14.25" hidden="false" customHeight="false" outlineLevel="0" collapsed="false">
      <c r="A15" s="0" t="str">
        <f aca="false">Asignaturas!F14</f>
        <v>Algoritmos y Datos</v>
      </c>
      <c r="B15" s="0" t="str">
        <f aca="false">Asignaturas!B14</f>
        <v>Bases de Datos</v>
      </c>
      <c r="C15" s="28"/>
      <c r="D15" s="28"/>
      <c r="E15" s="28"/>
      <c r="F15" s="28"/>
      <c r="G15" s="28"/>
      <c r="H15" s="29"/>
      <c r="I15" s="29"/>
      <c r="J15" s="29"/>
      <c r="K15" s="29"/>
      <c r="L15" s="29" t="s">
        <v>478</v>
      </c>
      <c r="M15" s="29"/>
      <c r="N15" s="29"/>
      <c r="O15" s="29"/>
      <c r="P15" s="29"/>
      <c r="Q15" s="29"/>
      <c r="R15" s="29"/>
      <c r="S15" s="29"/>
      <c r="T15" s="29"/>
      <c r="U15" s="29" t="s">
        <v>478</v>
      </c>
      <c r="V15" s="29" t="s">
        <v>478</v>
      </c>
      <c r="W15" s="29" t="s">
        <v>478</v>
      </c>
      <c r="X15" s="29" t="s">
        <v>478</v>
      </c>
      <c r="Y15" s="29"/>
      <c r="Z15" s="29"/>
      <c r="AA15" s="29"/>
      <c r="AB15" s="29"/>
      <c r="AC15" s="28"/>
      <c r="AD15" s="28"/>
      <c r="AE15" s="28"/>
      <c r="AF15" s="28"/>
      <c r="AG15" s="28"/>
      <c r="AH15" s="28"/>
      <c r="AI15" s="28"/>
      <c r="AJ15" s="28"/>
      <c r="AK15" s="28"/>
      <c r="AL15" s="28"/>
      <c r="AM15" s="28"/>
      <c r="AN15" s="28"/>
      <c r="AO15" s="28"/>
      <c r="AP15" s="28"/>
    </row>
    <row r="16" customFormat="false" ht="14.25" hidden="false" customHeight="false" outlineLevel="0" collapsed="false">
      <c r="A16" s="0" t="str">
        <f aca="false">Asignaturas!F15</f>
        <v>Estadística</v>
      </c>
      <c r="B16" s="0" t="str">
        <f aca="false">Asignaturas!B15</f>
        <v>Estadística Inferencial</v>
      </c>
      <c r="C16" s="28"/>
      <c r="D16" s="28"/>
      <c r="E16" s="28"/>
      <c r="F16" s="28"/>
      <c r="G16" s="28"/>
      <c r="H16" s="29" t="s">
        <v>478</v>
      </c>
      <c r="I16" s="29"/>
      <c r="J16" s="29"/>
      <c r="K16" s="29" t="s">
        <v>478</v>
      </c>
      <c r="L16" s="29" t="s">
        <v>478</v>
      </c>
      <c r="M16" s="29" t="s">
        <v>478</v>
      </c>
      <c r="N16" s="29"/>
      <c r="O16" s="29" t="s">
        <v>478</v>
      </c>
      <c r="P16" s="29" t="s">
        <v>478</v>
      </c>
      <c r="Q16" s="29"/>
      <c r="R16" s="29" t="s">
        <v>478</v>
      </c>
      <c r="S16" s="29" t="s">
        <v>478</v>
      </c>
      <c r="T16" s="29" t="s">
        <v>478</v>
      </c>
      <c r="U16" s="29"/>
      <c r="V16" s="29"/>
      <c r="W16" s="29"/>
      <c r="X16" s="29"/>
      <c r="Y16" s="29"/>
      <c r="Z16" s="29"/>
      <c r="AA16" s="29"/>
      <c r="AB16" s="29"/>
      <c r="AC16" s="28"/>
      <c r="AD16" s="28"/>
      <c r="AE16" s="28"/>
      <c r="AF16" s="28"/>
      <c r="AG16" s="28"/>
      <c r="AH16" s="28"/>
      <c r="AI16" s="28"/>
      <c r="AJ16" s="28"/>
      <c r="AK16" s="28"/>
      <c r="AL16" s="28"/>
      <c r="AM16" s="28"/>
      <c r="AN16" s="28"/>
      <c r="AO16" s="28"/>
      <c r="AP16" s="28"/>
    </row>
    <row r="17" customFormat="false" ht="14.25" hidden="false" customHeight="false" outlineLevel="0" collapsed="false">
      <c r="A17" s="0" t="str">
        <f aca="false">Asignaturas!F16</f>
        <v>Economía</v>
      </c>
      <c r="B17" s="0" t="str">
        <f aca="false">Asignaturas!B16</f>
        <v>Fundamentos Económicos</v>
      </c>
      <c r="C17" s="28" t="s">
        <v>478</v>
      </c>
      <c r="D17" s="28" t="s">
        <v>478</v>
      </c>
      <c r="E17" s="28"/>
      <c r="F17" s="28" t="s">
        <v>478</v>
      </c>
      <c r="G17" s="28" t="s">
        <v>478</v>
      </c>
      <c r="H17" s="29"/>
      <c r="I17" s="29"/>
      <c r="J17" s="29"/>
      <c r="K17" s="29"/>
      <c r="L17" s="29"/>
      <c r="M17" s="29"/>
      <c r="N17" s="29"/>
      <c r="O17" s="29"/>
      <c r="P17" s="29"/>
      <c r="Q17" s="29"/>
      <c r="R17" s="29"/>
      <c r="S17" s="29"/>
      <c r="T17" s="29"/>
      <c r="U17" s="29"/>
      <c r="V17" s="29"/>
      <c r="W17" s="29"/>
      <c r="X17" s="29"/>
      <c r="Y17" s="29"/>
      <c r="Z17" s="29" t="s">
        <v>478</v>
      </c>
      <c r="AA17" s="29"/>
      <c r="AB17" s="29"/>
      <c r="AC17" s="28"/>
      <c r="AD17" s="28"/>
      <c r="AE17" s="28"/>
      <c r="AF17" s="28"/>
      <c r="AG17" s="28"/>
      <c r="AH17" s="28"/>
      <c r="AI17" s="28"/>
      <c r="AJ17" s="28"/>
      <c r="AK17" s="28"/>
      <c r="AL17" s="28"/>
      <c r="AM17" s="28"/>
      <c r="AN17" s="28"/>
      <c r="AO17" s="28"/>
      <c r="AP17" s="28"/>
    </row>
    <row r="18" customFormat="false" ht="14.25" hidden="false" customHeight="false" outlineLevel="0" collapsed="false">
      <c r="A18" s="0" t="str">
        <f aca="false">Asignaturas!F17</f>
        <v>Matemática Avanzada</v>
      </c>
      <c r="B18" s="0" t="str">
        <f aca="false">Asignaturas!B17</f>
        <v>Geometría Diferencial</v>
      </c>
      <c r="C18" s="28"/>
      <c r="D18" s="28"/>
      <c r="E18" s="28"/>
      <c r="F18" s="28"/>
      <c r="G18" s="28"/>
      <c r="H18" s="29" t="s">
        <v>478</v>
      </c>
      <c r="I18" s="29"/>
      <c r="J18" s="29"/>
      <c r="K18" s="29" t="s">
        <v>478</v>
      </c>
      <c r="L18" s="29" t="s">
        <v>478</v>
      </c>
      <c r="M18" s="29"/>
      <c r="N18" s="29" t="s">
        <v>478</v>
      </c>
      <c r="O18" s="29" t="s">
        <v>478</v>
      </c>
      <c r="P18" s="29"/>
      <c r="Q18" s="29"/>
      <c r="R18" s="29"/>
      <c r="S18" s="29"/>
      <c r="T18" s="29" t="s">
        <v>478</v>
      </c>
      <c r="U18" s="29"/>
      <c r="V18" s="29"/>
      <c r="W18" s="29"/>
      <c r="X18" s="29"/>
      <c r="Y18" s="29"/>
      <c r="Z18" s="29"/>
      <c r="AA18" s="29"/>
      <c r="AB18" s="29"/>
      <c r="AC18" s="28"/>
      <c r="AD18" s="28"/>
      <c r="AE18" s="28"/>
      <c r="AF18" s="28"/>
      <c r="AG18" s="28"/>
      <c r="AH18" s="28"/>
      <c r="AI18" s="28"/>
      <c r="AJ18" s="28"/>
      <c r="AK18" s="28"/>
      <c r="AL18" s="28"/>
      <c r="AM18" s="28"/>
      <c r="AN18" s="28"/>
      <c r="AO18" s="28"/>
      <c r="AP18" s="28"/>
    </row>
    <row r="19" customFormat="false" ht="14.25" hidden="false" customHeight="false" outlineLevel="0" collapsed="false">
      <c r="A19" s="0" t="str">
        <f aca="false">Asignaturas!F18</f>
        <v>Cálculo Numérico</v>
      </c>
      <c r="B19" s="0" t="str">
        <f aca="false">Asignaturas!B18</f>
        <v>Métodos Numéricos I</v>
      </c>
      <c r="C19" s="28" t="s">
        <v>478</v>
      </c>
      <c r="D19" s="28" t="s">
        <v>478</v>
      </c>
      <c r="E19" s="28" t="s">
        <v>478</v>
      </c>
      <c r="F19" s="28" t="s">
        <v>478</v>
      </c>
      <c r="G19" s="28" t="s">
        <v>478</v>
      </c>
      <c r="H19" s="29" t="s">
        <v>478</v>
      </c>
      <c r="I19" s="29"/>
      <c r="J19" s="29"/>
      <c r="K19" s="29" t="s">
        <v>478</v>
      </c>
      <c r="L19" s="29"/>
      <c r="M19" s="29"/>
      <c r="N19" s="29" t="s">
        <v>478</v>
      </c>
      <c r="O19" s="29" t="s">
        <v>478</v>
      </c>
      <c r="P19" s="29"/>
      <c r="Q19" s="29"/>
      <c r="R19" s="29"/>
      <c r="S19" s="29"/>
      <c r="T19" s="29" t="s">
        <v>478</v>
      </c>
      <c r="U19" s="29"/>
      <c r="V19" s="29"/>
      <c r="W19" s="29"/>
      <c r="X19" s="29"/>
      <c r="Y19" s="29"/>
      <c r="Z19" s="29"/>
      <c r="AA19" s="29"/>
      <c r="AB19" s="29"/>
      <c r="AC19" s="28"/>
      <c r="AD19" s="28"/>
      <c r="AE19" s="28"/>
      <c r="AF19" s="28"/>
      <c r="AG19" s="28"/>
      <c r="AH19" s="28"/>
      <c r="AI19" s="28"/>
      <c r="AJ19" s="28"/>
      <c r="AK19" s="28"/>
      <c r="AL19" s="28"/>
      <c r="AM19" s="28"/>
      <c r="AN19" s="28"/>
      <c r="AO19" s="28"/>
      <c r="AP19" s="28"/>
    </row>
    <row r="20" customFormat="false" ht="14.25" hidden="false" customHeight="false" outlineLevel="0" collapsed="false">
      <c r="A20" s="0" t="str">
        <f aca="false">Asignaturas!F19</f>
        <v>Tecnología Digital</v>
      </c>
      <c r="B20" s="0" t="str">
        <f aca="false">Asignaturas!B19</f>
        <v>Electrónica Digital y Arquitectura de Ordenadores</v>
      </c>
      <c r="C20" s="28"/>
      <c r="D20" s="28"/>
      <c r="E20" s="28"/>
      <c r="F20" s="28"/>
      <c r="G20" s="28"/>
      <c r="H20" s="29"/>
      <c r="I20" s="29"/>
      <c r="J20" s="29"/>
      <c r="K20" s="29"/>
      <c r="L20" s="29"/>
      <c r="M20" s="29"/>
      <c r="N20" s="29"/>
      <c r="O20" s="29"/>
      <c r="P20" s="29"/>
      <c r="Q20" s="29"/>
      <c r="R20" s="29"/>
      <c r="S20" s="29"/>
      <c r="T20" s="29"/>
      <c r="U20" s="29"/>
      <c r="V20" s="29"/>
      <c r="W20" s="29"/>
      <c r="X20" s="29"/>
      <c r="Y20" s="29" t="s">
        <v>478</v>
      </c>
      <c r="Z20" s="29"/>
      <c r="AA20" s="29"/>
      <c r="AB20" s="29"/>
      <c r="AC20" s="28"/>
      <c r="AD20" s="28"/>
      <c r="AE20" s="28"/>
      <c r="AF20" s="28"/>
      <c r="AG20" s="28"/>
      <c r="AH20" s="28"/>
      <c r="AI20" s="28"/>
      <c r="AJ20" s="28"/>
      <c r="AK20" s="28"/>
      <c r="AL20" s="28"/>
      <c r="AM20" s="28"/>
      <c r="AN20" s="28"/>
      <c r="AO20" s="28"/>
      <c r="AP20" s="28"/>
    </row>
    <row r="21" customFormat="false" ht="14.25" hidden="false" customHeight="false" outlineLevel="0" collapsed="false">
      <c r="A21" s="0" t="str">
        <f aca="false">Asignaturas!F20</f>
        <v>Matemática Avanzada</v>
      </c>
      <c r="B21" s="0" t="str">
        <f aca="false">Asignaturas!B20</f>
        <v>Ecuaciones en Derivadas Parciales</v>
      </c>
      <c r="C21" s="28"/>
      <c r="D21" s="28"/>
      <c r="E21" s="28"/>
      <c r="F21" s="28"/>
      <c r="G21" s="28"/>
      <c r="H21" s="29" t="s">
        <v>478</v>
      </c>
      <c r="I21" s="29"/>
      <c r="J21" s="29"/>
      <c r="K21" s="29" t="s">
        <v>478</v>
      </c>
      <c r="L21" s="29" t="s">
        <v>478</v>
      </c>
      <c r="M21" s="29"/>
      <c r="N21" s="29" t="s">
        <v>478</v>
      </c>
      <c r="O21" s="29" t="s">
        <v>478</v>
      </c>
      <c r="P21" s="29"/>
      <c r="Q21" s="29"/>
      <c r="R21" s="29"/>
      <c r="S21" s="29"/>
      <c r="T21" s="29" t="s">
        <v>478</v>
      </c>
      <c r="U21" s="29"/>
      <c r="V21" s="29"/>
      <c r="W21" s="29"/>
      <c r="X21" s="29"/>
      <c r="Y21" s="29"/>
      <c r="Z21" s="29"/>
      <c r="AA21" s="29"/>
      <c r="AB21" s="29"/>
      <c r="AC21" s="28"/>
      <c r="AD21" s="28"/>
      <c r="AE21" s="28"/>
      <c r="AF21" s="28"/>
      <c r="AG21" s="28"/>
      <c r="AH21" s="28"/>
      <c r="AI21" s="28"/>
      <c r="AJ21" s="28"/>
      <c r="AK21" s="28"/>
      <c r="AL21" s="28"/>
      <c r="AM21" s="28"/>
      <c r="AN21" s="28"/>
      <c r="AO21" s="28"/>
      <c r="AP21" s="28"/>
    </row>
    <row r="22" customFormat="false" ht="14.25" hidden="false" customHeight="false" outlineLevel="0" collapsed="false">
      <c r="A22" s="0" t="str">
        <f aca="false">Asignaturas!F21</f>
        <v>Estadística</v>
      </c>
      <c r="B22" s="0" t="str">
        <f aca="false">Asignaturas!B21</f>
        <v>Análisis de Datos</v>
      </c>
      <c r="C22" s="28" t="s">
        <v>478</v>
      </c>
      <c r="D22" s="28" t="s">
        <v>478</v>
      </c>
      <c r="E22" s="28" t="s">
        <v>478</v>
      </c>
      <c r="F22" s="28" t="s">
        <v>478</v>
      </c>
      <c r="G22" s="28" t="s">
        <v>478</v>
      </c>
      <c r="H22" s="29"/>
      <c r="I22" s="29"/>
      <c r="J22" s="29"/>
      <c r="K22" s="29" t="s">
        <v>478</v>
      </c>
      <c r="L22" s="29" t="s">
        <v>478</v>
      </c>
      <c r="M22" s="29" t="s">
        <v>478</v>
      </c>
      <c r="N22" s="29"/>
      <c r="O22" s="29"/>
      <c r="P22" s="29" t="s">
        <v>478</v>
      </c>
      <c r="Q22" s="29"/>
      <c r="R22" s="29" t="s">
        <v>478</v>
      </c>
      <c r="S22" s="29" t="s">
        <v>478</v>
      </c>
      <c r="T22" s="29" t="s">
        <v>478</v>
      </c>
      <c r="U22" s="29"/>
      <c r="V22" s="29"/>
      <c r="W22" s="29"/>
      <c r="X22" s="29"/>
      <c r="Y22" s="29"/>
      <c r="Z22" s="29"/>
      <c r="AA22" s="29"/>
      <c r="AB22" s="29"/>
      <c r="AC22" s="28"/>
      <c r="AD22" s="28"/>
      <c r="AE22" s="28"/>
      <c r="AF22" s="28"/>
      <c r="AG22" s="28"/>
      <c r="AH22" s="28"/>
      <c r="AI22" s="28"/>
      <c r="AJ22" s="28"/>
      <c r="AK22" s="28"/>
      <c r="AL22" s="28"/>
      <c r="AM22" s="28"/>
      <c r="AN22" s="28"/>
      <c r="AO22" s="28"/>
      <c r="AP22" s="28"/>
    </row>
    <row r="23" customFormat="false" ht="14.25" hidden="false" customHeight="false" outlineLevel="0" collapsed="false">
      <c r="A23" s="0" t="str">
        <f aca="false">Asignaturas!F22</f>
        <v>Proyectos</v>
      </c>
      <c r="B23" s="0" t="str">
        <f aca="false">Asignaturas!B22</f>
        <v>Proyecto II</v>
      </c>
      <c r="C23" s="28" t="s">
        <v>478</v>
      </c>
      <c r="D23" s="28" t="s">
        <v>478</v>
      </c>
      <c r="E23" s="28" t="s">
        <v>478</v>
      </c>
      <c r="F23" s="28" t="s">
        <v>478</v>
      </c>
      <c r="G23" s="28" t="s">
        <v>478</v>
      </c>
      <c r="H23" s="29"/>
      <c r="I23" s="29" t="s">
        <v>478</v>
      </c>
      <c r="J23" s="29" t="s">
        <v>478</v>
      </c>
      <c r="K23" s="29" t="s">
        <v>478</v>
      </c>
      <c r="L23" s="29" t="s">
        <v>478</v>
      </c>
      <c r="M23" s="29" t="s">
        <v>478</v>
      </c>
      <c r="N23" s="29" t="s">
        <v>478</v>
      </c>
      <c r="O23" s="29" t="s">
        <v>478</v>
      </c>
      <c r="P23" s="29" t="s">
        <v>478</v>
      </c>
      <c r="Q23" s="29"/>
      <c r="R23" s="29" t="s">
        <v>478</v>
      </c>
      <c r="S23" s="29" t="s">
        <v>478</v>
      </c>
      <c r="T23" s="29" t="s">
        <v>478</v>
      </c>
      <c r="U23" s="29" t="s">
        <v>478</v>
      </c>
      <c r="V23" s="29" t="s">
        <v>478</v>
      </c>
      <c r="W23" s="29" t="s">
        <v>478</v>
      </c>
      <c r="X23" s="29" t="s">
        <v>478</v>
      </c>
      <c r="Y23" s="29"/>
      <c r="Z23" s="29"/>
      <c r="AA23" s="29"/>
      <c r="AB23" s="29"/>
      <c r="AC23" s="28"/>
      <c r="AD23" s="28"/>
      <c r="AE23" s="28"/>
      <c r="AF23" s="28"/>
      <c r="AG23" s="28"/>
      <c r="AH23" s="28"/>
      <c r="AI23" s="28"/>
      <c r="AJ23" s="28"/>
      <c r="AK23" s="28"/>
      <c r="AL23" s="28"/>
      <c r="AM23" s="28"/>
      <c r="AN23" s="28"/>
      <c r="AO23" s="28"/>
      <c r="AP23" s="28"/>
    </row>
    <row r="24" customFormat="false" ht="14.25" hidden="false" customHeight="false" outlineLevel="0" collapsed="false">
      <c r="A24" s="0" t="str">
        <f aca="false">Asignaturas!F23</f>
        <v>Sistemas Operativos y Redes</v>
      </c>
      <c r="B24" s="0" t="str">
        <f aca="false">Asignaturas!B23</f>
        <v>Sistemas Operativos y Redes de Ordenadores</v>
      </c>
      <c r="C24" s="28"/>
      <c r="D24" s="28"/>
      <c r="E24" s="28"/>
      <c r="F24" s="28"/>
      <c r="G24" s="28"/>
      <c r="H24" s="29"/>
      <c r="I24" s="29"/>
      <c r="J24" s="29"/>
      <c r="K24" s="29"/>
      <c r="L24" s="29"/>
      <c r="M24" s="29"/>
      <c r="N24" s="29"/>
      <c r="O24" s="29"/>
      <c r="P24" s="29"/>
      <c r="Q24" s="29"/>
      <c r="R24" s="29"/>
      <c r="S24" s="29"/>
      <c r="T24" s="29"/>
      <c r="U24" s="29"/>
      <c r="V24" s="29"/>
      <c r="W24" s="29"/>
      <c r="X24" s="29"/>
      <c r="Y24" s="29" t="s">
        <v>478</v>
      </c>
      <c r="Z24" s="29"/>
      <c r="AA24" s="29"/>
      <c r="AB24" s="29"/>
      <c r="AC24" s="28"/>
      <c r="AD24" s="28"/>
      <c r="AE24" s="28"/>
      <c r="AF24" s="28"/>
      <c r="AG24" s="28"/>
      <c r="AH24" s="28"/>
      <c r="AI24" s="28"/>
      <c r="AJ24" s="28"/>
      <c r="AK24" s="28"/>
      <c r="AL24" s="28"/>
      <c r="AM24" s="28"/>
      <c r="AN24" s="28"/>
      <c r="AO24" s="28"/>
      <c r="AP24" s="28"/>
    </row>
    <row r="25" customFormat="false" ht="14.25" hidden="false" customHeight="false" outlineLevel="0" collapsed="false">
      <c r="A25" s="0" t="str">
        <f aca="false">Asignaturas!F24</f>
        <v>Cálculo Numérico</v>
      </c>
      <c r="B25" s="0" t="str">
        <f aca="false">Asignaturas!B24</f>
        <v>Optimización</v>
      </c>
      <c r="C25" s="28" t="s">
        <v>478</v>
      </c>
      <c r="D25" s="28" t="s">
        <v>478</v>
      </c>
      <c r="E25" s="28" t="s">
        <v>478</v>
      </c>
      <c r="F25" s="28" t="s">
        <v>478</v>
      </c>
      <c r="G25" s="28" t="s">
        <v>478</v>
      </c>
      <c r="H25" s="29" t="s">
        <v>478</v>
      </c>
      <c r="I25" s="29"/>
      <c r="J25" s="29"/>
      <c r="K25" s="29"/>
      <c r="L25" s="29" t="s">
        <v>478</v>
      </c>
      <c r="M25" s="29" t="s">
        <v>478</v>
      </c>
      <c r="N25" s="29" t="s">
        <v>478</v>
      </c>
      <c r="O25" s="29" t="s">
        <v>478</v>
      </c>
      <c r="P25" s="29"/>
      <c r="Q25" s="29"/>
      <c r="R25" s="29"/>
      <c r="S25" s="29"/>
      <c r="T25" s="29"/>
      <c r="U25" s="29"/>
      <c r="V25" s="29"/>
      <c r="W25" s="29"/>
      <c r="X25" s="29"/>
      <c r="Y25" s="29"/>
      <c r="Z25" s="29"/>
      <c r="AA25" s="29"/>
      <c r="AB25" s="29"/>
      <c r="AC25" s="28"/>
      <c r="AD25" s="28"/>
      <c r="AE25" s="28"/>
      <c r="AF25" s="28"/>
      <c r="AG25" s="28"/>
      <c r="AH25" s="28"/>
      <c r="AI25" s="28"/>
      <c r="AJ25" s="28"/>
      <c r="AK25" s="28"/>
      <c r="AL25" s="28"/>
      <c r="AM25" s="28"/>
      <c r="AN25" s="28"/>
      <c r="AO25" s="28"/>
      <c r="AP25" s="28"/>
    </row>
    <row r="26" customFormat="false" ht="14.25" hidden="false" customHeight="false" outlineLevel="0" collapsed="false">
      <c r="A26" s="0" t="str">
        <f aca="false">Asignaturas!F25</f>
        <v>Cálculo Numérico</v>
      </c>
      <c r="B26" s="0" t="str">
        <f aca="false">Asignaturas!B25</f>
        <v>Métodos Numéricos II</v>
      </c>
      <c r="C26" s="28" t="s">
        <v>478</v>
      </c>
      <c r="D26" s="28" t="s">
        <v>478</v>
      </c>
      <c r="E26" s="28" t="s">
        <v>478</v>
      </c>
      <c r="F26" s="28" t="s">
        <v>478</v>
      </c>
      <c r="G26" s="28" t="s">
        <v>478</v>
      </c>
      <c r="H26" s="29" t="s">
        <v>478</v>
      </c>
      <c r="I26" s="29"/>
      <c r="J26" s="29"/>
      <c r="K26" s="29" t="s">
        <v>478</v>
      </c>
      <c r="L26" s="29"/>
      <c r="M26" s="29"/>
      <c r="N26" s="29" t="s">
        <v>478</v>
      </c>
      <c r="O26" s="29" t="s">
        <v>478</v>
      </c>
      <c r="P26" s="29"/>
      <c r="Q26" s="29"/>
      <c r="R26" s="29"/>
      <c r="S26" s="29"/>
      <c r="T26" s="29" t="s">
        <v>478</v>
      </c>
      <c r="U26" s="29"/>
      <c r="V26" s="29"/>
      <c r="W26" s="29"/>
      <c r="X26" s="29"/>
      <c r="Y26" s="29"/>
      <c r="Z26" s="29"/>
      <c r="AA26" s="29"/>
      <c r="AB26" s="29"/>
      <c r="AC26" s="28"/>
      <c r="AD26" s="28"/>
      <c r="AE26" s="28"/>
      <c r="AF26" s="28"/>
      <c r="AG26" s="28"/>
      <c r="AH26" s="28"/>
      <c r="AI26" s="28"/>
      <c r="AJ26" s="28"/>
      <c r="AK26" s="28"/>
      <c r="AL26" s="28"/>
      <c r="AM26" s="28"/>
      <c r="AN26" s="28"/>
      <c r="AO26" s="28"/>
      <c r="AP26" s="28"/>
    </row>
    <row r="27" customFormat="false" ht="14.25" hidden="false" customHeight="false" outlineLevel="0" collapsed="false">
      <c r="A27" s="0" t="str">
        <f aca="false">Asignaturas!F26</f>
        <v>Humanidades</v>
      </c>
      <c r="B27" s="0" t="str">
        <f aca="false">Asignaturas!B26</f>
        <v>Hombre y Mundo Moderno</v>
      </c>
      <c r="C27" s="28"/>
      <c r="D27" s="28"/>
      <c r="E27" s="28"/>
      <c r="F27" s="28"/>
      <c r="G27" s="28"/>
      <c r="H27" s="29"/>
      <c r="I27" s="29"/>
      <c r="J27" s="29"/>
      <c r="K27" s="29"/>
      <c r="L27" s="29"/>
      <c r="M27" s="29"/>
      <c r="N27" s="29"/>
      <c r="O27" s="29"/>
      <c r="P27" s="29"/>
      <c r="Q27" s="29"/>
      <c r="R27" s="29"/>
      <c r="S27" s="29"/>
      <c r="T27" s="29"/>
      <c r="U27" s="29"/>
      <c r="V27" s="29"/>
      <c r="W27" s="29"/>
      <c r="X27" s="29"/>
      <c r="Y27" s="29"/>
      <c r="Z27" s="29"/>
      <c r="AA27" s="29"/>
      <c r="AB27" s="29"/>
      <c r="AC27" s="28"/>
      <c r="AD27" s="28"/>
      <c r="AE27" s="28"/>
      <c r="AF27" s="28"/>
      <c r="AG27" s="28"/>
      <c r="AH27" s="28"/>
      <c r="AI27" s="28"/>
      <c r="AJ27" s="28"/>
      <c r="AK27" s="28"/>
      <c r="AL27" s="28"/>
      <c r="AM27" s="28" t="s">
        <v>478</v>
      </c>
      <c r="AN27" s="28" t="s">
        <v>478</v>
      </c>
      <c r="AO27" s="28"/>
      <c r="AP27" s="28"/>
    </row>
    <row r="28" customFormat="false" ht="14.25" hidden="false" customHeight="false" outlineLevel="0" collapsed="false">
      <c r="A28" s="0" t="str">
        <f aca="false">Asignaturas!F27</f>
        <v>Matemática Avanzada</v>
      </c>
      <c r="B28" s="0" t="str">
        <f aca="false">Asignaturas!B27</f>
        <v>Sistemas Dinámicos</v>
      </c>
      <c r="C28" s="28" t="s">
        <v>478</v>
      </c>
      <c r="D28" s="28" t="s">
        <v>478</v>
      </c>
      <c r="E28" s="28" t="s">
        <v>478</v>
      </c>
      <c r="F28" s="28" t="s">
        <v>478</v>
      </c>
      <c r="G28" s="28" t="s">
        <v>478</v>
      </c>
      <c r="H28" s="29" t="s">
        <v>478</v>
      </c>
      <c r="I28" s="29"/>
      <c r="J28" s="29"/>
      <c r="K28" s="29" t="s">
        <v>478</v>
      </c>
      <c r="L28" s="29" t="s">
        <v>478</v>
      </c>
      <c r="M28" s="29"/>
      <c r="N28" s="29" t="s">
        <v>478</v>
      </c>
      <c r="O28" s="29" t="s">
        <v>478</v>
      </c>
      <c r="P28" s="29"/>
      <c r="Q28" s="29"/>
      <c r="R28" s="29"/>
      <c r="S28" s="29"/>
      <c r="T28" s="29" t="s">
        <v>478</v>
      </c>
      <c r="U28" s="29"/>
      <c r="V28" s="29"/>
      <c r="W28" s="29"/>
      <c r="X28" s="29"/>
      <c r="Y28" s="29"/>
      <c r="Z28" s="29"/>
      <c r="AA28" s="29"/>
      <c r="AB28" s="29"/>
      <c r="AC28" s="28"/>
      <c r="AD28" s="28"/>
      <c r="AE28" s="28"/>
      <c r="AF28" s="28"/>
      <c r="AG28" s="28"/>
      <c r="AH28" s="28"/>
      <c r="AI28" s="28"/>
      <c r="AJ28" s="28"/>
      <c r="AK28" s="28"/>
      <c r="AL28" s="28"/>
      <c r="AM28" s="28"/>
      <c r="AN28" s="28"/>
      <c r="AO28" s="28"/>
      <c r="AP28" s="28"/>
    </row>
    <row r="29" customFormat="false" ht="14.25" hidden="false" customHeight="false" outlineLevel="0" collapsed="false">
      <c r="A29" s="0" t="str">
        <f aca="false">Asignaturas!F28</f>
        <v>Análisis Matemático</v>
      </c>
      <c r="B29" s="0" t="str">
        <f aca="false">Asignaturas!B28</f>
        <v>Análisis Funcional</v>
      </c>
      <c r="C29" s="28" t="s">
        <v>478</v>
      </c>
      <c r="D29" s="28" t="s">
        <v>478</v>
      </c>
      <c r="E29" s="28" t="s">
        <v>478</v>
      </c>
      <c r="F29" s="28" t="s">
        <v>478</v>
      </c>
      <c r="G29" s="28" t="s">
        <v>478</v>
      </c>
      <c r="H29" s="29" t="s">
        <v>478</v>
      </c>
      <c r="I29" s="29"/>
      <c r="J29" s="29"/>
      <c r="K29" s="29" t="s">
        <v>478</v>
      </c>
      <c r="L29" s="29" t="s">
        <v>478</v>
      </c>
      <c r="M29" s="29"/>
      <c r="N29" s="29" t="s">
        <v>478</v>
      </c>
      <c r="O29" s="29" t="s">
        <v>478</v>
      </c>
      <c r="P29" s="29"/>
      <c r="Q29" s="29"/>
      <c r="R29" s="29"/>
      <c r="S29" s="29"/>
      <c r="T29" s="29" t="s">
        <v>478</v>
      </c>
      <c r="U29" s="29"/>
      <c r="V29" s="29"/>
      <c r="W29" s="29"/>
      <c r="X29" s="29"/>
      <c r="Y29" s="29"/>
      <c r="Z29" s="29"/>
      <c r="AA29" s="29"/>
      <c r="AB29" s="29"/>
      <c r="AC29" s="28"/>
      <c r="AD29" s="28"/>
      <c r="AE29" s="28"/>
      <c r="AF29" s="28"/>
      <c r="AG29" s="28"/>
      <c r="AH29" s="28"/>
      <c r="AI29" s="28"/>
      <c r="AJ29" s="28"/>
      <c r="AK29" s="28"/>
      <c r="AL29" s="28"/>
      <c r="AM29" s="28"/>
      <c r="AN29" s="28"/>
      <c r="AO29" s="28"/>
      <c r="AP29" s="28"/>
    </row>
    <row r="30" customFormat="false" ht="14.25" hidden="false" customHeight="false" outlineLevel="0" collapsed="false">
      <c r="A30" s="0" t="str">
        <f aca="false">Asignaturas!F29</f>
        <v>Matemática Avanzada</v>
      </c>
      <c r="B30" s="0" t="str">
        <f aca="false">Asignaturas!B29</f>
        <v>Topología</v>
      </c>
      <c r="C30" s="28" t="s">
        <v>478</v>
      </c>
      <c r="D30" s="28" t="s">
        <v>478</v>
      </c>
      <c r="E30" s="28" t="s">
        <v>478</v>
      </c>
      <c r="F30" s="28" t="s">
        <v>478</v>
      </c>
      <c r="G30" s="28" t="s">
        <v>478</v>
      </c>
      <c r="H30" s="29" t="s">
        <v>478</v>
      </c>
      <c r="I30" s="29"/>
      <c r="J30" s="29"/>
      <c r="K30" s="29"/>
      <c r="L30" s="29"/>
      <c r="M30" s="29" t="s">
        <v>478</v>
      </c>
      <c r="N30" s="29" t="s">
        <v>478</v>
      </c>
      <c r="O30" s="29" t="s">
        <v>478</v>
      </c>
      <c r="P30" s="29"/>
      <c r="Q30" s="29"/>
      <c r="R30" s="29"/>
      <c r="S30" s="29"/>
      <c r="T30" s="29" t="s">
        <v>478</v>
      </c>
      <c r="U30" s="29"/>
      <c r="V30" s="29"/>
      <c r="W30" s="29"/>
      <c r="X30" s="29"/>
      <c r="Y30" s="29"/>
      <c r="Z30" s="29"/>
      <c r="AA30" s="29"/>
      <c r="AB30" s="29"/>
      <c r="AC30" s="28"/>
      <c r="AD30" s="28"/>
      <c r="AE30" s="28"/>
      <c r="AF30" s="28"/>
      <c r="AG30" s="28"/>
      <c r="AH30" s="28"/>
      <c r="AI30" s="28"/>
      <c r="AJ30" s="28"/>
      <c r="AK30" s="28"/>
      <c r="AL30" s="28"/>
      <c r="AM30" s="28"/>
      <c r="AN30" s="28"/>
      <c r="AO30" s="28"/>
      <c r="AP30" s="28"/>
    </row>
    <row r="31" customFormat="false" ht="14.25" hidden="false" customHeight="false" outlineLevel="0" collapsed="false">
      <c r="A31" s="0" t="str">
        <f aca="false">Asignaturas!F30</f>
        <v>Matemática Avanzada</v>
      </c>
      <c r="B31" s="0" t="str">
        <f aca="false">Asignaturas!B30</f>
        <v>Variable Compleja y Análisis de Fourier</v>
      </c>
      <c r="C31" s="28"/>
      <c r="D31" s="28"/>
      <c r="E31" s="28"/>
      <c r="F31" s="28"/>
      <c r="G31" s="28"/>
      <c r="H31" s="29"/>
      <c r="I31" s="29"/>
      <c r="J31" s="29"/>
      <c r="K31" s="29"/>
      <c r="L31" s="29" t="s">
        <v>478</v>
      </c>
      <c r="M31" s="29"/>
      <c r="N31" s="29" t="s">
        <v>478</v>
      </c>
      <c r="O31" s="29"/>
      <c r="P31" s="29"/>
      <c r="Q31" s="29"/>
      <c r="R31" s="29"/>
      <c r="S31" s="29"/>
      <c r="T31" s="29" t="s">
        <v>478</v>
      </c>
      <c r="U31" s="29"/>
      <c r="V31" s="29"/>
      <c r="W31" s="29"/>
      <c r="X31" s="29"/>
      <c r="Y31" s="29"/>
      <c r="Z31" s="29"/>
      <c r="AA31" s="29"/>
      <c r="AB31" s="29"/>
      <c r="AC31" s="28"/>
      <c r="AD31" s="28"/>
      <c r="AE31" s="28"/>
      <c r="AF31" s="28"/>
      <c r="AG31" s="28"/>
      <c r="AH31" s="28"/>
      <c r="AI31" s="28"/>
      <c r="AJ31" s="28"/>
      <c r="AK31" s="28"/>
      <c r="AL31" s="28"/>
      <c r="AM31" s="28"/>
      <c r="AN31" s="28"/>
      <c r="AO31" s="28"/>
      <c r="AP31" s="28"/>
    </row>
    <row r="32" customFormat="false" ht="14.25" hidden="false" customHeight="false" outlineLevel="0" collapsed="false">
      <c r="A32" s="0" t="str">
        <f aca="false">Asignaturas!F31</f>
        <v>Ciencia de Datos</v>
      </c>
      <c r="B32" s="0" t="str">
        <f aca="false">Asignaturas!B31</f>
        <v>Aprendizaje Automático</v>
      </c>
      <c r="C32" s="28" t="s">
        <v>478</v>
      </c>
      <c r="D32" s="28" t="s">
        <v>478</v>
      </c>
      <c r="E32" s="28" t="s">
        <v>478</v>
      </c>
      <c r="F32" s="28" t="s">
        <v>478</v>
      </c>
      <c r="G32" s="28" t="s">
        <v>478</v>
      </c>
      <c r="H32" s="29"/>
      <c r="I32" s="29"/>
      <c r="J32" s="29"/>
      <c r="K32" s="29"/>
      <c r="L32" s="29"/>
      <c r="M32" s="29"/>
      <c r="N32" s="29"/>
      <c r="O32" s="29"/>
      <c r="P32" s="29"/>
      <c r="Q32" s="29" t="s">
        <v>478</v>
      </c>
      <c r="R32" s="29" t="s">
        <v>478</v>
      </c>
      <c r="S32" s="29" t="s">
        <v>478</v>
      </c>
      <c r="T32" s="29" t="s">
        <v>478</v>
      </c>
      <c r="U32" s="29" t="s">
        <v>478</v>
      </c>
      <c r="V32" s="29" t="s">
        <v>478</v>
      </c>
      <c r="W32" s="29" t="s">
        <v>478</v>
      </c>
      <c r="X32" s="29" t="s">
        <v>478</v>
      </c>
      <c r="Y32" s="29" t="s">
        <v>478</v>
      </c>
      <c r="Z32" s="29"/>
      <c r="AA32" s="29"/>
      <c r="AB32" s="29"/>
      <c r="AC32" s="28"/>
      <c r="AD32" s="28"/>
      <c r="AE32" s="28"/>
      <c r="AF32" s="28"/>
      <c r="AG32" s="28"/>
      <c r="AH32" s="28"/>
      <c r="AI32" s="28"/>
      <c r="AJ32" s="28"/>
      <c r="AK32" s="28"/>
      <c r="AL32" s="28"/>
      <c r="AM32" s="28"/>
      <c r="AN32" s="28"/>
      <c r="AO32" s="28"/>
      <c r="AP32" s="28"/>
    </row>
    <row r="33" customFormat="false" ht="14.25" hidden="false" customHeight="false" outlineLevel="0" collapsed="false">
      <c r="A33" s="0" t="str">
        <f aca="false">Asignaturas!F32</f>
        <v>Computación Paralela</v>
      </c>
      <c r="B33" s="0" t="str">
        <f aca="false">Asignaturas!B32</f>
        <v>Computación en paralelo</v>
      </c>
      <c r="C33" s="28" t="s">
        <v>478</v>
      </c>
      <c r="D33" s="28" t="s">
        <v>478</v>
      </c>
      <c r="E33" s="28"/>
      <c r="F33" s="28"/>
      <c r="G33" s="28" t="s">
        <v>478</v>
      </c>
      <c r="H33" s="29"/>
      <c r="I33" s="29"/>
      <c r="J33" s="29"/>
      <c r="K33" s="29"/>
      <c r="L33" s="29"/>
      <c r="M33" s="29"/>
      <c r="N33" s="29"/>
      <c r="O33" s="29"/>
      <c r="P33" s="29"/>
      <c r="Q33" s="29"/>
      <c r="R33" s="29"/>
      <c r="S33" s="29"/>
      <c r="T33" s="29"/>
      <c r="U33" s="29" t="s">
        <v>478</v>
      </c>
      <c r="V33" s="29" t="s">
        <v>478</v>
      </c>
      <c r="W33" s="29" t="s">
        <v>478</v>
      </c>
      <c r="X33" s="29" t="s">
        <v>478</v>
      </c>
      <c r="Y33" s="29" t="s">
        <v>478</v>
      </c>
      <c r="Z33" s="29"/>
      <c r="AA33" s="29"/>
      <c r="AB33" s="29"/>
      <c r="AC33" s="28"/>
      <c r="AD33" s="28"/>
      <c r="AE33" s="28"/>
      <c r="AF33" s="28"/>
      <c r="AG33" s="28"/>
      <c r="AH33" s="28"/>
      <c r="AI33" s="28"/>
      <c r="AJ33" s="28"/>
      <c r="AK33" s="28"/>
      <c r="AL33" s="28"/>
      <c r="AM33" s="28"/>
      <c r="AN33" s="28"/>
      <c r="AO33" s="28"/>
      <c r="AP33" s="28"/>
    </row>
    <row r="34" customFormat="false" ht="14.25" hidden="false" customHeight="false" outlineLevel="0" collapsed="false">
      <c r="A34" s="0" t="str">
        <f aca="false">Asignaturas!F33</f>
        <v>Matemática Aplicada a la Economía</v>
      </c>
      <c r="B34" s="0" t="str">
        <f aca="false">Asignaturas!B33</f>
        <v>Cálculo Estocástico</v>
      </c>
      <c r="C34" s="28"/>
      <c r="D34" s="28"/>
      <c r="E34" s="28"/>
      <c r="F34" s="28"/>
      <c r="G34" s="28"/>
      <c r="H34" s="29"/>
      <c r="I34" s="29"/>
      <c r="J34" s="29"/>
      <c r="K34" s="29"/>
      <c r="L34" s="29" t="s">
        <v>478</v>
      </c>
      <c r="M34" s="29" t="s">
        <v>478</v>
      </c>
      <c r="N34" s="29"/>
      <c r="O34" s="29"/>
      <c r="P34" s="29"/>
      <c r="Q34" s="29"/>
      <c r="R34" s="29" t="s">
        <v>478</v>
      </c>
      <c r="S34" s="29"/>
      <c r="T34" s="29" t="s">
        <v>478</v>
      </c>
      <c r="U34" s="29"/>
      <c r="V34" s="29"/>
      <c r="W34" s="29"/>
      <c r="X34" s="29"/>
      <c r="Y34" s="29"/>
      <c r="Z34" s="29"/>
      <c r="AA34" s="29"/>
      <c r="AB34" s="29"/>
      <c r="AC34" s="28"/>
      <c r="AD34" s="28"/>
      <c r="AE34" s="28" t="s">
        <v>478</v>
      </c>
      <c r="AF34" s="28"/>
      <c r="AG34" s="28"/>
      <c r="AH34" s="28"/>
      <c r="AI34" s="28"/>
      <c r="AJ34" s="28"/>
      <c r="AK34" s="28"/>
      <c r="AL34" s="28"/>
      <c r="AM34" s="28"/>
      <c r="AN34" s="28"/>
      <c r="AO34" s="28"/>
      <c r="AP34" s="28"/>
    </row>
    <row r="35" customFormat="false" ht="14.25" hidden="false" customHeight="false" outlineLevel="0" collapsed="false">
      <c r="A35" s="0" t="str">
        <f aca="false">Asignaturas!F34</f>
        <v>Matemática Financiera</v>
      </c>
      <c r="B35" s="0" t="str">
        <f aca="false">Asignaturas!B34</f>
        <v>Matemática Financiera I</v>
      </c>
      <c r="C35" s="28"/>
      <c r="D35" s="28"/>
      <c r="E35" s="28"/>
      <c r="F35" s="28"/>
      <c r="G35" s="28"/>
      <c r="H35" s="29"/>
      <c r="I35" s="29"/>
      <c r="J35" s="29"/>
      <c r="K35" s="29"/>
      <c r="L35" s="29"/>
      <c r="M35" s="29"/>
      <c r="N35" s="29"/>
      <c r="O35" s="29"/>
      <c r="P35" s="29"/>
      <c r="Q35" s="29"/>
      <c r="R35" s="29"/>
      <c r="S35" s="29"/>
      <c r="T35" s="29" t="s">
        <v>478</v>
      </c>
      <c r="U35" s="29"/>
      <c r="V35" s="29"/>
      <c r="W35" s="29"/>
      <c r="X35" s="29"/>
      <c r="Y35" s="29"/>
      <c r="Z35" s="29" t="s">
        <v>478</v>
      </c>
      <c r="AA35" s="29"/>
      <c r="AB35" s="29"/>
      <c r="AC35" s="28" t="s">
        <v>478</v>
      </c>
      <c r="AD35" s="28" t="s">
        <v>478</v>
      </c>
      <c r="AE35" s="28" t="s">
        <v>478</v>
      </c>
      <c r="AF35" s="28"/>
      <c r="AG35" s="28"/>
      <c r="AH35" s="28"/>
      <c r="AI35" s="28"/>
      <c r="AJ35" s="28"/>
      <c r="AK35" s="28"/>
      <c r="AL35" s="28"/>
      <c r="AM35" s="28"/>
      <c r="AN35" s="28"/>
      <c r="AO35" s="28"/>
      <c r="AP35" s="28"/>
    </row>
    <row r="36" customFormat="false" ht="14.25" hidden="false" customHeight="false" outlineLevel="0" collapsed="false">
      <c r="A36" s="0" t="str">
        <f aca="false">Asignaturas!F35</f>
        <v>Matemática Aplicada a la Economía</v>
      </c>
      <c r="B36" s="0" t="str">
        <f aca="false">Asignaturas!B35</f>
        <v>Matemáticas Actuariales</v>
      </c>
      <c r="C36" s="28"/>
      <c r="D36" s="28"/>
      <c r="E36" s="28"/>
      <c r="F36" s="28"/>
      <c r="G36" s="28"/>
      <c r="H36" s="29"/>
      <c r="I36" s="29"/>
      <c r="J36" s="29"/>
      <c r="K36" s="29"/>
      <c r="L36" s="29"/>
      <c r="M36" s="29" t="s">
        <v>478</v>
      </c>
      <c r="N36" s="29"/>
      <c r="O36" s="29"/>
      <c r="P36" s="29"/>
      <c r="Q36" s="29"/>
      <c r="R36" s="29" t="s">
        <v>478</v>
      </c>
      <c r="S36" s="29"/>
      <c r="T36" s="29" t="s">
        <v>478</v>
      </c>
      <c r="U36" s="29"/>
      <c r="V36" s="29"/>
      <c r="W36" s="29"/>
      <c r="X36" s="29"/>
      <c r="Y36" s="29"/>
      <c r="Z36" s="29"/>
      <c r="AA36" s="29"/>
      <c r="AB36" s="29"/>
      <c r="AC36" s="28"/>
      <c r="AD36" s="28"/>
      <c r="AE36" s="28" t="s">
        <v>478</v>
      </c>
      <c r="AF36" s="28"/>
      <c r="AG36" s="23"/>
      <c r="AH36" s="28"/>
      <c r="AI36" s="28"/>
      <c r="AJ36" s="23"/>
      <c r="AK36" s="28"/>
      <c r="AL36" s="28"/>
      <c r="AM36" s="28"/>
      <c r="AN36" s="28"/>
      <c r="AO36" s="28"/>
      <c r="AP36" s="28"/>
    </row>
    <row r="37" customFormat="false" ht="14.25" hidden="false" customHeight="false" outlineLevel="0" collapsed="false">
      <c r="A37" s="0" t="str">
        <f aca="false">Asignaturas!F36</f>
        <v>Computación</v>
      </c>
      <c r="B37" s="0" t="str">
        <f aca="false">Asignaturas!B36</f>
        <v>Lógica Formal</v>
      </c>
      <c r="C37" s="28"/>
      <c r="D37" s="28"/>
      <c r="E37" s="28"/>
      <c r="F37" s="28"/>
      <c r="G37" s="28"/>
      <c r="H37" s="29" t="s">
        <v>478</v>
      </c>
      <c r="I37" s="29"/>
      <c r="J37" s="29"/>
      <c r="K37" s="29"/>
      <c r="L37" s="29" t="s">
        <v>478</v>
      </c>
      <c r="M37" s="29" t="s">
        <v>478</v>
      </c>
      <c r="N37" s="29" t="s">
        <v>478</v>
      </c>
      <c r="O37" s="29" t="s">
        <v>478</v>
      </c>
      <c r="P37" s="29"/>
      <c r="Q37" s="29"/>
      <c r="R37" s="29"/>
      <c r="S37" s="29"/>
      <c r="T37" s="29"/>
      <c r="U37" s="29"/>
      <c r="V37" s="29"/>
      <c r="W37" s="29"/>
      <c r="X37" s="29"/>
      <c r="Y37" s="29"/>
      <c r="Z37" s="29"/>
      <c r="AA37" s="29"/>
      <c r="AB37" s="29"/>
      <c r="AC37" s="28"/>
      <c r="AD37" s="28"/>
      <c r="AE37" s="28"/>
      <c r="AF37" s="28"/>
      <c r="AG37" s="28" t="s">
        <v>478</v>
      </c>
      <c r="AH37" s="28"/>
      <c r="AI37" s="28" t="s">
        <v>478</v>
      </c>
      <c r="AJ37" s="23"/>
      <c r="AK37" s="28"/>
      <c r="AL37" s="28"/>
      <c r="AM37" s="28"/>
      <c r="AN37" s="28"/>
      <c r="AO37" s="28"/>
      <c r="AP37" s="28"/>
    </row>
    <row r="38" customFormat="false" ht="14.25" hidden="false" customHeight="false" outlineLevel="0" collapsed="false">
      <c r="A38" s="0" t="str">
        <f aca="false">Asignaturas!F37</f>
        <v>Computación</v>
      </c>
      <c r="B38" s="0" t="str">
        <f aca="false">Asignaturas!B37</f>
        <v>Teoría de la Computación</v>
      </c>
      <c r="C38" s="28"/>
      <c r="D38" s="28"/>
      <c r="E38" s="28"/>
      <c r="F38" s="28"/>
      <c r="G38" s="28"/>
      <c r="H38" s="29" t="s">
        <v>478</v>
      </c>
      <c r="I38" s="29"/>
      <c r="J38" s="29"/>
      <c r="K38" s="29" t="s">
        <v>478</v>
      </c>
      <c r="L38" s="29" t="s">
        <v>478</v>
      </c>
      <c r="M38" s="29" t="s">
        <v>478</v>
      </c>
      <c r="N38" s="29"/>
      <c r="O38" s="29" t="s">
        <v>478</v>
      </c>
      <c r="P38" s="29"/>
      <c r="Q38" s="29"/>
      <c r="R38" s="29"/>
      <c r="S38" s="29"/>
      <c r="T38" s="29"/>
      <c r="U38" s="29"/>
      <c r="V38" s="29"/>
      <c r="W38" s="29"/>
      <c r="X38" s="29"/>
      <c r="Y38" s="29"/>
      <c r="Z38" s="29"/>
      <c r="AA38" s="29"/>
      <c r="AB38" s="29"/>
      <c r="AC38" s="28"/>
      <c r="AD38" s="28"/>
      <c r="AE38" s="28"/>
      <c r="AF38" s="28"/>
      <c r="AG38" s="28" t="s">
        <v>478</v>
      </c>
      <c r="AH38" s="28"/>
      <c r="AI38" s="28"/>
      <c r="AJ38" s="23"/>
      <c r="AK38" s="28"/>
      <c r="AL38" s="28"/>
      <c r="AM38" s="28"/>
      <c r="AN38" s="28"/>
      <c r="AO38" s="28"/>
      <c r="AP38" s="28"/>
    </row>
    <row r="39" customFormat="false" ht="14.25" hidden="false" customHeight="false" outlineLevel="0" collapsed="false">
      <c r="A39" s="0" t="str">
        <f aca="false">Asignaturas!F38</f>
        <v>Inteligencia Artificial</v>
      </c>
      <c r="B39" s="0" t="str">
        <f aca="false">Asignaturas!B38</f>
        <v>Fundamentos de la Inteligencia Artificial</v>
      </c>
      <c r="C39" s="28"/>
      <c r="D39" s="28"/>
      <c r="E39" s="28"/>
      <c r="F39" s="28"/>
      <c r="G39" s="28"/>
      <c r="H39" s="29"/>
      <c r="I39" s="29"/>
      <c r="J39" s="29"/>
      <c r="K39" s="29"/>
      <c r="L39" s="29"/>
      <c r="M39" s="29"/>
      <c r="N39" s="29"/>
      <c r="O39" s="29"/>
      <c r="P39" s="29"/>
      <c r="Q39" s="29"/>
      <c r="R39" s="29"/>
      <c r="S39" s="29"/>
      <c r="T39" s="29"/>
      <c r="U39" s="29" t="s">
        <v>478</v>
      </c>
      <c r="V39" s="29"/>
      <c r="W39" s="29"/>
      <c r="X39" s="29"/>
      <c r="Y39" s="29"/>
      <c r="Z39" s="29"/>
      <c r="AA39" s="29"/>
      <c r="AB39" s="29"/>
      <c r="AC39" s="28"/>
      <c r="AD39" s="28"/>
      <c r="AE39" s="28"/>
      <c r="AF39" s="28"/>
      <c r="AG39" s="28" t="s">
        <v>478</v>
      </c>
      <c r="AH39" s="28" t="s">
        <v>478</v>
      </c>
      <c r="AI39" s="28" t="s">
        <v>478</v>
      </c>
      <c r="AJ39" s="28" t="s">
        <v>478</v>
      </c>
      <c r="AK39" s="28"/>
      <c r="AL39" s="28"/>
      <c r="AM39" s="28"/>
      <c r="AN39" s="28"/>
      <c r="AO39" s="28"/>
      <c r="AP39" s="28"/>
    </row>
    <row r="40" customFormat="false" ht="14.25" hidden="false" customHeight="false" outlineLevel="0" collapsed="false">
      <c r="A40" s="0" t="str">
        <f aca="false">Asignaturas!F39</f>
        <v>Matemática Financiera</v>
      </c>
      <c r="B40" s="0" t="str">
        <f aca="false">Asignaturas!B39</f>
        <v>Matemática Financiera II</v>
      </c>
      <c r="C40" s="28"/>
      <c r="D40" s="28"/>
      <c r="E40" s="28"/>
      <c r="F40" s="28"/>
      <c r="G40" s="28"/>
      <c r="H40" s="29"/>
      <c r="I40" s="29"/>
      <c r="J40" s="29"/>
      <c r="K40" s="29"/>
      <c r="L40" s="29"/>
      <c r="M40" s="29"/>
      <c r="N40" s="29"/>
      <c r="O40" s="29"/>
      <c r="P40" s="29"/>
      <c r="Q40" s="29"/>
      <c r="R40" s="29"/>
      <c r="S40" s="29"/>
      <c r="T40" s="29" t="s">
        <v>478</v>
      </c>
      <c r="U40" s="29"/>
      <c r="V40" s="29"/>
      <c r="W40" s="29"/>
      <c r="X40" s="29"/>
      <c r="Y40" s="29"/>
      <c r="Z40" s="29" t="s">
        <v>478</v>
      </c>
      <c r="AA40" s="29"/>
      <c r="AB40" s="29"/>
      <c r="AC40" s="28" t="s">
        <v>478</v>
      </c>
      <c r="AD40" s="28" t="s">
        <v>478</v>
      </c>
      <c r="AE40" s="28" t="s">
        <v>478</v>
      </c>
      <c r="AF40" s="28"/>
      <c r="AG40" s="28"/>
      <c r="AH40" s="28"/>
      <c r="AI40" s="28"/>
      <c r="AJ40" s="28"/>
      <c r="AK40" s="28"/>
      <c r="AL40" s="28"/>
      <c r="AM40" s="28"/>
      <c r="AN40" s="28"/>
      <c r="AO40" s="28"/>
      <c r="AP40" s="28"/>
    </row>
    <row r="41" customFormat="false" ht="14.25" hidden="false" customHeight="false" outlineLevel="0" collapsed="false">
      <c r="A41" s="0" t="str">
        <f aca="false">Asignaturas!F40</f>
        <v>Minería de Datos</v>
      </c>
      <c r="B41" s="0" t="str">
        <f aca="false">Asignaturas!B40</f>
        <v>Minería de Datos y Big Data</v>
      </c>
      <c r="C41" s="28"/>
      <c r="D41" s="28"/>
      <c r="E41" s="28"/>
      <c r="F41" s="28"/>
      <c r="G41" s="28"/>
      <c r="H41" s="29"/>
      <c r="I41" s="29"/>
      <c r="J41" s="29"/>
      <c r="K41" s="29"/>
      <c r="L41" s="29"/>
      <c r="M41" s="29"/>
      <c r="N41" s="29"/>
      <c r="O41" s="29"/>
      <c r="P41" s="29"/>
      <c r="Q41" s="29" t="s">
        <v>478</v>
      </c>
      <c r="R41" s="29" t="s">
        <v>478</v>
      </c>
      <c r="S41" s="29" t="s">
        <v>478</v>
      </c>
      <c r="T41" s="29" t="s">
        <v>478</v>
      </c>
      <c r="U41" s="29" t="s">
        <v>478</v>
      </c>
      <c r="V41" s="29" t="s">
        <v>478</v>
      </c>
      <c r="W41" s="29" t="s">
        <v>478</v>
      </c>
      <c r="X41" s="29" t="s">
        <v>478</v>
      </c>
      <c r="Y41" s="29" t="s">
        <v>478</v>
      </c>
      <c r="Z41" s="29"/>
      <c r="AA41" s="29"/>
      <c r="AB41" s="29"/>
      <c r="AC41" s="28"/>
      <c r="AD41" s="28"/>
      <c r="AE41" s="28"/>
      <c r="AF41" s="28" t="s">
        <v>478</v>
      </c>
      <c r="AG41" s="28"/>
      <c r="AH41" s="28"/>
      <c r="AI41" s="28"/>
      <c r="AJ41" s="28"/>
      <c r="AK41" s="28"/>
      <c r="AL41" s="28"/>
      <c r="AM41" s="28"/>
      <c r="AN41" s="28"/>
      <c r="AO41" s="28"/>
      <c r="AP41" s="28"/>
    </row>
    <row r="42" customFormat="false" ht="14.25" hidden="false" customHeight="false" outlineLevel="0" collapsed="false">
      <c r="A42" s="0" t="str">
        <f aca="false">Asignaturas!F41</f>
        <v>Matemática Financiera</v>
      </c>
      <c r="B42" s="0" t="str">
        <f aca="false">Asignaturas!B41</f>
        <v>Modelos de Riesgo Cuantitativo</v>
      </c>
      <c r="C42" s="28"/>
      <c r="D42" s="28"/>
      <c r="E42" s="28"/>
      <c r="F42" s="28"/>
      <c r="G42" s="28"/>
      <c r="H42" s="29"/>
      <c r="I42" s="29"/>
      <c r="J42" s="29"/>
      <c r="K42" s="29" t="s">
        <v>478</v>
      </c>
      <c r="L42" s="29"/>
      <c r="M42" s="29"/>
      <c r="N42" s="29" t="s">
        <v>478</v>
      </c>
      <c r="O42" s="29"/>
      <c r="P42" s="29"/>
      <c r="Q42" s="29"/>
      <c r="R42" s="29"/>
      <c r="S42" s="29"/>
      <c r="T42" s="29" t="s">
        <v>478</v>
      </c>
      <c r="U42" s="29"/>
      <c r="V42" s="29" t="s">
        <v>478</v>
      </c>
      <c r="W42" s="29" t="s">
        <v>478</v>
      </c>
      <c r="X42" s="29"/>
      <c r="Y42" s="29"/>
      <c r="Z42" s="29" t="s">
        <v>478</v>
      </c>
      <c r="AA42" s="29"/>
      <c r="AB42" s="29"/>
      <c r="AC42" s="28" t="s">
        <v>478</v>
      </c>
      <c r="AD42" s="28" t="s">
        <v>478</v>
      </c>
      <c r="AE42" s="28" t="s">
        <v>478</v>
      </c>
      <c r="AF42" s="28"/>
      <c r="AG42" s="28"/>
      <c r="AH42" s="28"/>
      <c r="AI42" s="28"/>
      <c r="AJ42" s="28"/>
      <c r="AK42" s="28"/>
      <c r="AL42" s="28"/>
      <c r="AM42" s="28"/>
      <c r="AN42" s="28"/>
      <c r="AO42" s="28"/>
      <c r="AP42" s="28"/>
    </row>
    <row r="43" customFormat="false" ht="14.25" hidden="false" customHeight="false" outlineLevel="0" collapsed="false">
      <c r="A43" s="0" t="str">
        <f aca="false">Asignaturas!F42</f>
        <v>Matemática Financiera</v>
      </c>
      <c r="B43" s="0" t="str">
        <f aca="false">Asignaturas!B42</f>
        <v>Teoría y optimización de carteras</v>
      </c>
      <c r="C43" s="28"/>
      <c r="D43" s="28"/>
      <c r="E43" s="28"/>
      <c r="F43" s="28"/>
      <c r="G43" s="28"/>
      <c r="H43" s="29"/>
      <c r="I43" s="29"/>
      <c r="J43" s="29"/>
      <c r="K43" s="29" t="s">
        <v>478</v>
      </c>
      <c r="L43" s="29"/>
      <c r="M43" s="29"/>
      <c r="N43" s="29" t="s">
        <v>478</v>
      </c>
      <c r="O43" s="29"/>
      <c r="P43" s="29"/>
      <c r="Q43" s="29"/>
      <c r="R43" s="29"/>
      <c r="S43" s="29"/>
      <c r="T43" s="29" t="s">
        <v>478</v>
      </c>
      <c r="U43" s="29"/>
      <c r="V43" s="29" t="s">
        <v>478</v>
      </c>
      <c r="W43" s="29" t="s">
        <v>478</v>
      </c>
      <c r="X43" s="29"/>
      <c r="Y43" s="29"/>
      <c r="Z43" s="29" t="s">
        <v>478</v>
      </c>
      <c r="AA43" s="29"/>
      <c r="AB43" s="29"/>
      <c r="AC43" s="28" t="s">
        <v>478</v>
      </c>
      <c r="AD43" s="28" t="s">
        <v>478</v>
      </c>
      <c r="AE43" s="28" t="s">
        <v>478</v>
      </c>
      <c r="AF43" s="28"/>
      <c r="AG43" s="28"/>
      <c r="AH43" s="28"/>
      <c r="AI43" s="28"/>
      <c r="AJ43" s="28"/>
      <c r="AK43" s="28"/>
      <c r="AL43" s="28"/>
      <c r="AM43" s="28"/>
      <c r="AN43" s="28"/>
      <c r="AO43" s="28"/>
      <c r="AP43" s="28"/>
    </row>
    <row r="44" customFormat="false" ht="14.25" hidden="false" customHeight="false" outlineLevel="0" collapsed="false">
      <c r="A44" s="0" t="str">
        <f aca="false">Asignaturas!F43</f>
        <v>Matemática Aplicada a la Economía</v>
      </c>
      <c r="B44" s="0" t="str">
        <f aca="false">Asignaturas!B43</f>
        <v>Series Temporales</v>
      </c>
      <c r="C44" s="28"/>
      <c r="D44" s="28"/>
      <c r="E44" s="28"/>
      <c r="F44" s="28"/>
      <c r="G44" s="28"/>
      <c r="H44" s="29"/>
      <c r="I44" s="29"/>
      <c r="J44" s="29"/>
      <c r="K44" s="29"/>
      <c r="L44" s="29"/>
      <c r="M44" s="29"/>
      <c r="N44" s="29" t="s">
        <v>478</v>
      </c>
      <c r="O44" s="29"/>
      <c r="P44" s="29"/>
      <c r="Q44" s="29"/>
      <c r="R44" s="29"/>
      <c r="S44" s="29"/>
      <c r="T44" s="29" t="s">
        <v>478</v>
      </c>
      <c r="U44" s="29"/>
      <c r="V44" s="29"/>
      <c r="W44" s="29"/>
      <c r="X44" s="29"/>
      <c r="Y44" s="29"/>
      <c r="Z44" s="29" t="s">
        <v>478</v>
      </c>
      <c r="AA44" s="29"/>
      <c r="AB44" s="29"/>
      <c r="AC44" s="28" t="s">
        <v>478</v>
      </c>
      <c r="AD44" s="28"/>
      <c r="AE44" s="28" t="s">
        <v>478</v>
      </c>
      <c r="AF44" s="28"/>
      <c r="AG44" s="28"/>
      <c r="AH44" s="28"/>
      <c r="AI44" s="28"/>
      <c r="AJ44" s="28"/>
      <c r="AK44" s="28"/>
      <c r="AL44" s="28"/>
      <c r="AM44" s="28"/>
      <c r="AN44" s="28"/>
      <c r="AO44" s="28"/>
      <c r="AP44" s="28"/>
    </row>
    <row r="45" customFormat="false" ht="14.25" hidden="false" customHeight="false" outlineLevel="0" collapsed="false">
      <c r="A45" s="0" t="str">
        <f aca="false">Asignaturas!F44</f>
        <v>Computación</v>
      </c>
      <c r="B45" s="0" t="str">
        <f aca="false">Asignaturas!B44</f>
        <v>Programación Lógica</v>
      </c>
      <c r="C45" s="28"/>
      <c r="D45" s="28"/>
      <c r="E45" s="28"/>
      <c r="F45" s="28"/>
      <c r="G45" s="28"/>
      <c r="H45" s="29"/>
      <c r="I45" s="29"/>
      <c r="J45" s="29"/>
      <c r="K45" s="29"/>
      <c r="L45" s="29"/>
      <c r="M45" s="29"/>
      <c r="N45" s="29"/>
      <c r="O45" s="29"/>
      <c r="P45" s="29"/>
      <c r="Q45" s="29"/>
      <c r="R45" s="29"/>
      <c r="S45" s="29"/>
      <c r="T45" s="29"/>
      <c r="U45" s="29" t="s">
        <v>478</v>
      </c>
      <c r="V45" s="29" t="s">
        <v>478</v>
      </c>
      <c r="W45" s="29" t="s">
        <v>478</v>
      </c>
      <c r="X45" s="29" t="s">
        <v>478</v>
      </c>
      <c r="Y45" s="29"/>
      <c r="Z45" s="29"/>
      <c r="AA45" s="29"/>
      <c r="AB45" s="29"/>
      <c r="AC45" s="28"/>
      <c r="AD45" s="28"/>
      <c r="AE45" s="28"/>
      <c r="AF45" s="28"/>
      <c r="AG45" s="28" t="s">
        <v>478</v>
      </c>
      <c r="AH45" s="28"/>
      <c r="AI45" s="28" t="s">
        <v>478</v>
      </c>
      <c r="AJ45" s="28"/>
      <c r="AK45" s="28"/>
      <c r="AL45" s="28"/>
      <c r="AM45" s="28"/>
      <c r="AN45" s="28"/>
      <c r="AO45" s="28"/>
      <c r="AP45" s="28"/>
    </row>
    <row r="46" customFormat="false" ht="14.25" hidden="false" customHeight="false" outlineLevel="0" collapsed="false">
      <c r="A46" s="0" t="str">
        <f aca="false">Asignaturas!F45</f>
        <v>Computación</v>
      </c>
      <c r="B46" s="0" t="str">
        <f aca="false">Asignaturas!B45</f>
        <v>Programación Funcional</v>
      </c>
      <c r="C46" s="28"/>
      <c r="D46" s="28"/>
      <c r="E46" s="28"/>
      <c r="F46" s="28"/>
      <c r="G46" s="28"/>
      <c r="H46" s="29"/>
      <c r="I46" s="29"/>
      <c r="J46" s="29"/>
      <c r="K46" s="29"/>
      <c r="L46" s="29"/>
      <c r="M46" s="29"/>
      <c r="N46" s="29"/>
      <c r="O46" s="29"/>
      <c r="P46" s="29"/>
      <c r="Q46" s="29"/>
      <c r="R46" s="29"/>
      <c r="S46" s="29"/>
      <c r="T46" s="29"/>
      <c r="U46" s="29" t="s">
        <v>478</v>
      </c>
      <c r="V46" s="29" t="s">
        <v>478</v>
      </c>
      <c r="W46" s="29" t="s">
        <v>478</v>
      </c>
      <c r="X46" s="29" t="s">
        <v>478</v>
      </c>
      <c r="Y46" s="29"/>
      <c r="Z46" s="29"/>
      <c r="AA46" s="29"/>
      <c r="AB46" s="29"/>
      <c r="AC46" s="28"/>
      <c r="AD46" s="28"/>
      <c r="AE46" s="28"/>
      <c r="AF46" s="28"/>
      <c r="AG46" s="28" t="s">
        <v>478</v>
      </c>
      <c r="AH46" s="28"/>
      <c r="AI46" s="28" t="s">
        <v>478</v>
      </c>
      <c r="AJ46" s="28"/>
      <c r="AK46" s="28"/>
      <c r="AL46" s="28"/>
      <c r="AM46" s="28"/>
      <c r="AN46" s="28"/>
      <c r="AO46" s="28"/>
      <c r="AP46" s="28"/>
    </row>
    <row r="47" customFormat="false" ht="14.25" hidden="false" customHeight="false" outlineLevel="0" collapsed="false">
      <c r="A47" s="0" t="str">
        <f aca="false">Asignaturas!F46</f>
        <v>Inteligencia Artificial</v>
      </c>
      <c r="B47" s="0" t="str">
        <f aca="false">Asignaturas!B46</f>
        <v>Percepción Computacional</v>
      </c>
      <c r="C47" s="28"/>
      <c r="D47" s="28"/>
      <c r="E47" s="28"/>
      <c r="F47" s="28"/>
      <c r="G47" s="28"/>
      <c r="H47" s="29"/>
      <c r="I47" s="29"/>
      <c r="J47" s="29"/>
      <c r="K47" s="29"/>
      <c r="L47" s="29"/>
      <c r="M47" s="29"/>
      <c r="N47" s="29"/>
      <c r="O47" s="29"/>
      <c r="P47" s="29"/>
      <c r="Q47" s="29"/>
      <c r="R47" s="29"/>
      <c r="S47" s="29"/>
      <c r="T47" s="29"/>
      <c r="U47" s="29"/>
      <c r="V47" s="29"/>
      <c r="W47" s="29"/>
      <c r="X47" s="29"/>
      <c r="Y47" s="29"/>
      <c r="Z47" s="29"/>
      <c r="AA47" s="29"/>
      <c r="AB47" s="29"/>
      <c r="AC47" s="28"/>
      <c r="AD47" s="28"/>
      <c r="AE47" s="28"/>
      <c r="AF47" s="28"/>
      <c r="AG47" s="28" t="s">
        <v>478</v>
      </c>
      <c r="AH47" s="28" t="s">
        <v>478</v>
      </c>
      <c r="AI47" s="28" t="s">
        <v>478</v>
      </c>
      <c r="AJ47" s="28"/>
      <c r="AK47" s="28"/>
      <c r="AL47" s="28"/>
      <c r="AM47" s="28"/>
      <c r="AN47" s="28"/>
      <c r="AO47" s="28"/>
      <c r="AP47" s="28"/>
    </row>
    <row r="48" customFormat="false" ht="14.25" hidden="false" customHeight="false" outlineLevel="0" collapsed="false">
      <c r="A48" s="0" t="str">
        <f aca="false">Asignaturas!F47</f>
        <v>Inteligencia Artificial</v>
      </c>
      <c r="B48" s="0" t="str">
        <f aca="false">Asignaturas!B47</f>
        <v>Procesamiento de Lenguaje Natural</v>
      </c>
      <c r="C48" s="28"/>
      <c r="D48" s="28"/>
      <c r="E48" s="28"/>
      <c r="F48" s="28"/>
      <c r="G48" s="28"/>
      <c r="H48" s="29"/>
      <c r="I48" s="29"/>
      <c r="J48" s="29"/>
      <c r="K48" s="29"/>
      <c r="L48" s="29"/>
      <c r="M48" s="29"/>
      <c r="N48" s="29"/>
      <c r="O48" s="29"/>
      <c r="P48" s="29"/>
      <c r="Q48" s="29"/>
      <c r="R48" s="29"/>
      <c r="S48" s="29"/>
      <c r="T48" s="29"/>
      <c r="U48" s="29"/>
      <c r="V48" s="29"/>
      <c r="W48" s="29"/>
      <c r="X48" s="29"/>
      <c r="Y48" s="29"/>
      <c r="Z48" s="29"/>
      <c r="AA48" s="29"/>
      <c r="AB48" s="29"/>
      <c r="AC48" s="28"/>
      <c r="AD48" s="28"/>
      <c r="AE48" s="28"/>
      <c r="AF48" s="28"/>
      <c r="AG48" s="28" t="s">
        <v>478</v>
      </c>
      <c r="AH48" s="28"/>
      <c r="AI48" s="28" t="s">
        <v>478</v>
      </c>
      <c r="AJ48" s="28" t="s">
        <v>478</v>
      </c>
      <c r="AK48" s="28"/>
      <c r="AL48" s="28"/>
      <c r="AM48" s="28"/>
      <c r="AN48" s="28"/>
      <c r="AO48" s="28"/>
      <c r="AP48" s="28"/>
    </row>
    <row r="49" customFormat="false" ht="14.25" hidden="false" customHeight="false" outlineLevel="0" collapsed="false">
      <c r="A49" s="0" t="str">
        <f aca="false">Asignaturas!F48</f>
        <v>Sistemas de Información</v>
      </c>
      <c r="B49" s="0" t="str">
        <f aca="false">Asignaturas!B48</f>
        <v>Administración de sistemas</v>
      </c>
      <c r="C49" s="28"/>
      <c r="D49" s="28"/>
      <c r="E49" s="28"/>
      <c r="F49" s="28"/>
      <c r="G49" s="28"/>
      <c r="H49" s="29"/>
      <c r="I49" s="29"/>
      <c r="J49" s="29"/>
      <c r="K49" s="29"/>
      <c r="L49" s="29"/>
      <c r="M49" s="29"/>
      <c r="N49" s="29"/>
      <c r="O49" s="29"/>
      <c r="P49" s="29"/>
      <c r="Q49" s="29"/>
      <c r="R49" s="29"/>
      <c r="S49" s="29"/>
      <c r="T49" s="29"/>
      <c r="U49" s="29"/>
      <c r="V49" s="29"/>
      <c r="W49" s="29"/>
      <c r="X49" s="29"/>
      <c r="Y49" s="29" t="s">
        <v>478</v>
      </c>
      <c r="Z49" s="29"/>
      <c r="AA49" s="29"/>
      <c r="AB49" s="29"/>
      <c r="AC49" s="28"/>
      <c r="AD49" s="28"/>
      <c r="AE49" s="28"/>
      <c r="AF49" s="28"/>
      <c r="AG49" s="28"/>
      <c r="AH49" s="28"/>
      <c r="AI49" s="28" t="s">
        <v>478</v>
      </c>
      <c r="AJ49" s="28"/>
      <c r="AK49" s="28"/>
      <c r="AL49" s="28"/>
      <c r="AM49" s="28"/>
      <c r="AN49" s="28"/>
      <c r="AO49" s="28"/>
      <c r="AP49" s="28"/>
    </row>
    <row r="50" customFormat="false" ht="14.25" hidden="false" customHeight="false" outlineLevel="0" collapsed="false">
      <c r="A50" s="0" t="str">
        <f aca="false">Asignaturas!F49</f>
        <v>Humanidades</v>
      </c>
      <c r="B50" s="0" t="str">
        <f aca="false">Asignaturas!B49</f>
        <v>Doctrina Social de la Iglesia</v>
      </c>
      <c r="C50" s="28"/>
      <c r="D50" s="28"/>
      <c r="E50" s="28"/>
      <c r="F50" s="28"/>
      <c r="G50" s="28"/>
      <c r="H50" s="29"/>
      <c r="I50" s="29"/>
      <c r="J50" s="29"/>
      <c r="K50" s="29"/>
      <c r="L50" s="29"/>
      <c r="M50" s="29"/>
      <c r="N50" s="29"/>
      <c r="O50" s="29"/>
      <c r="P50" s="29"/>
      <c r="Q50" s="29"/>
      <c r="R50" s="29"/>
      <c r="S50" s="29"/>
      <c r="T50" s="29"/>
      <c r="U50" s="29"/>
      <c r="V50" s="29"/>
      <c r="W50" s="29"/>
      <c r="X50" s="29"/>
      <c r="Y50" s="29"/>
      <c r="Z50" s="29"/>
      <c r="AA50" s="29"/>
      <c r="AB50" s="29"/>
      <c r="AC50" s="28"/>
      <c r="AD50" s="28"/>
      <c r="AE50" s="28"/>
      <c r="AF50" s="28"/>
      <c r="AG50" s="28"/>
      <c r="AH50" s="28"/>
      <c r="AI50" s="28"/>
      <c r="AJ50" s="28"/>
      <c r="AK50" s="28" t="s">
        <v>478</v>
      </c>
      <c r="AL50" s="28" t="s">
        <v>478</v>
      </c>
      <c r="AM50" s="28"/>
      <c r="AN50" s="28"/>
      <c r="AO50" s="28"/>
      <c r="AP50" s="28"/>
    </row>
    <row r="51" customFormat="false" ht="14.25" hidden="false" customHeight="false" outlineLevel="0" collapsed="false">
      <c r="A51" s="0" t="str">
        <f aca="false">Asignaturas!F50</f>
        <v>Prácticas Externas</v>
      </c>
      <c r="B51" s="0" t="str">
        <f aca="false">Asignaturas!B50</f>
        <v>Prácticas externas</v>
      </c>
      <c r="C51" s="28"/>
      <c r="D51" s="29" t="s">
        <v>478</v>
      </c>
      <c r="E51" s="28"/>
      <c r="F51" s="29" t="s">
        <v>478</v>
      </c>
      <c r="G51" s="28"/>
      <c r="H51" s="29"/>
      <c r="I51" s="29" t="s">
        <v>478</v>
      </c>
      <c r="J51" s="29"/>
      <c r="K51" s="29"/>
      <c r="L51" s="29"/>
      <c r="M51" s="29"/>
      <c r="N51" s="29"/>
      <c r="O51" s="29"/>
      <c r="P51" s="29"/>
      <c r="Q51" s="29"/>
      <c r="R51" s="29"/>
      <c r="S51" s="29"/>
      <c r="T51" s="29"/>
      <c r="U51" s="29"/>
      <c r="V51" s="29"/>
      <c r="W51" s="29"/>
      <c r="X51" s="29"/>
      <c r="Y51" s="29"/>
      <c r="AA51" s="29" t="s">
        <v>478</v>
      </c>
      <c r="AB51" s="29"/>
      <c r="AC51" s="28"/>
      <c r="AD51" s="28"/>
      <c r="AE51" s="28"/>
      <c r="AF51" s="28"/>
      <c r="AG51" s="28"/>
      <c r="AH51" s="28"/>
      <c r="AI51" s="28"/>
      <c r="AJ51" s="28"/>
      <c r="AK51" s="28"/>
      <c r="AL51" s="28"/>
      <c r="AM51" s="28"/>
      <c r="AN51" s="28"/>
      <c r="AO51" s="28"/>
      <c r="AP51" s="28"/>
    </row>
    <row r="52" customFormat="false" ht="14.25" hidden="false" customHeight="false" outlineLevel="0" collapsed="false">
      <c r="A52" s="0" t="str">
        <f aca="false">Asignaturas!F51</f>
        <v>Trabajo Fin de Grado</v>
      </c>
      <c r="B52" s="0" t="str">
        <f aca="false">Asignaturas!B51</f>
        <v>Trabajo Fin de Grado</v>
      </c>
      <c r="C52" s="29" t="s">
        <v>478</v>
      </c>
      <c r="D52" s="29" t="s">
        <v>478</v>
      </c>
      <c r="E52" s="29" t="s">
        <v>478</v>
      </c>
      <c r="F52" s="29" t="s">
        <v>478</v>
      </c>
      <c r="G52" s="29" t="s">
        <v>478</v>
      </c>
      <c r="H52" s="29"/>
      <c r="I52" s="29" t="s">
        <v>478</v>
      </c>
      <c r="J52" s="29"/>
      <c r="K52" s="29"/>
      <c r="L52" s="29"/>
      <c r="M52" s="29"/>
      <c r="N52" s="29"/>
      <c r="O52" s="29"/>
      <c r="P52" s="29"/>
      <c r="Q52" s="29"/>
      <c r="R52" s="29"/>
      <c r="S52" s="29"/>
      <c r="T52" s="29"/>
      <c r="U52" s="29"/>
      <c r="V52" s="29"/>
      <c r="W52" s="29"/>
      <c r="X52" s="29"/>
      <c r="Y52" s="29"/>
      <c r="Z52" s="29"/>
      <c r="AA52" s="29"/>
      <c r="AB52" s="29" t="s">
        <v>478</v>
      </c>
      <c r="AC52" s="28"/>
      <c r="AD52" s="28"/>
      <c r="AE52" s="28"/>
      <c r="AF52" s="28"/>
      <c r="AG52" s="28"/>
      <c r="AH52" s="28"/>
      <c r="AI52" s="28"/>
      <c r="AJ52" s="28"/>
      <c r="AK52" s="28"/>
      <c r="AL52" s="28"/>
      <c r="AM52" s="28"/>
      <c r="AN52" s="28"/>
      <c r="AO52" s="28"/>
      <c r="AP52" s="28"/>
    </row>
    <row r="53" customFormat="false" ht="14.25" hidden="false" customHeight="false" outlineLevel="0" collapsed="false">
      <c r="A53" s="0" t="str">
        <f aca="false">Asignaturas!F52</f>
        <v>Computación Cuántica</v>
      </c>
      <c r="B53" s="0" t="str">
        <f aca="false">Asignaturas!B52</f>
        <v>Computación Cuántica</v>
      </c>
      <c r="C53" s="28"/>
      <c r="D53" s="28"/>
      <c r="E53" s="28"/>
      <c r="F53" s="28"/>
      <c r="G53" s="28"/>
      <c r="H53" s="29"/>
      <c r="I53" s="29"/>
      <c r="J53" s="29"/>
      <c r="K53" s="29"/>
      <c r="L53" s="29"/>
      <c r="M53" s="29"/>
      <c r="N53" s="29"/>
      <c r="O53" s="29"/>
      <c r="P53" s="29"/>
      <c r="Q53" s="29"/>
      <c r="R53" s="29"/>
      <c r="S53" s="29"/>
      <c r="T53" s="29"/>
      <c r="U53" s="29" t="s">
        <v>478</v>
      </c>
      <c r="V53" s="29" t="s">
        <v>478</v>
      </c>
      <c r="W53" s="29" t="s">
        <v>478</v>
      </c>
      <c r="X53" s="29" t="s">
        <v>478</v>
      </c>
      <c r="Y53" s="29" t="s">
        <v>478</v>
      </c>
      <c r="Z53" s="29"/>
      <c r="AA53" s="29"/>
      <c r="AB53" s="29"/>
      <c r="AC53" s="28"/>
      <c r="AD53" s="28"/>
      <c r="AE53" s="28"/>
      <c r="AF53" s="28"/>
      <c r="AG53" s="28"/>
      <c r="AH53" s="28"/>
      <c r="AI53" s="28"/>
      <c r="AJ53" s="28"/>
      <c r="AK53" s="28"/>
      <c r="AL53" s="28"/>
      <c r="AM53" s="28"/>
      <c r="AN53" s="28"/>
      <c r="AO53" s="28"/>
      <c r="AP53" s="28"/>
    </row>
    <row r="54" customFormat="false" ht="14.25" hidden="false" customHeight="false" outlineLevel="0" collapsed="false">
      <c r="A54" s="0" t="str">
        <f aca="false">Asignaturas!F53</f>
        <v>Ciencia de Datos</v>
      </c>
      <c r="B54" s="0" t="str">
        <f aca="false">Asignaturas!B53</f>
        <v>Aprendizaje profundo</v>
      </c>
      <c r="C54" s="28"/>
      <c r="D54" s="28"/>
      <c r="E54" s="28"/>
      <c r="F54" s="28"/>
      <c r="G54" s="28"/>
      <c r="H54" s="29"/>
      <c r="I54" s="29"/>
      <c r="J54" s="29"/>
      <c r="K54" s="29"/>
      <c r="L54" s="29"/>
      <c r="M54" s="29"/>
      <c r="N54" s="29"/>
      <c r="O54" s="29"/>
      <c r="P54" s="29"/>
      <c r="Q54" s="29" t="s">
        <v>478</v>
      </c>
      <c r="R54" s="29" t="s">
        <v>478</v>
      </c>
      <c r="S54" s="29" t="s">
        <v>478</v>
      </c>
      <c r="T54" s="29" t="s">
        <v>478</v>
      </c>
      <c r="U54" s="29" t="s">
        <v>478</v>
      </c>
      <c r="V54" s="29" t="s">
        <v>478</v>
      </c>
      <c r="W54" s="29" t="s">
        <v>478</v>
      </c>
      <c r="X54" s="29" t="s">
        <v>478</v>
      </c>
      <c r="Y54" s="29" t="s">
        <v>478</v>
      </c>
      <c r="Z54" s="29"/>
      <c r="AA54" s="29"/>
      <c r="AB54" s="29"/>
      <c r="AC54" s="28"/>
      <c r="AD54" s="28"/>
      <c r="AE54" s="28"/>
      <c r="AF54" s="28"/>
      <c r="AG54" s="28" t="s">
        <v>478</v>
      </c>
      <c r="AH54" s="28" t="s">
        <v>478</v>
      </c>
      <c r="AI54" s="28" t="s">
        <v>478</v>
      </c>
      <c r="AJ54" s="28" t="s">
        <v>478</v>
      </c>
      <c r="AK54" s="28"/>
      <c r="AL54" s="28"/>
      <c r="AM54" s="28"/>
      <c r="AN54" s="28"/>
      <c r="AO54" s="28"/>
      <c r="AP54" s="28"/>
    </row>
    <row r="55" customFormat="false" ht="14.25" hidden="false" customHeight="false" outlineLevel="0" collapsed="false">
      <c r="A55" s="0" t="str">
        <f aca="false">Asignaturas!F54</f>
        <v>Matemática Aplicada a la Economía</v>
      </c>
      <c r="B55" s="0" t="str">
        <f aca="false">Asignaturas!B54</f>
        <v>Procesos Estocásticos</v>
      </c>
      <c r="C55" s="28"/>
      <c r="D55" s="28"/>
      <c r="E55" s="28"/>
      <c r="F55" s="28"/>
      <c r="G55" s="28"/>
      <c r="H55" s="29"/>
      <c r="I55" s="29"/>
      <c r="J55" s="29"/>
      <c r="K55" s="29"/>
      <c r="L55" s="29" t="s">
        <v>478</v>
      </c>
      <c r="M55" s="29" t="s">
        <v>478</v>
      </c>
      <c r="N55" s="29"/>
      <c r="O55" s="29"/>
      <c r="P55" s="29"/>
      <c r="Q55" s="29"/>
      <c r="R55" s="29" t="s">
        <v>478</v>
      </c>
      <c r="S55" s="29"/>
      <c r="T55" s="29" t="s">
        <v>478</v>
      </c>
      <c r="U55" s="29"/>
      <c r="V55" s="29"/>
      <c r="W55" s="29"/>
      <c r="X55" s="29"/>
      <c r="Y55" s="29"/>
      <c r="Z55" s="29"/>
      <c r="AA55" s="29"/>
      <c r="AB55" s="29"/>
      <c r="AC55" s="28"/>
      <c r="AD55" s="28"/>
      <c r="AE55" s="28" t="s">
        <v>478</v>
      </c>
      <c r="AF55" s="28"/>
      <c r="AG55" s="28"/>
      <c r="AH55" s="28"/>
      <c r="AI55" s="28"/>
      <c r="AJ55" s="28"/>
      <c r="AK55" s="28"/>
      <c r="AL55" s="28"/>
      <c r="AM55" s="28"/>
      <c r="AN55" s="28"/>
      <c r="AO55" s="28"/>
      <c r="AP55" s="28"/>
    </row>
    <row r="56" customFormat="false" ht="14.25" hidden="false" customHeight="false" outlineLevel="0" collapsed="false">
      <c r="A56" s="0" t="str">
        <f aca="false">Asignaturas!F55</f>
        <v>Criptografía</v>
      </c>
      <c r="B56" s="0" t="str">
        <f aca="false">Asignaturas!B55</f>
        <v>Criptografía y Blockchain</v>
      </c>
      <c r="C56" s="28"/>
      <c r="D56" s="28"/>
      <c r="E56" s="28"/>
      <c r="F56" s="28"/>
      <c r="G56" s="28"/>
      <c r="H56" s="29"/>
      <c r="I56" s="29"/>
      <c r="J56" s="29"/>
      <c r="K56" s="29"/>
      <c r="L56" s="29"/>
      <c r="M56" s="29"/>
      <c r="N56" s="29"/>
      <c r="O56" s="29"/>
      <c r="P56" s="29"/>
      <c r="Q56" s="29"/>
      <c r="R56" s="29"/>
      <c r="S56" s="29"/>
      <c r="T56" s="29"/>
      <c r="U56" s="29"/>
      <c r="V56" s="29" t="s">
        <v>478</v>
      </c>
      <c r="W56" s="29" t="s">
        <v>478</v>
      </c>
      <c r="X56" s="29"/>
      <c r="Y56" s="29" t="s">
        <v>478</v>
      </c>
      <c r="Z56" s="29"/>
      <c r="AA56" s="29"/>
      <c r="AB56" s="29"/>
      <c r="AC56" s="28"/>
      <c r="AD56" s="28"/>
      <c r="AE56" s="28"/>
      <c r="AF56" s="28"/>
      <c r="AG56" s="28"/>
      <c r="AH56" s="28"/>
      <c r="AI56" s="28"/>
      <c r="AJ56" s="28"/>
      <c r="AK56" s="28"/>
      <c r="AL56" s="28"/>
      <c r="AM56" s="28"/>
      <c r="AN56" s="28"/>
      <c r="AO56" s="28"/>
      <c r="AP56" s="28"/>
    </row>
    <row r="57" customFormat="false" ht="14.25" hidden="false" customHeight="false" outlineLevel="0" collapsed="false">
      <c r="A57" s="0" t="str">
        <f aca="false">Asignaturas!F56</f>
        <v>Tecnología Digital</v>
      </c>
      <c r="B57" s="0" t="str">
        <f aca="false">Asignaturas!B56</f>
        <v>Teoría de la señal</v>
      </c>
      <c r="C57" s="28"/>
      <c r="D57" s="28"/>
      <c r="E57" s="28"/>
      <c r="F57" s="28"/>
      <c r="G57" s="28"/>
      <c r="H57" s="29"/>
      <c r="I57" s="29"/>
      <c r="J57" s="29"/>
      <c r="K57" s="29"/>
      <c r="L57" s="29" t="s">
        <v>478</v>
      </c>
      <c r="M57" s="29"/>
      <c r="N57" s="29" t="s">
        <v>478</v>
      </c>
      <c r="O57" s="29"/>
      <c r="P57" s="29"/>
      <c r="Q57" s="29"/>
      <c r="R57" s="29"/>
      <c r="S57" s="29"/>
      <c r="T57" s="29" t="s">
        <v>478</v>
      </c>
      <c r="U57" s="29"/>
      <c r="V57" s="29"/>
      <c r="W57" s="29"/>
      <c r="X57" s="29"/>
      <c r="Y57" s="29" t="s">
        <v>478</v>
      </c>
      <c r="Z57" s="29"/>
      <c r="AA57" s="29"/>
      <c r="AB57" s="29"/>
      <c r="AC57" s="28"/>
      <c r="AD57" s="28"/>
      <c r="AE57" s="28"/>
      <c r="AF57" s="28"/>
      <c r="AG57" s="28"/>
      <c r="AH57" s="28"/>
      <c r="AI57" s="28"/>
      <c r="AJ57" s="28"/>
      <c r="AK57" s="28"/>
      <c r="AL57" s="28"/>
      <c r="AM57" s="28"/>
      <c r="AN57" s="28"/>
      <c r="AO57" s="28"/>
      <c r="AP57" s="28"/>
    </row>
    <row r="58" customFormat="false" ht="14.25" hidden="false" customHeight="false" outlineLevel="0" collapsed="false">
      <c r="A58" s="0" t="str">
        <f aca="false">Asignaturas!F57</f>
        <v>Ingeniería del Software</v>
      </c>
      <c r="B58" s="0" t="str">
        <f aca="false">Asignaturas!B57</f>
        <v>Ingeniería del Software</v>
      </c>
      <c r="C58" s="28"/>
      <c r="D58" s="28"/>
      <c r="E58" s="28"/>
      <c r="F58" s="28"/>
      <c r="G58" s="28"/>
      <c r="H58" s="29"/>
      <c r="I58" s="29"/>
      <c r="J58" s="29"/>
      <c r="K58" s="29"/>
      <c r="L58" s="29"/>
      <c r="M58" s="29"/>
      <c r="N58" s="29"/>
      <c r="O58" s="29"/>
      <c r="P58" s="29"/>
      <c r="Q58" s="29"/>
      <c r="R58" s="29"/>
      <c r="S58" s="29"/>
      <c r="T58" s="29"/>
      <c r="U58" s="29" t="s">
        <v>478</v>
      </c>
      <c r="V58" s="29" t="s">
        <v>478</v>
      </c>
      <c r="W58" s="29" t="s">
        <v>478</v>
      </c>
      <c r="X58" s="29" t="s">
        <v>478</v>
      </c>
      <c r="Y58" s="29" t="s">
        <v>478</v>
      </c>
      <c r="Z58" s="29"/>
      <c r="AA58" s="29"/>
      <c r="AB58" s="29"/>
      <c r="AC58" s="28"/>
      <c r="AD58" s="28"/>
      <c r="AE58" s="28"/>
      <c r="AF58" s="28"/>
      <c r="AG58" s="28"/>
      <c r="AH58" s="28"/>
      <c r="AI58" s="28"/>
      <c r="AJ58" s="28"/>
      <c r="AK58" s="28"/>
      <c r="AL58" s="28"/>
      <c r="AM58" s="28"/>
      <c r="AN58" s="28"/>
      <c r="AO58" s="28"/>
      <c r="AP58" s="28"/>
    </row>
    <row r="59" customFormat="false" ht="14.25" hidden="false" customHeight="false" outlineLevel="0" collapsed="false">
      <c r="A59" s="0" t="str">
        <f aca="false">Asignaturas!F58</f>
        <v>Humanidades</v>
      </c>
      <c r="B59" s="0" t="str">
        <f aca="false">Asignaturas!B58</f>
        <v>Grandes libros</v>
      </c>
      <c r="C59" s="28"/>
      <c r="D59" s="28"/>
      <c r="E59" s="28"/>
      <c r="F59" s="28"/>
      <c r="G59" s="28"/>
      <c r="H59" s="29"/>
      <c r="I59" s="29"/>
      <c r="J59" s="29"/>
      <c r="K59" s="29"/>
      <c r="L59" s="29"/>
      <c r="M59" s="29"/>
      <c r="N59" s="29"/>
      <c r="O59" s="29"/>
      <c r="P59" s="29"/>
      <c r="Q59" s="29"/>
      <c r="R59" s="29"/>
      <c r="S59" s="29"/>
      <c r="T59" s="29"/>
      <c r="U59" s="29"/>
      <c r="V59" s="29"/>
      <c r="W59" s="29"/>
      <c r="X59" s="29"/>
      <c r="Y59" s="29"/>
      <c r="Z59" s="29"/>
      <c r="AA59" s="29"/>
      <c r="AB59" s="29"/>
      <c r="AC59" s="28"/>
      <c r="AD59" s="28"/>
      <c r="AE59" s="28"/>
      <c r="AF59" s="28"/>
      <c r="AG59" s="28"/>
      <c r="AH59" s="28"/>
      <c r="AI59" s="28"/>
      <c r="AJ59" s="28"/>
      <c r="AK59" s="28"/>
      <c r="AL59" s="28"/>
      <c r="AM59" s="28"/>
      <c r="AN59" s="28"/>
      <c r="AO59" s="28"/>
      <c r="AP59" s="28"/>
    </row>
    <row r="60" customFormat="false" ht="14.25" hidden="false" customHeight="false" outlineLevel="0" collapsed="false">
      <c r="A60" s="0" t="str">
        <f aca="false">Asignaturas!F59</f>
        <v>Humanidades</v>
      </c>
      <c r="B60" s="0" t="str">
        <f aca="false">Asignaturas!B59</f>
        <v>Ética y Deontología</v>
      </c>
      <c r="C60" s="28"/>
      <c r="D60" s="28"/>
      <c r="E60" s="28"/>
      <c r="F60" s="28"/>
      <c r="G60" s="28"/>
      <c r="H60" s="29"/>
      <c r="I60" s="29"/>
      <c r="J60" s="29"/>
      <c r="K60" s="29"/>
      <c r="L60" s="29"/>
      <c r="M60" s="29"/>
      <c r="N60" s="29"/>
      <c r="O60" s="29"/>
      <c r="P60" s="29"/>
      <c r="Q60" s="29"/>
      <c r="R60" s="29"/>
      <c r="S60" s="29"/>
      <c r="T60" s="29"/>
      <c r="U60" s="29"/>
      <c r="V60" s="29"/>
      <c r="W60" s="29"/>
      <c r="X60" s="29"/>
      <c r="Y60" s="29"/>
      <c r="Z60" s="29"/>
      <c r="AA60" s="29"/>
      <c r="AB60" s="29"/>
      <c r="AC60" s="28"/>
      <c r="AD60" s="28"/>
      <c r="AE60" s="28"/>
      <c r="AF60" s="28"/>
      <c r="AG60" s="28"/>
      <c r="AH60" s="28"/>
      <c r="AI60" s="28"/>
      <c r="AJ60" s="28"/>
      <c r="AK60" s="28"/>
      <c r="AL60" s="28"/>
      <c r="AM60" s="28"/>
      <c r="AN60" s="28"/>
      <c r="AO60" s="28"/>
      <c r="AP60" s="28"/>
    </row>
    <row r="63" customFormat="false" ht="14.25" hidden="false" customHeight="false" outlineLevel="0" collapsed="false">
      <c r="A63" s="1" t="s">
        <v>644</v>
      </c>
    </row>
    <row r="64" customFormat="false" ht="14.25" hidden="false" customHeight="false" outlineLevel="0" collapsed="false">
      <c r="A64" s="1" t="s">
        <v>5</v>
      </c>
      <c r="C64" s="0" t="s">
        <v>519</v>
      </c>
      <c r="D64" s="0" t="s">
        <v>521</v>
      </c>
      <c r="E64" s="0" t="s">
        <v>523</v>
      </c>
      <c r="F64" s="0" t="s">
        <v>525</v>
      </c>
      <c r="G64" s="0" t="s">
        <v>527</v>
      </c>
      <c r="H64" s="19" t="s">
        <v>639</v>
      </c>
      <c r="I64" s="19" t="s">
        <v>645</v>
      </c>
      <c r="J64" s="19" t="s">
        <v>535</v>
      </c>
      <c r="K64" s="19" t="s">
        <v>537</v>
      </c>
      <c r="L64" s="19" t="s">
        <v>539</v>
      </c>
      <c r="M64" s="19" t="s">
        <v>541</v>
      </c>
      <c r="N64" s="19" t="s">
        <v>543</v>
      </c>
      <c r="O64" s="19" t="s">
        <v>545</v>
      </c>
      <c r="P64" s="19" t="s">
        <v>547</v>
      </c>
      <c r="Q64" s="19" t="s">
        <v>549</v>
      </c>
      <c r="R64" s="19" t="s">
        <v>551</v>
      </c>
      <c r="S64" s="19" t="s">
        <v>553</v>
      </c>
      <c r="T64" s="19" t="s">
        <v>555</v>
      </c>
      <c r="U64" s="19" t="s">
        <v>557</v>
      </c>
      <c r="V64" s="19" t="s">
        <v>559</v>
      </c>
      <c r="W64" s="19" t="s">
        <v>561</v>
      </c>
      <c r="X64" s="19" t="s">
        <v>563</v>
      </c>
      <c r="Y64" s="19" t="s">
        <v>565</v>
      </c>
      <c r="Z64" s="19" t="s">
        <v>567</v>
      </c>
      <c r="AA64" s="19" t="s">
        <v>569</v>
      </c>
      <c r="AB64" s="19" t="s">
        <v>571</v>
      </c>
      <c r="AC64" s="0" t="s">
        <v>574</v>
      </c>
      <c r="AD64" s="0" t="s">
        <v>576</v>
      </c>
      <c r="AE64" s="0" t="s">
        <v>578</v>
      </c>
      <c r="AF64" s="0" t="s">
        <v>580</v>
      </c>
      <c r="AG64" s="0" t="s">
        <v>583</v>
      </c>
      <c r="AH64" s="0" t="s">
        <v>585</v>
      </c>
      <c r="AI64" s="0" t="s">
        <v>587</v>
      </c>
      <c r="AJ64" s="0" t="s">
        <v>589</v>
      </c>
      <c r="AK64" s="0" t="s">
        <v>592</v>
      </c>
      <c r="AL64" s="0" t="s">
        <v>594</v>
      </c>
      <c r="AM64" s="0" t="s">
        <v>641</v>
      </c>
      <c r="AN64" s="0" t="s">
        <v>642</v>
      </c>
      <c r="AO64" s="0" t="s">
        <v>600</v>
      </c>
      <c r="AP64" s="0" t="s">
        <v>602</v>
      </c>
    </row>
    <row r="65" customFormat="false" ht="14.25" hidden="false" customHeight="false" outlineLevel="0" collapsed="false">
      <c r="A65" s="0" t="s">
        <v>24</v>
      </c>
      <c r="C65" s="28" t="s">
        <v>478</v>
      </c>
      <c r="D65" s="28" t="s">
        <v>478</v>
      </c>
      <c r="E65" s="28" t="s">
        <v>478</v>
      </c>
      <c r="F65" s="28" t="s">
        <v>478</v>
      </c>
      <c r="G65" s="28" t="s">
        <v>478</v>
      </c>
      <c r="H65" s="29" t="s">
        <v>478</v>
      </c>
      <c r="I65" s="29"/>
      <c r="J65" s="29"/>
      <c r="K65" s="29" t="s">
        <v>478</v>
      </c>
      <c r="L65" s="29" t="s">
        <v>478</v>
      </c>
      <c r="M65" s="29" t="s">
        <v>478</v>
      </c>
      <c r="N65" s="29" t="s">
        <v>478</v>
      </c>
      <c r="O65" s="29" t="s">
        <v>478</v>
      </c>
      <c r="P65" s="29"/>
      <c r="Q65" s="29"/>
      <c r="R65" s="29"/>
      <c r="S65" s="29"/>
      <c r="T65" s="29" t="s">
        <v>478</v>
      </c>
      <c r="U65" s="29"/>
      <c r="V65" s="29"/>
      <c r="W65" s="29"/>
      <c r="X65" s="29"/>
      <c r="Y65" s="29"/>
      <c r="Z65" s="29"/>
      <c r="AA65" s="29"/>
      <c r="AB65" s="29"/>
      <c r="AC65" s="28"/>
      <c r="AD65" s="28"/>
      <c r="AE65" s="28"/>
      <c r="AF65" s="28"/>
      <c r="AG65" s="28"/>
      <c r="AH65" s="28"/>
      <c r="AI65" s="28"/>
      <c r="AJ65" s="28"/>
      <c r="AK65" s="28"/>
      <c r="AL65" s="28"/>
      <c r="AM65" s="28"/>
      <c r="AN65" s="28"/>
      <c r="AO65" s="28"/>
      <c r="AP65" s="28"/>
    </row>
    <row r="66" customFormat="false" ht="14.25" hidden="false" customHeight="false" outlineLevel="0" collapsed="false">
      <c r="A66" s="0" t="s">
        <v>28</v>
      </c>
      <c r="C66" s="28" t="s">
        <v>478</v>
      </c>
      <c r="D66" s="28" t="s">
        <v>478</v>
      </c>
      <c r="E66" s="28" t="s">
        <v>478</v>
      </c>
      <c r="F66" s="28" t="s">
        <v>478</v>
      </c>
      <c r="G66" s="28" t="s">
        <v>478</v>
      </c>
      <c r="H66" s="29"/>
      <c r="I66" s="29"/>
      <c r="J66" s="29"/>
      <c r="K66" s="29"/>
      <c r="L66" s="29" t="s">
        <v>478</v>
      </c>
      <c r="M66" s="29"/>
      <c r="N66" s="29"/>
      <c r="O66" s="29"/>
      <c r="P66" s="29"/>
      <c r="Q66" s="29"/>
      <c r="R66" s="29"/>
      <c r="S66" s="29"/>
      <c r="T66" s="29"/>
      <c r="U66" s="29" t="s">
        <v>478</v>
      </c>
      <c r="V66" s="29" t="s">
        <v>478</v>
      </c>
      <c r="W66" s="29" t="s">
        <v>478</v>
      </c>
      <c r="X66" s="29" t="s">
        <v>478</v>
      </c>
      <c r="Y66" s="29"/>
      <c r="Z66" s="29"/>
      <c r="AA66" s="29"/>
      <c r="AB66" s="29"/>
      <c r="AC66" s="28"/>
      <c r="AD66" s="28"/>
      <c r="AE66" s="28"/>
      <c r="AF66" s="28"/>
      <c r="AG66" s="28"/>
      <c r="AH66" s="28"/>
      <c r="AI66" s="28"/>
      <c r="AJ66" s="28"/>
      <c r="AK66" s="28"/>
      <c r="AL66" s="28"/>
      <c r="AM66" s="28"/>
      <c r="AN66" s="28"/>
      <c r="AO66" s="28"/>
      <c r="AP66" s="28"/>
    </row>
    <row r="67" customFormat="false" ht="14.25" hidden="false" customHeight="false" outlineLevel="0" collapsed="false">
      <c r="A67" s="0" t="s">
        <v>20</v>
      </c>
      <c r="C67" s="28" t="s">
        <v>478</v>
      </c>
      <c r="D67" s="28" t="s">
        <v>478</v>
      </c>
      <c r="E67" s="28" t="s">
        <v>478</v>
      </c>
      <c r="F67" s="28" t="s">
        <v>478</v>
      </c>
      <c r="G67" s="28" t="s">
        <v>478</v>
      </c>
      <c r="H67" s="29" t="s">
        <v>478</v>
      </c>
      <c r="I67" s="29"/>
      <c r="J67" s="29"/>
      <c r="K67" s="29" t="s">
        <v>478</v>
      </c>
      <c r="L67" s="29" t="s">
        <v>478</v>
      </c>
      <c r="M67" s="29" t="s">
        <v>478</v>
      </c>
      <c r="N67" s="29" t="s">
        <v>478</v>
      </c>
      <c r="O67" s="29" t="s">
        <v>478</v>
      </c>
      <c r="P67" s="29"/>
      <c r="Q67" s="29"/>
      <c r="R67" s="29"/>
      <c r="S67" s="29"/>
      <c r="T67" s="29" t="s">
        <v>478</v>
      </c>
      <c r="U67" s="29"/>
      <c r="V67" s="29"/>
      <c r="W67" s="29"/>
      <c r="X67" s="29"/>
      <c r="Y67" s="29"/>
      <c r="Z67" s="29"/>
      <c r="AA67" s="29"/>
      <c r="AB67" s="29"/>
      <c r="AC67" s="28"/>
      <c r="AD67" s="28"/>
      <c r="AE67" s="28"/>
      <c r="AF67" s="28"/>
      <c r="AG67" s="28"/>
      <c r="AH67" s="28"/>
      <c r="AI67" s="28"/>
      <c r="AJ67" s="28"/>
      <c r="AK67" s="28"/>
      <c r="AL67" s="28"/>
      <c r="AM67" s="28"/>
      <c r="AN67" s="28"/>
      <c r="AO67" s="28"/>
      <c r="AP67" s="28"/>
    </row>
    <row r="68" customFormat="false" ht="14.25" hidden="false" customHeight="false" outlineLevel="0" collapsed="false">
      <c r="A68" s="0" t="s">
        <v>52</v>
      </c>
      <c r="C68" s="28" t="s">
        <v>478</v>
      </c>
      <c r="D68" s="28" t="s">
        <v>478</v>
      </c>
      <c r="E68" s="28" t="s">
        <v>478</v>
      </c>
      <c r="F68" s="28" t="s">
        <v>478</v>
      </c>
      <c r="G68" s="28" t="s">
        <v>478</v>
      </c>
      <c r="H68" s="29" t="s">
        <v>478</v>
      </c>
      <c r="I68" s="29"/>
      <c r="J68" s="29"/>
      <c r="K68" s="29" t="s">
        <v>478</v>
      </c>
      <c r="L68" s="29" t="s">
        <v>478</v>
      </c>
      <c r="M68" s="29" t="s">
        <v>478</v>
      </c>
      <c r="N68" s="29" t="s">
        <v>478</v>
      </c>
      <c r="O68" s="29" t="s">
        <v>478</v>
      </c>
      <c r="P68" s="29"/>
      <c r="Q68" s="29"/>
      <c r="R68" s="29"/>
      <c r="S68" s="29"/>
      <c r="T68" s="29" t="s">
        <v>478</v>
      </c>
      <c r="U68" s="29"/>
      <c r="V68" s="29"/>
      <c r="W68" s="29"/>
      <c r="X68" s="29"/>
      <c r="Y68" s="29"/>
      <c r="Z68" s="29"/>
      <c r="AA68" s="29"/>
      <c r="AB68" s="29"/>
      <c r="AC68" s="28"/>
      <c r="AD68" s="28"/>
      <c r="AE68" s="28"/>
      <c r="AF68" s="28"/>
      <c r="AG68" s="28"/>
      <c r="AH68" s="28"/>
      <c r="AI68" s="28"/>
      <c r="AJ68" s="28"/>
      <c r="AK68" s="28"/>
      <c r="AL68" s="28"/>
      <c r="AM68" s="28"/>
      <c r="AN68" s="28"/>
      <c r="AO68" s="28"/>
      <c r="AP68" s="28"/>
    </row>
    <row r="69" customFormat="false" ht="14.25" hidden="false" customHeight="false" outlineLevel="0" collapsed="false">
      <c r="A69" s="0" t="s">
        <v>73</v>
      </c>
      <c r="C69" s="28" t="s">
        <v>478</v>
      </c>
      <c r="D69" s="28" t="s">
        <v>478</v>
      </c>
      <c r="E69" s="28" t="s">
        <v>478</v>
      </c>
      <c r="F69" s="28" t="s">
        <v>478</v>
      </c>
      <c r="G69" s="28" t="s">
        <v>478</v>
      </c>
      <c r="H69" s="29" t="s">
        <v>478</v>
      </c>
      <c r="I69" s="29"/>
      <c r="J69" s="29"/>
      <c r="K69" s="29"/>
      <c r="L69" s="29"/>
      <c r="M69" s="29"/>
      <c r="N69" s="29"/>
      <c r="O69" s="29"/>
      <c r="P69" s="29"/>
      <c r="Q69" s="29" t="s">
        <v>478</v>
      </c>
      <c r="R69" s="29" t="s">
        <v>478</v>
      </c>
      <c r="S69" s="29" t="s">
        <v>478</v>
      </c>
      <c r="T69" s="29" t="s">
        <v>478</v>
      </c>
      <c r="U69" s="29" t="s">
        <v>478</v>
      </c>
      <c r="V69" s="29" t="s">
        <v>478</v>
      </c>
      <c r="W69" s="29" t="s">
        <v>478</v>
      </c>
      <c r="X69" s="29" t="s">
        <v>478</v>
      </c>
      <c r="Y69" s="29" t="s">
        <v>478</v>
      </c>
      <c r="Z69" s="29"/>
      <c r="AA69" s="29"/>
      <c r="AB69" s="29"/>
      <c r="AC69" s="28"/>
      <c r="AD69" s="28"/>
      <c r="AE69" s="28"/>
      <c r="AF69" s="28" t="s">
        <v>478</v>
      </c>
      <c r="AG69" s="28" t="s">
        <v>478</v>
      </c>
      <c r="AH69" s="28" t="s">
        <v>478</v>
      </c>
      <c r="AI69" s="28" t="s">
        <v>478</v>
      </c>
      <c r="AJ69" s="28" t="s">
        <v>478</v>
      </c>
      <c r="AK69" s="28"/>
      <c r="AL69" s="28"/>
      <c r="AM69" s="28"/>
      <c r="AN69" s="28"/>
      <c r="AO69" s="28"/>
      <c r="AP69" s="28"/>
    </row>
    <row r="70" customFormat="false" ht="14.25" hidden="false" customHeight="false" outlineLevel="0" collapsed="false">
      <c r="A70" s="0" t="s">
        <v>27</v>
      </c>
      <c r="C70" s="28"/>
      <c r="D70" s="28"/>
      <c r="E70" s="28"/>
      <c r="F70" s="28"/>
      <c r="G70" s="28"/>
      <c r="H70" s="29" t="s">
        <v>478</v>
      </c>
      <c r="I70" s="29"/>
      <c r="J70" s="29"/>
      <c r="K70" s="29" t="s">
        <v>478</v>
      </c>
      <c r="L70" s="29" t="s">
        <v>478</v>
      </c>
      <c r="M70" s="29" t="s">
        <v>478</v>
      </c>
      <c r="N70" s="29" t="s">
        <v>478</v>
      </c>
      <c r="O70" s="29" t="s">
        <v>478</v>
      </c>
      <c r="P70" s="29"/>
      <c r="Q70" s="29"/>
      <c r="R70" s="29"/>
      <c r="S70" s="29"/>
      <c r="T70" s="29"/>
      <c r="U70" s="29" t="s">
        <v>478</v>
      </c>
      <c r="V70" s="29" t="s">
        <v>478</v>
      </c>
      <c r="W70" s="29" t="s">
        <v>478</v>
      </c>
      <c r="X70" s="29" t="s">
        <v>478</v>
      </c>
      <c r="Y70" s="29"/>
      <c r="Z70" s="29"/>
      <c r="AA70" s="29"/>
      <c r="AB70" s="29"/>
      <c r="AC70" s="28"/>
      <c r="AD70" s="28"/>
      <c r="AE70" s="28"/>
      <c r="AF70" s="28"/>
      <c r="AG70" s="28" t="s">
        <v>478</v>
      </c>
      <c r="AH70" s="28"/>
      <c r="AI70" s="28" t="s">
        <v>478</v>
      </c>
      <c r="AJ70" s="28"/>
      <c r="AK70" s="28"/>
      <c r="AL70" s="28"/>
      <c r="AM70" s="28"/>
      <c r="AN70" s="28"/>
      <c r="AO70" s="28"/>
      <c r="AP70" s="28"/>
    </row>
    <row r="71" customFormat="false" ht="14.25" hidden="false" customHeight="false" outlineLevel="0" collapsed="false">
      <c r="A71" s="0" t="s">
        <v>106</v>
      </c>
      <c r="C71" s="28"/>
      <c r="D71" s="28"/>
      <c r="E71" s="28"/>
      <c r="F71" s="28"/>
      <c r="G71" s="28"/>
      <c r="H71" s="29"/>
      <c r="I71" s="29"/>
      <c r="J71" s="29"/>
      <c r="K71" s="29"/>
      <c r="L71" s="29"/>
      <c r="M71" s="29"/>
      <c r="N71" s="29"/>
      <c r="O71" s="29"/>
      <c r="P71" s="29"/>
      <c r="Q71" s="29"/>
      <c r="R71" s="29"/>
      <c r="S71" s="29"/>
      <c r="T71" s="29"/>
      <c r="U71" s="29" t="s">
        <v>478</v>
      </c>
      <c r="V71" s="29" t="s">
        <v>478</v>
      </c>
      <c r="W71" s="29" t="s">
        <v>478</v>
      </c>
      <c r="X71" s="29" t="s">
        <v>478</v>
      </c>
      <c r="Y71" s="29" t="s">
        <v>478</v>
      </c>
      <c r="Z71" s="29"/>
      <c r="AA71" s="29"/>
      <c r="AB71" s="29"/>
      <c r="AC71" s="28"/>
      <c r="AD71" s="28"/>
      <c r="AE71" s="28"/>
      <c r="AF71" s="28"/>
      <c r="AG71" s="28"/>
      <c r="AH71" s="28"/>
      <c r="AI71" s="28"/>
      <c r="AJ71" s="28"/>
      <c r="AK71" s="28"/>
      <c r="AL71" s="28"/>
      <c r="AM71" s="28"/>
      <c r="AN71" s="28"/>
      <c r="AO71" s="28"/>
      <c r="AP71" s="28"/>
    </row>
    <row r="72" customFormat="false" ht="14.25" hidden="false" customHeight="false" outlineLevel="0" collapsed="false">
      <c r="A72" s="0" t="s">
        <v>76</v>
      </c>
      <c r="C72" s="28"/>
      <c r="D72" s="28"/>
      <c r="E72" s="28"/>
      <c r="F72" s="28"/>
      <c r="G72" s="28"/>
      <c r="H72" s="29"/>
      <c r="I72" s="29"/>
      <c r="J72" s="29"/>
      <c r="K72" s="29"/>
      <c r="L72" s="29"/>
      <c r="M72" s="29"/>
      <c r="N72" s="29"/>
      <c r="O72" s="29"/>
      <c r="P72" s="29"/>
      <c r="Q72" s="29"/>
      <c r="R72" s="29"/>
      <c r="S72" s="29"/>
      <c r="T72" s="29"/>
      <c r="U72" s="29" t="s">
        <v>478</v>
      </c>
      <c r="V72" s="29" t="s">
        <v>478</v>
      </c>
      <c r="W72" s="29" t="s">
        <v>478</v>
      </c>
      <c r="X72" s="29" t="s">
        <v>478</v>
      </c>
      <c r="Y72" s="29" t="s">
        <v>478</v>
      </c>
      <c r="Z72" s="29"/>
      <c r="AA72" s="29"/>
      <c r="AB72" s="29"/>
      <c r="AC72" s="28"/>
      <c r="AD72" s="28"/>
      <c r="AE72" s="28"/>
      <c r="AF72" s="28"/>
      <c r="AG72" s="28"/>
      <c r="AH72" s="28"/>
      <c r="AI72" s="28"/>
      <c r="AJ72" s="28"/>
      <c r="AK72" s="28"/>
      <c r="AL72" s="28"/>
      <c r="AM72" s="28"/>
      <c r="AN72" s="28"/>
      <c r="AO72" s="28"/>
      <c r="AP72" s="28"/>
    </row>
    <row r="73" customFormat="false" ht="14.25" hidden="false" customHeight="false" outlineLevel="0" collapsed="false">
      <c r="A73" s="0" t="s">
        <v>111</v>
      </c>
      <c r="C73" s="28"/>
      <c r="D73" s="28"/>
      <c r="E73" s="28"/>
      <c r="F73" s="28"/>
      <c r="G73" s="28"/>
      <c r="H73" s="29" t="s">
        <v>478</v>
      </c>
      <c r="I73" s="29"/>
      <c r="J73" s="29"/>
      <c r="K73" s="29"/>
      <c r="L73" s="29"/>
      <c r="M73" s="29"/>
      <c r="N73" s="29"/>
      <c r="O73" s="29"/>
      <c r="P73" s="29"/>
      <c r="Q73" s="29"/>
      <c r="R73" s="29"/>
      <c r="S73" s="29"/>
      <c r="T73" s="29"/>
      <c r="U73" s="29"/>
      <c r="V73" s="29" t="s">
        <v>478</v>
      </c>
      <c r="W73" s="29" t="s">
        <v>478</v>
      </c>
      <c r="X73" s="29"/>
      <c r="Y73" s="29" t="s">
        <v>478</v>
      </c>
      <c r="Z73" s="29"/>
      <c r="AA73" s="29"/>
      <c r="AB73" s="29"/>
      <c r="AC73" s="28"/>
      <c r="AD73" s="28"/>
      <c r="AE73" s="28"/>
      <c r="AF73" s="28"/>
      <c r="AG73" s="28"/>
      <c r="AH73" s="28"/>
      <c r="AI73" s="28"/>
      <c r="AJ73" s="28"/>
      <c r="AK73" s="28"/>
      <c r="AL73" s="28"/>
      <c r="AM73" s="28"/>
      <c r="AN73" s="28"/>
      <c r="AO73" s="28"/>
      <c r="AP73" s="28"/>
    </row>
    <row r="74" customFormat="false" ht="14.25" hidden="false" customHeight="false" outlineLevel="0" collapsed="false">
      <c r="A74" s="0" t="s">
        <v>49</v>
      </c>
      <c r="C74" s="28" t="s">
        <v>478</v>
      </c>
      <c r="D74" s="28" t="s">
        <v>478</v>
      </c>
      <c r="E74" s="28"/>
      <c r="F74" s="28" t="s">
        <v>478</v>
      </c>
      <c r="G74" s="28" t="s">
        <v>478</v>
      </c>
      <c r="H74" s="29"/>
      <c r="I74" s="29"/>
      <c r="J74" s="29"/>
      <c r="K74" s="29"/>
      <c r="L74" s="29"/>
      <c r="M74" s="29"/>
      <c r="N74" s="29"/>
      <c r="O74" s="29"/>
      <c r="P74" s="29"/>
      <c r="Q74" s="29"/>
      <c r="R74" s="29"/>
      <c r="S74" s="29"/>
      <c r="T74" s="29"/>
      <c r="U74" s="29"/>
      <c r="V74" s="29"/>
      <c r="W74" s="29"/>
      <c r="X74" s="29"/>
      <c r="Y74" s="29"/>
      <c r="Z74" s="29" t="s">
        <v>478</v>
      </c>
      <c r="AA74" s="29"/>
      <c r="AB74" s="29"/>
      <c r="AC74" s="28"/>
      <c r="AD74" s="28"/>
      <c r="AE74" s="28"/>
      <c r="AF74" s="28"/>
      <c r="AG74" s="28"/>
      <c r="AH74" s="28"/>
      <c r="AI74" s="28"/>
      <c r="AJ74" s="28"/>
      <c r="AK74" s="28"/>
      <c r="AL74" s="28"/>
      <c r="AM74" s="28"/>
      <c r="AN74" s="28"/>
      <c r="AO74" s="28"/>
      <c r="AP74" s="28"/>
    </row>
    <row r="75" customFormat="false" ht="14.25" hidden="false" customHeight="false" outlineLevel="0" collapsed="false">
      <c r="A75" s="0" t="s">
        <v>33</v>
      </c>
      <c r="C75" s="28" t="s">
        <v>478</v>
      </c>
      <c r="D75" s="28" t="s">
        <v>478</v>
      </c>
      <c r="E75" s="28" t="s">
        <v>478</v>
      </c>
      <c r="F75" s="28" t="s">
        <v>478</v>
      </c>
      <c r="G75" s="28" t="s">
        <v>478</v>
      </c>
      <c r="H75" s="29" t="s">
        <v>478</v>
      </c>
      <c r="I75" s="29"/>
      <c r="J75" s="29"/>
      <c r="K75" s="29" t="s">
        <v>478</v>
      </c>
      <c r="L75" s="29" t="s">
        <v>478</v>
      </c>
      <c r="M75" s="29" t="s">
        <v>478</v>
      </c>
      <c r="N75" s="29"/>
      <c r="O75" s="29" t="s">
        <v>478</v>
      </c>
      <c r="P75" s="29" t="s">
        <v>478</v>
      </c>
      <c r="Q75" s="29"/>
      <c r="R75" s="29" t="s">
        <v>478</v>
      </c>
      <c r="S75" s="29" t="s">
        <v>478</v>
      </c>
      <c r="T75" s="29" t="s">
        <v>478</v>
      </c>
      <c r="U75" s="29"/>
      <c r="V75" s="29"/>
      <c r="W75" s="29"/>
      <c r="X75" s="29"/>
      <c r="Y75" s="29"/>
      <c r="Z75" s="29"/>
      <c r="AA75" s="29"/>
      <c r="AB75" s="29"/>
      <c r="AC75" s="28"/>
      <c r="AD75" s="28"/>
      <c r="AE75" s="28"/>
      <c r="AF75" s="28"/>
      <c r="AG75" s="28"/>
      <c r="AH75" s="28"/>
      <c r="AI75" s="28"/>
      <c r="AJ75" s="28"/>
      <c r="AK75" s="28"/>
      <c r="AL75" s="28"/>
      <c r="AM75" s="28"/>
      <c r="AN75" s="28"/>
      <c r="AO75" s="28"/>
      <c r="AP75" s="28"/>
    </row>
    <row r="76" customFormat="false" ht="14.25" hidden="false" customHeight="false" outlineLevel="0" collapsed="false">
      <c r="A76" s="0" t="s">
        <v>15</v>
      </c>
      <c r="C76" s="28" t="s">
        <v>478</v>
      </c>
      <c r="D76" s="28" t="s">
        <v>478</v>
      </c>
      <c r="E76" s="28"/>
      <c r="F76" s="28" t="s">
        <v>478</v>
      </c>
      <c r="G76" s="28" t="s">
        <v>478</v>
      </c>
      <c r="H76" s="29" t="s">
        <v>478</v>
      </c>
      <c r="I76" s="29"/>
      <c r="J76" s="29"/>
      <c r="K76" s="29"/>
      <c r="L76" s="29"/>
      <c r="M76" s="29"/>
      <c r="N76" s="29"/>
      <c r="O76" s="29"/>
      <c r="P76" s="29"/>
      <c r="Q76" s="29"/>
      <c r="R76" s="29"/>
      <c r="S76" s="29"/>
      <c r="T76" s="29"/>
      <c r="U76" s="29"/>
      <c r="V76" s="29"/>
      <c r="W76" s="29"/>
      <c r="X76" s="29"/>
      <c r="Y76" s="29"/>
      <c r="Z76" s="29"/>
      <c r="AA76" s="29"/>
      <c r="AB76" s="29"/>
      <c r="AC76" s="28"/>
      <c r="AD76" s="28"/>
      <c r="AE76" s="28"/>
      <c r="AF76" s="28"/>
      <c r="AG76" s="28"/>
      <c r="AH76" s="28"/>
      <c r="AI76" s="28"/>
      <c r="AJ76" s="28"/>
      <c r="AK76" s="28"/>
      <c r="AL76" s="28"/>
      <c r="AM76" s="28"/>
      <c r="AN76" s="28"/>
      <c r="AO76" s="28"/>
      <c r="AP76" s="28"/>
    </row>
    <row r="77" customFormat="false" ht="14.25" hidden="false" customHeight="false" outlineLevel="0" collapsed="false">
      <c r="A77" s="0" t="s">
        <v>39</v>
      </c>
      <c r="C77" s="28"/>
      <c r="D77" s="28"/>
      <c r="E77" s="28"/>
      <c r="F77" s="28"/>
      <c r="G77" s="28"/>
      <c r="H77" s="29"/>
      <c r="I77" s="29"/>
      <c r="J77" s="29"/>
      <c r="K77" s="29"/>
      <c r="L77" s="29"/>
      <c r="M77" s="29"/>
      <c r="N77" s="29"/>
      <c r="O77" s="29"/>
      <c r="P77" s="29"/>
      <c r="Q77" s="29"/>
      <c r="R77" s="29"/>
      <c r="S77" s="29"/>
      <c r="T77" s="29"/>
      <c r="U77" s="29"/>
      <c r="V77" s="29"/>
      <c r="W77" s="29"/>
      <c r="X77" s="29"/>
      <c r="Y77" s="29"/>
      <c r="Z77" s="29"/>
      <c r="AA77" s="29"/>
      <c r="AB77" s="29"/>
      <c r="AC77" s="28"/>
      <c r="AD77" s="28"/>
      <c r="AE77" s="28"/>
      <c r="AF77" s="28"/>
      <c r="AG77" s="28"/>
      <c r="AH77" s="28"/>
      <c r="AI77" s="28"/>
      <c r="AJ77" s="28"/>
      <c r="AK77" s="28" t="s">
        <v>478</v>
      </c>
      <c r="AL77" s="28" t="s">
        <v>478</v>
      </c>
      <c r="AM77" s="28" t="s">
        <v>478</v>
      </c>
      <c r="AN77" s="28" t="s">
        <v>478</v>
      </c>
      <c r="AO77" s="28" t="s">
        <v>478</v>
      </c>
      <c r="AP77" s="28" t="s">
        <v>478</v>
      </c>
    </row>
    <row r="78" customFormat="false" ht="14.25" hidden="false" customHeight="false" outlineLevel="0" collapsed="false">
      <c r="A78" s="0" t="s">
        <v>115</v>
      </c>
      <c r="C78" s="28"/>
      <c r="D78" s="28"/>
      <c r="E78" s="28"/>
      <c r="F78" s="28"/>
      <c r="G78" s="28"/>
      <c r="H78" s="29"/>
      <c r="I78" s="29"/>
      <c r="J78" s="29"/>
      <c r="K78" s="29"/>
      <c r="L78" s="29"/>
      <c r="M78" s="29"/>
      <c r="N78" s="29"/>
      <c r="O78" s="29"/>
      <c r="P78" s="29"/>
      <c r="Q78" s="29"/>
      <c r="R78" s="29"/>
      <c r="S78" s="29"/>
      <c r="T78" s="29"/>
      <c r="U78" s="29" t="s">
        <v>478</v>
      </c>
      <c r="V78" s="29" t="s">
        <v>478</v>
      </c>
      <c r="W78" s="29" t="s">
        <v>478</v>
      </c>
      <c r="X78" s="29" t="s">
        <v>478</v>
      </c>
      <c r="Y78" s="29" t="s">
        <v>478</v>
      </c>
      <c r="Z78" s="29"/>
      <c r="AA78" s="29"/>
      <c r="AB78" s="29"/>
      <c r="AC78" s="28"/>
      <c r="AD78" s="28"/>
      <c r="AE78" s="28"/>
      <c r="AF78" s="28"/>
      <c r="AG78" s="28"/>
      <c r="AH78" s="28"/>
      <c r="AI78" s="28"/>
      <c r="AJ78" s="28"/>
      <c r="AK78" s="28"/>
      <c r="AL78" s="28"/>
      <c r="AM78" s="28"/>
      <c r="AN78" s="28"/>
      <c r="AO78" s="28"/>
      <c r="AP78" s="28"/>
    </row>
    <row r="79" customFormat="false" ht="14.25" hidden="false" customHeight="false" outlineLevel="0" collapsed="false">
      <c r="A79" s="0" t="s">
        <v>72</v>
      </c>
      <c r="C79" s="28"/>
      <c r="D79" s="28"/>
      <c r="E79" s="28"/>
      <c r="F79" s="28"/>
      <c r="G79" s="28"/>
      <c r="H79" s="29"/>
      <c r="I79" s="29"/>
      <c r="J79" s="29"/>
      <c r="K79" s="29"/>
      <c r="L79" s="29"/>
      <c r="M79" s="29"/>
      <c r="N79" s="29"/>
      <c r="O79" s="29"/>
      <c r="P79" s="29"/>
      <c r="Q79" s="29"/>
      <c r="R79" s="29"/>
      <c r="S79" s="29"/>
      <c r="T79" s="29"/>
      <c r="U79" s="29" t="s">
        <v>478</v>
      </c>
      <c r="V79" s="29"/>
      <c r="W79" s="29"/>
      <c r="X79" s="29"/>
      <c r="Y79" s="29"/>
      <c r="Z79" s="29"/>
      <c r="AA79" s="29"/>
      <c r="AB79" s="29"/>
      <c r="AC79" s="28"/>
      <c r="AD79" s="28"/>
      <c r="AE79" s="28"/>
      <c r="AF79" s="28"/>
      <c r="AG79" s="28" t="s">
        <v>478</v>
      </c>
      <c r="AH79" s="28" t="s">
        <v>478</v>
      </c>
      <c r="AI79" s="28" t="s">
        <v>478</v>
      </c>
      <c r="AJ79" s="28" t="s">
        <v>478</v>
      </c>
      <c r="AK79" s="28"/>
      <c r="AL79" s="28"/>
      <c r="AM79" s="28"/>
      <c r="AN79" s="28"/>
      <c r="AO79" s="28"/>
      <c r="AP79" s="28"/>
    </row>
    <row r="80" customFormat="false" ht="14.25" hidden="false" customHeight="false" outlineLevel="0" collapsed="false">
      <c r="A80" s="0" t="s">
        <v>79</v>
      </c>
      <c r="C80" s="28"/>
      <c r="D80" s="28"/>
      <c r="E80" s="28"/>
      <c r="F80" s="28"/>
      <c r="G80" s="28"/>
      <c r="H80" s="29" t="s">
        <v>478</v>
      </c>
      <c r="I80" s="29"/>
      <c r="J80" s="29"/>
      <c r="K80" s="29"/>
      <c r="L80" s="29" t="s">
        <v>478</v>
      </c>
      <c r="M80" s="29" t="s">
        <v>478</v>
      </c>
      <c r="N80" s="29" t="s">
        <v>478</v>
      </c>
      <c r="O80" s="29"/>
      <c r="P80" s="29"/>
      <c r="Q80" s="29"/>
      <c r="R80" s="29" t="s">
        <v>478</v>
      </c>
      <c r="S80" s="29"/>
      <c r="T80" s="29" t="s">
        <v>478</v>
      </c>
      <c r="U80" s="29"/>
      <c r="V80" s="29"/>
      <c r="W80" s="29"/>
      <c r="X80" s="29"/>
      <c r="Y80" s="29"/>
      <c r="Z80" s="29" t="s">
        <v>478</v>
      </c>
      <c r="AA80" s="29"/>
      <c r="AB80" s="29"/>
      <c r="AC80" s="28" t="s">
        <v>478</v>
      </c>
      <c r="AD80" s="28"/>
      <c r="AE80" s="28" t="s">
        <v>478</v>
      </c>
      <c r="AF80" s="28"/>
      <c r="AG80" s="28"/>
      <c r="AH80" s="28"/>
      <c r="AI80" s="28"/>
      <c r="AJ80" s="28"/>
      <c r="AK80" s="28"/>
      <c r="AL80" s="28"/>
      <c r="AM80" s="28"/>
      <c r="AN80" s="28"/>
      <c r="AO80" s="28"/>
      <c r="AP80" s="28"/>
    </row>
    <row r="81" customFormat="false" ht="14.25" hidden="false" customHeight="false" outlineLevel="0" collapsed="false">
      <c r="A81" s="0" t="s">
        <v>45</v>
      </c>
      <c r="C81" s="28" t="s">
        <v>478</v>
      </c>
      <c r="D81" s="28" t="s">
        <v>478</v>
      </c>
      <c r="E81" s="28" t="s">
        <v>478</v>
      </c>
      <c r="F81" s="28" t="s">
        <v>478</v>
      </c>
      <c r="G81" s="28" t="s">
        <v>478</v>
      </c>
      <c r="H81" s="29" t="s">
        <v>478</v>
      </c>
      <c r="I81" s="29"/>
      <c r="J81" s="29"/>
      <c r="K81" s="29" t="s">
        <v>478</v>
      </c>
      <c r="L81" s="29" t="s">
        <v>478</v>
      </c>
      <c r="M81" s="29" t="s">
        <v>478</v>
      </c>
      <c r="N81" s="29" t="s">
        <v>478</v>
      </c>
      <c r="O81" s="29" t="s">
        <v>478</v>
      </c>
      <c r="P81" s="29"/>
      <c r="Q81" s="29"/>
      <c r="R81" s="29"/>
      <c r="S81" s="29"/>
      <c r="T81" s="29" t="s">
        <v>478</v>
      </c>
      <c r="U81" s="29"/>
      <c r="V81" s="29"/>
      <c r="W81" s="29"/>
      <c r="X81" s="29"/>
      <c r="Y81" s="29"/>
      <c r="Z81" s="29"/>
      <c r="AA81" s="29"/>
      <c r="AB81" s="29"/>
      <c r="AC81" s="28"/>
      <c r="AD81" s="28"/>
      <c r="AE81" s="28"/>
      <c r="AF81" s="28"/>
      <c r="AG81" s="28"/>
      <c r="AH81" s="28"/>
      <c r="AI81" s="28"/>
      <c r="AJ81" s="28"/>
      <c r="AK81" s="28"/>
      <c r="AL81" s="28"/>
      <c r="AM81" s="28"/>
      <c r="AN81" s="28"/>
      <c r="AO81" s="28"/>
      <c r="AP81" s="28"/>
    </row>
    <row r="82" customFormat="false" ht="14.25" hidden="false" customHeight="false" outlineLevel="0" collapsed="false">
      <c r="A82" s="0" t="s">
        <v>83</v>
      </c>
      <c r="C82" s="28"/>
      <c r="D82" s="28"/>
      <c r="E82" s="28"/>
      <c r="F82" s="28"/>
      <c r="G82" s="28"/>
      <c r="H82" s="29" t="s">
        <v>478</v>
      </c>
      <c r="I82" s="29"/>
      <c r="J82" s="29"/>
      <c r="K82" s="29" t="s">
        <v>478</v>
      </c>
      <c r="L82" s="29"/>
      <c r="M82" s="29"/>
      <c r="N82" s="29" t="s">
        <v>478</v>
      </c>
      <c r="O82" s="29"/>
      <c r="P82" s="29"/>
      <c r="Q82" s="29"/>
      <c r="R82" s="29"/>
      <c r="S82" s="29"/>
      <c r="T82" s="29" t="s">
        <v>478</v>
      </c>
      <c r="U82" s="29"/>
      <c r="V82" s="29" t="s">
        <v>478</v>
      </c>
      <c r="W82" s="29" t="s">
        <v>478</v>
      </c>
      <c r="X82" s="29"/>
      <c r="Y82" s="29"/>
      <c r="Z82" s="29" t="s">
        <v>478</v>
      </c>
      <c r="AA82" s="29"/>
      <c r="AB82" s="29"/>
      <c r="AC82" s="28" t="s">
        <v>478</v>
      </c>
      <c r="AD82" s="28" t="s">
        <v>478</v>
      </c>
      <c r="AE82" s="28" t="s">
        <v>478</v>
      </c>
      <c r="AF82" s="28"/>
      <c r="AG82" s="28"/>
      <c r="AH82" s="28"/>
      <c r="AI82" s="28"/>
      <c r="AJ82" s="28"/>
      <c r="AK82" s="28"/>
      <c r="AL82" s="28"/>
      <c r="AM82" s="28"/>
      <c r="AN82" s="28"/>
      <c r="AO82" s="28"/>
      <c r="AP82" s="28"/>
    </row>
    <row r="83" customFormat="false" ht="14.25" hidden="false" customHeight="false" outlineLevel="0" collapsed="false">
      <c r="A83" s="0" t="s">
        <v>103</v>
      </c>
      <c r="C83" s="28"/>
      <c r="D83" s="28" t="s">
        <v>478</v>
      </c>
      <c r="E83" s="28"/>
      <c r="F83" s="28" t="s">
        <v>478</v>
      </c>
      <c r="G83" s="28"/>
      <c r="H83" s="29"/>
      <c r="I83" s="29" t="s">
        <v>478</v>
      </c>
      <c r="J83" s="29"/>
      <c r="K83" s="29"/>
      <c r="L83" s="29"/>
      <c r="M83" s="29"/>
      <c r="N83" s="29"/>
      <c r="O83" s="29"/>
      <c r="P83" s="29"/>
      <c r="Q83" s="29"/>
      <c r="R83" s="29"/>
      <c r="S83" s="29"/>
      <c r="T83" s="29"/>
      <c r="U83" s="29"/>
      <c r="V83" s="29"/>
      <c r="W83" s="29"/>
      <c r="X83" s="29"/>
      <c r="Y83" s="29"/>
      <c r="Z83" s="29"/>
      <c r="AA83" s="29"/>
      <c r="AB83" s="29"/>
      <c r="AC83" s="28"/>
      <c r="AD83" s="28"/>
      <c r="AE83" s="28"/>
      <c r="AF83" s="28"/>
      <c r="AG83" s="28"/>
      <c r="AH83" s="28"/>
      <c r="AI83" s="28"/>
      <c r="AJ83" s="28"/>
      <c r="AK83" s="28"/>
      <c r="AL83" s="28"/>
      <c r="AM83" s="28"/>
      <c r="AN83" s="28"/>
      <c r="AO83" s="28"/>
      <c r="AP83" s="28"/>
    </row>
    <row r="84" customFormat="false" ht="14.25" hidden="false" customHeight="false" outlineLevel="0" collapsed="false">
      <c r="A84" s="0" t="s">
        <v>41</v>
      </c>
      <c r="C84" s="28" t="s">
        <v>478</v>
      </c>
      <c r="D84" s="28" t="s">
        <v>478</v>
      </c>
      <c r="E84" s="28" t="s">
        <v>478</v>
      </c>
      <c r="F84" s="28" t="s">
        <v>478</v>
      </c>
      <c r="G84" s="28" t="s">
        <v>478</v>
      </c>
      <c r="H84" s="29"/>
      <c r="I84" s="29" t="s">
        <v>478</v>
      </c>
      <c r="J84" s="29" t="s">
        <v>478</v>
      </c>
      <c r="K84" s="29" t="s">
        <v>478</v>
      </c>
      <c r="L84" s="29" t="s">
        <v>478</v>
      </c>
      <c r="M84" s="29" t="s">
        <v>478</v>
      </c>
      <c r="N84" s="29" t="s">
        <v>478</v>
      </c>
      <c r="O84" s="29" t="s">
        <v>478</v>
      </c>
      <c r="P84" s="29" t="s">
        <v>478</v>
      </c>
      <c r="Q84" s="29"/>
      <c r="R84" s="29" t="s">
        <v>478</v>
      </c>
      <c r="S84" s="29" t="s">
        <v>478</v>
      </c>
      <c r="T84" s="29" t="s">
        <v>478</v>
      </c>
      <c r="U84" s="29" t="s">
        <v>478</v>
      </c>
      <c r="V84" s="29" t="s">
        <v>478</v>
      </c>
      <c r="W84" s="29" t="s">
        <v>478</v>
      </c>
      <c r="X84" s="29" t="s">
        <v>478</v>
      </c>
      <c r="Y84" s="29"/>
      <c r="Z84" s="29"/>
      <c r="AA84" s="29"/>
      <c r="AB84" s="29"/>
      <c r="AC84" s="28"/>
      <c r="AD84" s="28"/>
      <c r="AE84" s="28"/>
      <c r="AF84" s="28"/>
      <c r="AG84" s="28"/>
      <c r="AH84" s="28"/>
      <c r="AI84" s="28"/>
      <c r="AJ84" s="28"/>
      <c r="AK84" s="28"/>
      <c r="AL84" s="28"/>
      <c r="AM84" s="28"/>
      <c r="AN84" s="28"/>
      <c r="AO84" s="28"/>
      <c r="AP84" s="28"/>
    </row>
    <row r="85" customFormat="false" ht="14.25" hidden="false" customHeight="false" outlineLevel="0" collapsed="false">
      <c r="A85" s="0" t="s">
        <v>100</v>
      </c>
      <c r="C85" s="28"/>
      <c r="D85" s="28"/>
      <c r="E85" s="28"/>
      <c r="F85" s="28"/>
      <c r="G85" s="28"/>
      <c r="H85" s="29"/>
      <c r="I85" s="29"/>
      <c r="J85" s="29"/>
      <c r="K85" s="29"/>
      <c r="L85" s="29"/>
      <c r="M85" s="29"/>
      <c r="N85" s="29"/>
      <c r="O85" s="29"/>
      <c r="P85" s="29"/>
      <c r="Q85" s="29"/>
      <c r="R85" s="29"/>
      <c r="S85" s="29"/>
      <c r="T85" s="29"/>
      <c r="U85" s="29"/>
      <c r="V85" s="29"/>
      <c r="W85" s="29"/>
      <c r="X85" s="29"/>
      <c r="Y85" s="29" t="s">
        <v>478</v>
      </c>
      <c r="Z85" s="29"/>
      <c r="AA85" s="29"/>
      <c r="AB85" s="29"/>
      <c r="AC85" s="28"/>
      <c r="AD85" s="28"/>
      <c r="AE85" s="28"/>
      <c r="AF85" s="28"/>
      <c r="AG85" s="28"/>
      <c r="AH85" s="28"/>
      <c r="AI85" s="28"/>
      <c r="AJ85" s="28"/>
      <c r="AK85" s="28"/>
      <c r="AL85" s="28"/>
      <c r="AM85" s="28"/>
      <c r="AN85" s="28"/>
      <c r="AO85" s="28"/>
      <c r="AP85" s="28"/>
    </row>
    <row r="86" customFormat="false" ht="14.25" hidden="false" customHeight="false" outlineLevel="0" collapsed="false">
      <c r="A86" s="0" t="s">
        <v>62</v>
      </c>
      <c r="C86" s="28"/>
      <c r="D86" s="28"/>
      <c r="E86" s="28"/>
      <c r="F86" s="28"/>
      <c r="G86" s="28"/>
      <c r="H86" s="29"/>
      <c r="I86" s="29"/>
      <c r="J86" s="29"/>
      <c r="K86" s="29"/>
      <c r="L86" s="29"/>
      <c r="M86" s="29"/>
      <c r="N86" s="29"/>
      <c r="O86" s="29"/>
      <c r="P86" s="29"/>
      <c r="Q86" s="29"/>
      <c r="R86" s="29"/>
      <c r="S86" s="29"/>
      <c r="T86" s="29"/>
      <c r="U86" s="29"/>
      <c r="V86" s="29"/>
      <c r="W86" s="29"/>
      <c r="X86" s="29"/>
      <c r="Y86" s="29" t="s">
        <v>478</v>
      </c>
      <c r="Z86" s="29"/>
      <c r="AA86" s="29"/>
      <c r="AB86" s="29"/>
      <c r="AC86" s="28"/>
      <c r="AD86" s="28"/>
      <c r="AE86" s="28"/>
      <c r="AF86" s="28"/>
      <c r="AG86" s="28"/>
      <c r="AH86" s="28"/>
      <c r="AI86" s="28" t="s">
        <v>478</v>
      </c>
      <c r="AJ86" s="28"/>
      <c r="AK86" s="28"/>
      <c r="AL86" s="28"/>
      <c r="AM86" s="28"/>
      <c r="AN86" s="28"/>
      <c r="AO86" s="28"/>
      <c r="AP86" s="28"/>
    </row>
    <row r="87" customFormat="false" ht="14.25" hidden="false" customHeight="false" outlineLevel="0" collapsed="false">
      <c r="A87" s="0" t="s">
        <v>54</v>
      </c>
      <c r="C87" s="28"/>
      <c r="D87" s="28"/>
      <c r="E87" s="28"/>
      <c r="F87" s="28"/>
      <c r="G87" s="28"/>
      <c r="H87" s="29"/>
      <c r="I87" s="29"/>
      <c r="J87" s="29"/>
      <c r="K87" s="29"/>
      <c r="L87" s="29" t="s">
        <v>478</v>
      </c>
      <c r="M87" s="29"/>
      <c r="N87" s="29" t="s">
        <v>478</v>
      </c>
      <c r="O87" s="29"/>
      <c r="P87" s="29"/>
      <c r="Q87" s="29"/>
      <c r="R87" s="29"/>
      <c r="S87" s="29"/>
      <c r="T87" s="29" t="s">
        <v>478</v>
      </c>
      <c r="U87" s="29"/>
      <c r="V87" s="29"/>
      <c r="W87" s="29"/>
      <c r="X87" s="29"/>
      <c r="Y87" s="29" t="s">
        <v>478</v>
      </c>
      <c r="Z87" s="29"/>
      <c r="AA87" s="29"/>
      <c r="AB87" s="29"/>
      <c r="AC87" s="28"/>
      <c r="AD87" s="28"/>
      <c r="AE87" s="28"/>
      <c r="AF87" s="28"/>
      <c r="AG87" s="28"/>
      <c r="AH87" s="28"/>
      <c r="AI87" s="28"/>
      <c r="AJ87" s="28"/>
      <c r="AK87" s="28"/>
      <c r="AL87" s="28"/>
      <c r="AM87" s="28"/>
      <c r="AN87" s="28"/>
      <c r="AO87" s="28"/>
      <c r="AP87" s="28"/>
    </row>
    <row r="88" customFormat="false" ht="14.25" hidden="false" customHeight="false" outlineLevel="0" collapsed="false">
      <c r="A88" s="0" t="s">
        <v>104</v>
      </c>
      <c r="C88" s="28" t="s">
        <v>478</v>
      </c>
      <c r="D88" s="28" t="s">
        <v>478</v>
      </c>
      <c r="E88" s="28" t="s">
        <v>478</v>
      </c>
      <c r="F88" s="28" t="s">
        <v>478</v>
      </c>
      <c r="G88" s="28" t="s">
        <v>478</v>
      </c>
      <c r="H88" s="29"/>
      <c r="I88" s="29" t="s">
        <v>478</v>
      </c>
      <c r="J88" s="29"/>
      <c r="K88" s="29"/>
      <c r="L88" s="29"/>
      <c r="M88" s="29"/>
      <c r="N88" s="29"/>
      <c r="O88" s="29"/>
      <c r="P88" s="29"/>
      <c r="Q88" s="29"/>
      <c r="R88" s="29"/>
      <c r="S88" s="29"/>
      <c r="T88" s="29"/>
      <c r="U88" s="29"/>
      <c r="V88" s="29"/>
      <c r="W88" s="29"/>
      <c r="X88" s="29"/>
      <c r="Y88" s="29"/>
      <c r="Z88" s="29"/>
      <c r="AA88" s="29" t="s">
        <v>478</v>
      </c>
      <c r="AB88" s="29"/>
      <c r="AC88" s="28"/>
      <c r="AD88" s="28"/>
      <c r="AE88" s="28"/>
      <c r="AF88" s="28"/>
      <c r="AG88" s="28"/>
      <c r="AH88" s="28"/>
      <c r="AI88" s="28"/>
      <c r="AJ88" s="28"/>
      <c r="AK88" s="28"/>
      <c r="AL88" s="28"/>
      <c r="AM88" s="28"/>
      <c r="AN88" s="28"/>
      <c r="AO88" s="28"/>
      <c r="AP88" s="28"/>
    </row>
    <row r="91" customFormat="false" ht="14.25" hidden="false" customHeight="false" outlineLevel="0" collapsed="false">
      <c r="A91" s="1" t="s">
        <v>646</v>
      </c>
    </row>
    <row r="92" customFormat="false" ht="14.25" hidden="false" customHeight="false" outlineLevel="0" collapsed="false">
      <c r="A92" s="0" t="str">
        <f aca="false">A28</f>
        <v>Matemática Avanzada</v>
      </c>
      <c r="B92" s="0" t="str">
        <f aca="false">B28</f>
        <v>Sistemas Dinámicos</v>
      </c>
      <c r="C92" s="28" t="s">
        <v>478</v>
      </c>
      <c r="D92" s="28" t="str">
        <f aca="false">D28</f>
        <v>X</v>
      </c>
      <c r="E92" s="28" t="str">
        <f aca="false">E28</f>
        <v>X</v>
      </c>
      <c r="F92" s="28" t="str">
        <f aca="false">F28</f>
        <v>X</v>
      </c>
      <c r="G92" s="28" t="str">
        <f aca="false">G28</f>
        <v>X</v>
      </c>
      <c r="H92" s="29" t="s">
        <v>478</v>
      </c>
      <c r="I92" s="29"/>
      <c r="J92" s="29"/>
      <c r="K92" s="29" t="str">
        <f aca="false">K28</f>
        <v>X</v>
      </c>
      <c r="L92" s="29" t="str">
        <f aca="false">L28</f>
        <v>X</v>
      </c>
      <c r="M92" s="29"/>
      <c r="N92" s="29" t="str">
        <f aca="false">N28</f>
        <v>X</v>
      </c>
      <c r="O92" s="29" t="str">
        <f aca="false">O28</f>
        <v>X</v>
      </c>
      <c r="P92" s="29"/>
      <c r="Q92" s="29"/>
      <c r="R92" s="29"/>
      <c r="S92" s="29"/>
      <c r="T92" s="29" t="str">
        <f aca="false">T28</f>
        <v>X</v>
      </c>
      <c r="U92" s="29"/>
      <c r="V92" s="29"/>
      <c r="W92" s="29"/>
      <c r="X92" s="29"/>
      <c r="Y92" s="29"/>
      <c r="Z92" s="29"/>
      <c r="AA92" s="29"/>
      <c r="AB92" s="29"/>
      <c r="AC92" s="28"/>
      <c r="AD92" s="28"/>
      <c r="AE92" s="28"/>
      <c r="AF92" s="28"/>
      <c r="AG92" s="28"/>
      <c r="AH92" s="28"/>
      <c r="AI92" s="28"/>
      <c r="AJ92" s="28"/>
      <c r="AK92" s="28"/>
      <c r="AL92" s="28"/>
      <c r="AM92" s="28"/>
      <c r="AN92" s="28"/>
      <c r="AO92" s="28"/>
      <c r="AP92" s="28"/>
      <c r="AQ92" s="28" t="s">
        <v>478</v>
      </c>
      <c r="AR92" s="28"/>
      <c r="AS92" s="28"/>
      <c r="AT92" s="28"/>
      <c r="AU92" s="28"/>
      <c r="AV92" s="28"/>
      <c r="AW92" s="28"/>
      <c r="AX92" s="28"/>
      <c r="AY92" s="28"/>
      <c r="AZ92" s="28"/>
      <c r="BA92" s="28"/>
      <c r="BB92" s="28"/>
      <c r="BC92" s="28"/>
      <c r="BD92" s="28"/>
    </row>
    <row r="93" customFormat="false" ht="14.25" hidden="false" customHeight="false" outlineLevel="0" collapsed="false">
      <c r="A93" s="0" t="str">
        <f aca="false">A29</f>
        <v>Análisis Matemático</v>
      </c>
      <c r="B93" s="0" t="str">
        <f aca="false">B29</f>
        <v>Análisis Funcional</v>
      </c>
      <c r="C93" s="28" t="str">
        <f aca="false">C29</f>
        <v>X</v>
      </c>
      <c r="D93" s="28" t="str">
        <f aca="false">D29</f>
        <v>X</v>
      </c>
      <c r="E93" s="28" t="str">
        <f aca="false">E29</f>
        <v>X</v>
      </c>
      <c r="F93" s="28" t="str">
        <f aca="false">F29</f>
        <v>X</v>
      </c>
      <c r="G93" s="28" t="str">
        <f aca="false">G29</f>
        <v>X</v>
      </c>
      <c r="H93" s="29" t="s">
        <v>478</v>
      </c>
      <c r="I93" s="29"/>
      <c r="J93" s="29"/>
      <c r="K93" s="29" t="str">
        <f aca="false">K29</f>
        <v>X</v>
      </c>
      <c r="L93" s="29" t="str">
        <f aca="false">L29</f>
        <v>X</v>
      </c>
      <c r="M93" s="29"/>
      <c r="N93" s="29" t="str">
        <f aca="false">N29</f>
        <v>X</v>
      </c>
      <c r="O93" s="29" t="str">
        <f aca="false">O29</f>
        <v>X</v>
      </c>
      <c r="P93" s="29"/>
      <c r="Q93" s="29"/>
      <c r="R93" s="29"/>
      <c r="S93" s="29"/>
      <c r="T93" s="29" t="str">
        <f aca="false">T29</f>
        <v>X</v>
      </c>
      <c r="U93" s="29"/>
      <c r="V93" s="29"/>
      <c r="W93" s="29"/>
      <c r="X93" s="29"/>
      <c r="Y93" s="29"/>
      <c r="Z93" s="29"/>
      <c r="AA93" s="29"/>
      <c r="AB93" s="29"/>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row>
    <row r="94" customFormat="false" ht="14.25" hidden="false" customHeight="false" outlineLevel="0" collapsed="false">
      <c r="A94" s="0" t="str">
        <f aca="false">A30</f>
        <v>Matemática Avanzada</v>
      </c>
      <c r="B94" s="0" t="str">
        <f aca="false">B30</f>
        <v>Topología</v>
      </c>
      <c r="C94" s="28" t="str">
        <f aca="false">C30</f>
        <v>X</v>
      </c>
      <c r="D94" s="28" t="str">
        <f aca="false">D30</f>
        <v>X</v>
      </c>
      <c r="E94" s="28" t="str">
        <f aca="false">E30</f>
        <v>X</v>
      </c>
      <c r="F94" s="28" t="str">
        <f aca="false">F30</f>
        <v>X</v>
      </c>
      <c r="G94" s="28" t="str">
        <f aca="false">G30</f>
        <v>X</v>
      </c>
      <c r="H94" s="29" t="s">
        <v>478</v>
      </c>
      <c r="I94" s="29"/>
      <c r="J94" s="29"/>
      <c r="K94" s="29"/>
      <c r="L94" s="29"/>
      <c r="M94" s="29" t="str">
        <f aca="false">M30</f>
        <v>X</v>
      </c>
      <c r="N94" s="29" t="str">
        <f aca="false">N30</f>
        <v>X</v>
      </c>
      <c r="O94" s="29" t="str">
        <f aca="false">O30</f>
        <v>X</v>
      </c>
      <c r="P94" s="29"/>
      <c r="Q94" s="29"/>
      <c r="R94" s="29"/>
      <c r="S94" s="29"/>
      <c r="T94" s="29" t="str">
        <f aca="false">T30</f>
        <v>X</v>
      </c>
      <c r="U94" s="29"/>
      <c r="V94" s="29"/>
      <c r="W94" s="29"/>
      <c r="X94" s="29"/>
      <c r="Y94" s="29"/>
      <c r="Z94" s="29"/>
      <c r="AA94" s="29"/>
      <c r="AB94" s="29"/>
      <c r="AC94" s="28"/>
      <c r="AD94" s="28"/>
      <c r="AE94" s="28"/>
      <c r="AF94" s="28"/>
      <c r="AG94" s="28"/>
      <c r="AH94" s="28"/>
      <c r="AI94" s="28"/>
      <c r="AJ94" s="28"/>
      <c r="AK94" s="28"/>
      <c r="AL94" s="28"/>
      <c r="AM94" s="28"/>
      <c r="AN94" s="28"/>
      <c r="AO94" s="28"/>
      <c r="AP94" s="28"/>
      <c r="AR94" s="28"/>
      <c r="AS94" s="28" t="s">
        <v>478</v>
      </c>
      <c r="AT94" s="28"/>
      <c r="AU94" s="28"/>
      <c r="AV94" s="28"/>
      <c r="AW94" s="28"/>
      <c r="AX94" s="28"/>
      <c r="AY94" s="28"/>
      <c r="AZ94" s="28"/>
      <c r="BA94" s="28"/>
      <c r="BB94" s="28"/>
      <c r="BC94" s="28"/>
      <c r="BD94" s="28"/>
    </row>
    <row r="95" customFormat="false" ht="14.25" hidden="false" customHeight="false" outlineLevel="0" collapsed="false">
      <c r="A95" s="0" t="str">
        <f aca="false">A31</f>
        <v>Matemática Avanzada</v>
      </c>
      <c r="B95" s="19" t="str">
        <f aca="false">B31</f>
        <v>Variable Compleja y Análisis de Fourier</v>
      </c>
      <c r="C95" s="28" t="s">
        <v>478</v>
      </c>
      <c r="D95" s="28" t="s">
        <v>478</v>
      </c>
      <c r="E95" s="28" t="s">
        <v>478</v>
      </c>
      <c r="F95" s="28" t="s">
        <v>478</v>
      </c>
      <c r="G95" s="28" t="s">
        <v>478</v>
      </c>
      <c r="H95" s="29" t="s">
        <v>478</v>
      </c>
      <c r="I95" s="29"/>
      <c r="J95" s="29"/>
      <c r="K95" s="29" t="s">
        <v>478</v>
      </c>
      <c r="L95" s="29" t="str">
        <f aca="false">L31</f>
        <v>X</v>
      </c>
      <c r="M95" s="29"/>
      <c r="N95" s="29" t="str">
        <f aca="false">N31</f>
        <v>X</v>
      </c>
      <c r="O95" s="29" t="s">
        <v>478</v>
      </c>
      <c r="P95" s="29"/>
      <c r="Q95" s="29"/>
      <c r="R95" s="29"/>
      <c r="S95" s="29"/>
      <c r="T95" s="29" t="str">
        <f aca="false">T31</f>
        <v>X</v>
      </c>
      <c r="U95" s="29"/>
      <c r="V95" s="29"/>
      <c r="W95" s="29"/>
      <c r="X95" s="29"/>
      <c r="Y95" s="29"/>
      <c r="Z95" s="29"/>
      <c r="AA95" s="29"/>
      <c r="AB95" s="29"/>
      <c r="AC95" s="28"/>
      <c r="AD95" s="28"/>
      <c r="AE95" s="28"/>
      <c r="AF95" s="28"/>
      <c r="AG95" s="28"/>
      <c r="AH95" s="28"/>
      <c r="AI95" s="28"/>
      <c r="AJ95" s="28"/>
      <c r="AK95" s="28"/>
      <c r="AL95" s="28"/>
      <c r="AM95" s="28"/>
      <c r="AN95" s="28"/>
      <c r="AO95" s="28"/>
      <c r="AP95" s="28"/>
      <c r="AR95" s="28"/>
      <c r="AS95" s="28"/>
      <c r="AT95" s="28" t="s">
        <v>478</v>
      </c>
      <c r="AU95" s="28"/>
      <c r="AV95" s="28"/>
      <c r="AW95" s="28"/>
      <c r="AX95" s="28"/>
      <c r="AY95" s="28"/>
      <c r="AZ95" s="28"/>
      <c r="BA95" s="28"/>
      <c r="BB95" s="28"/>
      <c r="BC95" s="28"/>
      <c r="BD95" s="28"/>
    </row>
    <row r="96" customFormat="false" ht="14.25" hidden="false" customHeight="false" outlineLevel="0" collapsed="false">
      <c r="A96" s="0" t="str">
        <f aca="false">A53</f>
        <v>Computación Cuántica</v>
      </c>
      <c r="B96" s="0" t="str">
        <f aca="false">B53</f>
        <v>Computación Cuántica</v>
      </c>
      <c r="C96" s="28"/>
      <c r="D96" s="28"/>
      <c r="E96" s="28"/>
      <c r="F96" s="28"/>
      <c r="G96" s="28"/>
      <c r="H96" s="29"/>
      <c r="I96" s="29"/>
      <c r="J96" s="29"/>
      <c r="K96" s="29"/>
      <c r="L96" s="29"/>
      <c r="M96" s="29"/>
      <c r="N96" s="29"/>
      <c r="O96" s="29"/>
      <c r="P96" s="29"/>
      <c r="Q96" s="29"/>
      <c r="R96" s="29"/>
      <c r="S96" s="29"/>
      <c r="T96" s="29"/>
      <c r="U96" s="29" t="str">
        <f aca="false">U53</f>
        <v>X</v>
      </c>
      <c r="V96" s="29" t="str">
        <f aca="false">V53</f>
        <v>X</v>
      </c>
      <c r="W96" s="29" t="str">
        <f aca="false">W53</f>
        <v>X</v>
      </c>
      <c r="X96" s="29" t="str">
        <f aca="false">X53</f>
        <v>X</v>
      </c>
      <c r="Y96" s="29" t="str">
        <f aca="false">Y53</f>
        <v>X</v>
      </c>
      <c r="Z96" s="29"/>
      <c r="AA96" s="29"/>
      <c r="AB96" s="29"/>
      <c r="AC96" s="28"/>
      <c r="AD96" s="28"/>
      <c r="AE96" s="28"/>
      <c r="AF96" s="28"/>
      <c r="AG96" s="28"/>
      <c r="AH96" s="28"/>
      <c r="AI96" s="28"/>
      <c r="AJ96" s="28"/>
      <c r="AK96" s="28"/>
      <c r="AL96" s="28"/>
      <c r="AM96" s="28"/>
      <c r="AN96" s="28"/>
      <c r="AO96" s="28"/>
      <c r="AP96" s="28"/>
      <c r="AQ96" s="28"/>
      <c r="AR96" s="28"/>
      <c r="AS96" s="28"/>
      <c r="AT96" s="28"/>
      <c r="AU96" s="28" t="s">
        <v>478</v>
      </c>
      <c r="AV96" s="28"/>
      <c r="AW96" s="28"/>
      <c r="AX96" s="28"/>
      <c r="AY96" s="28"/>
      <c r="AZ96" s="28"/>
      <c r="BA96" s="28"/>
      <c r="BB96" s="28"/>
      <c r="BC96" s="28"/>
      <c r="BD96" s="28"/>
    </row>
    <row r="97" customFormat="false" ht="14.25" hidden="false" customHeight="false" outlineLevel="0" collapsed="false">
      <c r="A97" s="0" t="str">
        <f aca="false">A54</f>
        <v>Ciencia de Datos</v>
      </c>
      <c r="B97" s="0" t="str">
        <f aca="false">B54</f>
        <v>Aprendizaje profundo</v>
      </c>
      <c r="C97" s="28"/>
      <c r="D97" s="28"/>
      <c r="E97" s="28"/>
      <c r="F97" s="28"/>
      <c r="G97" s="28"/>
      <c r="H97" s="29"/>
      <c r="I97" s="29"/>
      <c r="J97" s="29"/>
      <c r="K97" s="29"/>
      <c r="L97" s="29"/>
      <c r="M97" s="29"/>
      <c r="N97" s="29"/>
      <c r="O97" s="29"/>
      <c r="P97" s="29"/>
      <c r="Q97" s="29" t="str">
        <f aca="false">Q54</f>
        <v>X</v>
      </c>
      <c r="R97" s="29" t="str">
        <f aca="false">R54</f>
        <v>X</v>
      </c>
      <c r="S97" s="29" t="str">
        <f aca="false">S54</f>
        <v>X</v>
      </c>
      <c r="T97" s="29" t="str">
        <f aca="false">T54</f>
        <v>X</v>
      </c>
      <c r="U97" s="29" t="str">
        <f aca="false">U54</f>
        <v>X</v>
      </c>
      <c r="V97" s="29" t="s">
        <v>478</v>
      </c>
      <c r="W97" s="29" t="str">
        <f aca="false">W54</f>
        <v>X</v>
      </c>
      <c r="X97" s="29" t="str">
        <f aca="false">X54</f>
        <v>X</v>
      </c>
      <c r="Y97" s="29" t="str">
        <f aca="false">Y54</f>
        <v>X</v>
      </c>
      <c r="Z97" s="29"/>
      <c r="AA97" s="29"/>
      <c r="AB97" s="29"/>
      <c r="AC97" s="28"/>
      <c r="AD97" s="28"/>
      <c r="AE97" s="28"/>
      <c r="AF97" s="28"/>
      <c r="AG97" s="28" t="str">
        <f aca="false">AG54</f>
        <v>X</v>
      </c>
      <c r="AH97" s="28" t="str">
        <f aca="false">AH54</f>
        <v>X</v>
      </c>
      <c r="AI97" s="28" t="str">
        <f aca="false">AI54</f>
        <v>X</v>
      </c>
      <c r="AJ97" s="28" t="str">
        <f aca="false">AJ54</f>
        <v>X</v>
      </c>
      <c r="AK97" s="28"/>
      <c r="AL97" s="28"/>
      <c r="AM97" s="28"/>
      <c r="AN97" s="28"/>
      <c r="AO97" s="28"/>
      <c r="AP97" s="28"/>
      <c r="AQ97" s="28"/>
      <c r="AR97" s="28"/>
      <c r="AS97" s="28"/>
      <c r="AT97" s="28"/>
      <c r="AU97" s="28"/>
      <c r="AV97" s="28" t="s">
        <v>478</v>
      </c>
      <c r="AW97" s="28"/>
      <c r="AX97" s="28"/>
      <c r="AY97" s="28"/>
      <c r="AZ97" s="28"/>
      <c r="BA97" s="28"/>
      <c r="BB97" s="28"/>
      <c r="BC97" s="28"/>
      <c r="BD97" s="28"/>
    </row>
    <row r="98" customFormat="false" ht="14.25" hidden="false" customHeight="false" outlineLevel="0" collapsed="false">
      <c r="A98" s="0" t="str">
        <f aca="false">A55</f>
        <v>Matemática Aplicada a la Economía</v>
      </c>
      <c r="B98" s="0" t="str">
        <f aca="false">B55</f>
        <v>Procesos Estocásticos</v>
      </c>
      <c r="C98" s="28"/>
      <c r="D98" s="28"/>
      <c r="E98" s="28"/>
      <c r="F98" s="28"/>
      <c r="G98" s="28"/>
      <c r="H98" s="29"/>
      <c r="I98" s="29"/>
      <c r="J98" s="29"/>
      <c r="K98" s="29"/>
      <c r="L98" s="29" t="str">
        <f aca="false">L55</f>
        <v>X</v>
      </c>
      <c r="M98" s="29" t="str">
        <f aca="false">M55</f>
        <v>X</v>
      </c>
      <c r="N98" s="29"/>
      <c r="O98" s="29"/>
      <c r="P98" s="29"/>
      <c r="Q98" s="29"/>
      <c r="R98" s="29" t="str">
        <f aca="false">R55</f>
        <v>X</v>
      </c>
      <c r="S98" s="29"/>
      <c r="T98" s="29" t="str">
        <f aca="false">T55</f>
        <v>X</v>
      </c>
      <c r="U98" s="29"/>
      <c r="V98" s="29"/>
      <c r="W98" s="29"/>
      <c r="X98" s="29"/>
      <c r="Y98" s="29"/>
      <c r="Z98" s="29"/>
      <c r="AA98" s="29"/>
      <c r="AB98" s="29"/>
      <c r="AC98" s="28"/>
      <c r="AD98" s="28"/>
      <c r="AE98" s="28" t="str">
        <f aca="false">AE55</f>
        <v>X</v>
      </c>
      <c r="AF98" s="28"/>
      <c r="AG98" s="28"/>
      <c r="AH98" s="28"/>
      <c r="AI98" s="28"/>
      <c r="AJ98" s="28"/>
      <c r="AK98" s="28"/>
      <c r="AL98" s="28"/>
      <c r="AM98" s="28"/>
      <c r="AN98" s="28"/>
      <c r="AO98" s="28"/>
      <c r="AP98" s="28"/>
      <c r="AQ98" s="28"/>
      <c r="AR98" s="28"/>
      <c r="AS98" s="28"/>
      <c r="AT98" s="28"/>
      <c r="AU98" s="28"/>
      <c r="AV98" s="28"/>
      <c r="AW98" s="28" t="s">
        <v>478</v>
      </c>
      <c r="AX98" s="28"/>
      <c r="AY98" s="28"/>
      <c r="AZ98" s="28"/>
      <c r="BA98" s="28"/>
      <c r="BB98" s="28"/>
      <c r="BC98" s="28"/>
      <c r="BD98" s="28"/>
    </row>
    <row r="99" customFormat="false" ht="14.25" hidden="false" customHeight="false" outlineLevel="0" collapsed="false">
      <c r="A99" s="0" t="str">
        <f aca="false">A56</f>
        <v>Criptografía</v>
      </c>
      <c r="B99" s="0" t="str">
        <f aca="false">B56</f>
        <v>Criptografía y Blockchain</v>
      </c>
      <c r="C99" s="28"/>
      <c r="D99" s="28"/>
      <c r="E99" s="28"/>
      <c r="F99" s="28"/>
      <c r="G99" s="28"/>
      <c r="H99" s="29"/>
      <c r="I99" s="29"/>
      <c r="J99" s="29"/>
      <c r="K99" s="29"/>
      <c r="L99" s="29"/>
      <c r="M99" s="29"/>
      <c r="N99" s="29"/>
      <c r="O99" s="29"/>
      <c r="P99" s="29"/>
      <c r="Q99" s="29"/>
      <c r="R99" s="29"/>
      <c r="S99" s="29"/>
      <c r="T99" s="29"/>
      <c r="U99" s="29"/>
      <c r="V99" s="29" t="s">
        <v>478</v>
      </c>
      <c r="W99" s="29" t="str">
        <f aca="false">W56</f>
        <v>X</v>
      </c>
      <c r="X99" s="29"/>
      <c r="Y99" s="29" t="str">
        <f aca="false">Y56</f>
        <v>X</v>
      </c>
      <c r="Z99" s="29"/>
      <c r="AA99" s="29"/>
      <c r="AB99" s="29"/>
      <c r="AC99" s="28"/>
      <c r="AD99" s="28"/>
      <c r="AE99" s="28"/>
      <c r="AF99" s="28"/>
      <c r="AG99" s="28"/>
      <c r="AH99" s="28"/>
      <c r="AI99" s="28"/>
      <c r="AJ99" s="28"/>
      <c r="AK99" s="28"/>
      <c r="AL99" s="28"/>
      <c r="AM99" s="28"/>
      <c r="AN99" s="28"/>
      <c r="AO99" s="28"/>
      <c r="AP99" s="28"/>
      <c r="AQ99" s="28"/>
      <c r="AR99" s="28"/>
      <c r="AS99" s="28"/>
      <c r="AT99" s="28"/>
      <c r="AU99" s="28"/>
      <c r="AV99" s="28"/>
      <c r="AW99" s="28"/>
      <c r="AX99" s="28" t="s">
        <v>478</v>
      </c>
      <c r="AY99" s="28"/>
      <c r="AZ99" s="28"/>
      <c r="BA99" s="28"/>
      <c r="BB99" s="28"/>
      <c r="BC99" s="28"/>
      <c r="BD99" s="28"/>
    </row>
    <row r="100" customFormat="false" ht="14.25" hidden="false" customHeight="false" outlineLevel="0" collapsed="false">
      <c r="A100" s="0" t="str">
        <f aca="false">A57</f>
        <v>Tecnología Digital</v>
      </c>
      <c r="B100" s="0" t="str">
        <f aca="false">B57</f>
        <v>Teoría de la señal</v>
      </c>
      <c r="C100" s="28"/>
      <c r="D100" s="28"/>
      <c r="E100" s="28"/>
      <c r="F100" s="28"/>
      <c r="G100" s="28"/>
      <c r="H100" s="29"/>
      <c r="I100" s="29"/>
      <c r="J100" s="29"/>
      <c r="K100" s="29"/>
      <c r="L100" s="29" t="str">
        <f aca="false">L57</f>
        <v>X</v>
      </c>
      <c r="M100" s="29"/>
      <c r="N100" s="29" t="str">
        <f aca="false">N57</f>
        <v>X</v>
      </c>
      <c r="O100" s="29"/>
      <c r="P100" s="29"/>
      <c r="Q100" s="29"/>
      <c r="R100" s="29"/>
      <c r="S100" s="29"/>
      <c r="T100" s="29" t="str">
        <f aca="false">T57</f>
        <v>X</v>
      </c>
      <c r="U100" s="29"/>
      <c r="V100" s="29"/>
      <c r="W100" s="29"/>
      <c r="X100" s="29"/>
      <c r="Y100" s="29" t="str">
        <f aca="false">Y57</f>
        <v>X</v>
      </c>
      <c r="Z100" s="29"/>
      <c r="AA100" s="29"/>
      <c r="AB100" s="29"/>
      <c r="AC100" s="28"/>
      <c r="AD100" s="28"/>
      <c r="AE100" s="28"/>
      <c r="AF100" s="28"/>
      <c r="AG100" s="28"/>
      <c r="AH100" s="28"/>
      <c r="AI100" s="28"/>
      <c r="AJ100" s="28"/>
      <c r="AK100" s="28"/>
      <c r="AL100" s="28"/>
      <c r="AM100" s="28"/>
      <c r="AN100" s="28"/>
      <c r="AO100" s="28"/>
      <c r="AP100" s="28"/>
      <c r="AQ100" s="28"/>
      <c r="AR100" s="28"/>
      <c r="AS100" s="28"/>
      <c r="AT100" s="28" t="s">
        <v>478</v>
      </c>
      <c r="AU100" s="28"/>
      <c r="AV100" s="28"/>
      <c r="AW100" s="28"/>
      <c r="AX100" s="28"/>
      <c r="AY100" s="28"/>
      <c r="AZ100" s="28"/>
      <c r="BA100" s="28"/>
      <c r="BB100" s="28"/>
      <c r="BC100" s="28"/>
      <c r="BD100" s="28"/>
    </row>
    <row r="101" customFormat="false" ht="14.25" hidden="false" customHeight="false" outlineLevel="0" collapsed="false">
      <c r="A101" s="0" t="str">
        <f aca="false">A58</f>
        <v>Ingeniería del Software</v>
      </c>
      <c r="B101" s="0" t="str">
        <f aca="false">B58</f>
        <v>Ingeniería del Software</v>
      </c>
      <c r="C101" s="28"/>
      <c r="D101" s="28"/>
      <c r="E101" s="28"/>
      <c r="F101" s="28"/>
      <c r="G101" s="28"/>
      <c r="H101" s="29"/>
      <c r="I101" s="29"/>
      <c r="J101" s="29"/>
      <c r="K101" s="29"/>
      <c r="L101" s="29"/>
      <c r="M101" s="29"/>
      <c r="N101" s="29"/>
      <c r="O101" s="29"/>
      <c r="P101" s="29"/>
      <c r="Q101" s="29"/>
      <c r="R101" s="29"/>
      <c r="S101" s="29"/>
      <c r="T101" s="29"/>
      <c r="U101" s="29" t="str">
        <f aca="false">U58</f>
        <v>X</v>
      </c>
      <c r="V101" s="29" t="str">
        <f aca="false">V58</f>
        <v>X</v>
      </c>
      <c r="W101" s="29" t="str">
        <f aca="false">W58</f>
        <v>X</v>
      </c>
      <c r="X101" s="29" t="str">
        <f aca="false">X58</f>
        <v>X</v>
      </c>
      <c r="Y101" s="29" t="str">
        <f aca="false">Y58</f>
        <v>X</v>
      </c>
      <c r="Z101" s="29"/>
      <c r="AA101" s="29"/>
      <c r="AB101" s="29"/>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t="s">
        <v>478</v>
      </c>
      <c r="AZ101" s="28"/>
      <c r="BA101" s="28"/>
      <c r="BB101" s="28"/>
      <c r="BC101" s="28"/>
      <c r="BD101" s="28"/>
    </row>
    <row r="102" customFormat="false" ht="14.25" hidden="false" customHeight="false" outlineLevel="0" collapsed="false">
      <c r="A102" s="0" t="str">
        <f aca="false">A60</f>
        <v>Humanidades</v>
      </c>
      <c r="B102" s="0" t="str">
        <f aca="false">B60</f>
        <v>Ética y Deontología</v>
      </c>
      <c r="C102" s="28"/>
      <c r="D102" s="28"/>
      <c r="E102" s="28"/>
      <c r="F102" s="28"/>
      <c r="G102" s="28"/>
      <c r="H102" s="29"/>
      <c r="I102" s="29"/>
      <c r="J102" s="29"/>
      <c r="K102" s="29"/>
      <c r="L102" s="29"/>
      <c r="M102" s="29"/>
      <c r="N102" s="29"/>
      <c r="O102" s="29"/>
      <c r="P102" s="29"/>
      <c r="Q102" s="29"/>
      <c r="R102" s="29"/>
      <c r="S102" s="29"/>
      <c r="T102" s="29"/>
      <c r="U102" s="29"/>
      <c r="V102" s="29"/>
      <c r="W102" s="29"/>
      <c r="X102" s="29"/>
      <c r="Y102" s="29"/>
      <c r="Z102" s="29"/>
      <c r="AA102" s="29"/>
      <c r="AB102" s="29"/>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t="s">
        <v>478</v>
      </c>
      <c r="BA102" s="28" t="s">
        <v>478</v>
      </c>
      <c r="BB102" s="28" t="s">
        <v>478</v>
      </c>
      <c r="BC102" s="28"/>
      <c r="BD102" s="28"/>
    </row>
    <row r="103" customFormat="false" ht="14.25" hidden="false" customHeight="false" outlineLevel="0" collapsed="false">
      <c r="A103" s="0" t="str">
        <f aca="false">A59</f>
        <v>Humanidades</v>
      </c>
      <c r="B103" s="0" t="str">
        <f aca="false">B59</f>
        <v>Grandes libros</v>
      </c>
      <c r="C103" s="28"/>
      <c r="D103" s="28"/>
      <c r="E103" s="28"/>
      <c r="F103" s="28"/>
      <c r="G103" s="28"/>
      <c r="H103" s="29"/>
      <c r="I103" s="29"/>
      <c r="J103" s="29"/>
      <c r="K103" s="29"/>
      <c r="L103" s="29"/>
      <c r="M103" s="29"/>
      <c r="N103" s="29"/>
      <c r="O103" s="29"/>
      <c r="P103" s="29"/>
      <c r="Q103" s="29"/>
      <c r="R103" s="29"/>
      <c r="S103" s="29"/>
      <c r="T103" s="29"/>
      <c r="U103" s="29"/>
      <c r="V103" s="29"/>
      <c r="W103" s="29"/>
      <c r="X103" s="29"/>
      <c r="Y103" s="29"/>
      <c r="Z103" s="29"/>
      <c r="AA103" s="29"/>
      <c r="AB103" s="29"/>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t="s">
        <v>478</v>
      </c>
      <c r="BD103" s="28" t="s">
        <v>478</v>
      </c>
    </row>
  </sheetData>
  <autoFilter ref="A1:BD60"/>
  <conditionalFormatting sqref="AR94:BD94 AR95:BC95 BD95:BD101 C92:BD93 C94:AP95 C96:BC101 C102:BD103 AA51:AP51 C51:Y51 C52:AP60 C65:AP88 C3:AP50">
    <cfRule type="cellIs" priority="2" operator="equal" aboveAverage="0" equalAverage="0" bottom="0" percent="0" rank="0" text="" dxfId="5">
      <formula>"X"</formula>
    </cfRule>
  </conditionalFormatting>
  <conditionalFormatting sqref="AJ36">
    <cfRule type="cellIs" priority="3" operator="equal" aboveAverage="0" equalAverage="0" bottom="0" percent="0" rank="0" text="" dxfId="6">
      <formula>"X"</formula>
    </cfRule>
  </conditionalFormatting>
  <conditionalFormatting sqref="AJ37">
    <cfRule type="cellIs" priority="4" operator="equal" aboveAverage="0" equalAverage="0" bottom="0" percent="0" rank="0" text="" dxfId="7">
      <formula>"X"</formula>
    </cfRule>
  </conditionalFormatting>
  <conditionalFormatting sqref="AJ38">
    <cfRule type="cellIs" priority="5" operator="equal" aboveAverage="0" equalAverage="0" bottom="0" percent="0" rank="0" text="" dxfId="8">
      <formula>"X"</formula>
    </cfRule>
  </conditionalFormatting>
  <conditionalFormatting sqref="AI45">
    <cfRule type="cellIs" priority="6" operator="equal" aboveAverage="0" equalAverage="0" bottom="0" percent="0" rank="0" text="" dxfId="9">
      <formula>"X"</formula>
    </cfRule>
  </conditionalFormatting>
  <conditionalFormatting sqref="AI46">
    <cfRule type="cellIs" priority="7" operator="equal" aboveAverage="0" equalAverage="0" bottom="0" percent="0" rank="0" text="" dxfId="10">
      <formula>"X"</formula>
    </cfRule>
  </conditionalFormatting>
  <conditionalFormatting sqref="AI47">
    <cfRule type="cellIs" priority="8" operator="equal" aboveAverage="0" equalAverage="0" bottom="0" percent="0" rank="0" text="" dxfId="11">
      <formula>"X"</formula>
    </cfRule>
  </conditionalFormatting>
  <conditionalFormatting sqref="AI48">
    <cfRule type="cellIs" priority="9" operator="equal" aboveAverage="0" equalAverage="0" bottom="0" percent="0" rank="0" text="" dxfId="12">
      <formula>"X"</formula>
    </cfRule>
  </conditionalFormatting>
  <conditionalFormatting sqref="AJ54">
    <cfRule type="cellIs" priority="10" operator="equal" aboveAverage="0" equalAverage="0" bottom="0" percent="0" rank="0" text="" dxfId="13">
      <formula>"X"</formula>
    </cfRule>
  </conditionalFormatting>
  <conditionalFormatting sqref="AG36">
    <cfRule type="cellIs" priority="11" operator="equal" aboveAverage="0" equalAverage="0" bottom="0" percent="0" rank="0" text="" dxfId="14">
      <formula>"X"</formula>
    </cfRule>
  </conditionalFormatting>
  <conditionalFormatting sqref="AG37">
    <cfRule type="cellIs" priority="12" operator="equal" aboveAverage="0" equalAverage="0" bottom="0" percent="0" rank="0" text="" dxfId="15">
      <formula>"X"</formula>
    </cfRule>
  </conditionalFormatting>
  <conditionalFormatting sqref="AG38">
    <cfRule type="cellIs" priority="13" operator="equal" aboveAverage="0" equalAverage="0" bottom="0" percent="0" rank="0" text="" dxfId="16">
      <formula>"X"</formula>
    </cfRule>
  </conditionalFormatting>
  <conditionalFormatting sqref="AG45">
    <cfRule type="cellIs" priority="14" operator="equal" aboveAverage="0" equalAverage="0" bottom="0" percent="0" rank="0" text="" dxfId="17">
      <formula>"X"</formula>
    </cfRule>
  </conditionalFormatting>
  <conditionalFormatting sqref="AG46">
    <cfRule type="cellIs" priority="15" operator="equal" aboveAverage="0" equalAverage="0" bottom="0" percent="0" rank="0" text="" dxfId="18">
      <formula>"X"</formula>
    </cfRule>
  </conditionalFormatting>
  <conditionalFormatting sqref="AG47">
    <cfRule type="cellIs" priority="16" operator="equal" aboveAverage="0" equalAverage="0" bottom="0" percent="0" rank="0" text="" dxfId="19">
      <formula>"X"</formula>
    </cfRule>
  </conditionalFormatting>
  <conditionalFormatting sqref="AG48">
    <cfRule type="cellIs" priority="17" operator="equal" aboveAverage="0" equalAverage="0" bottom="0" percent="0" rank="0" text="" dxfId="20">
      <formula>"X"</formula>
    </cfRule>
  </conditionalFormatting>
  <conditionalFormatting sqref="AG54">
    <cfRule type="cellIs" priority="18" operator="equal" aboveAverage="0" equalAverage="0" bottom="0" percent="0" rank="0" text="" dxfId="21">
      <formula>"X"</formula>
    </cfRule>
  </conditionalFormatting>
  <conditionalFormatting sqref="Y24">
    <cfRule type="cellIs" priority="19" operator="equal" aboveAverage="0" equalAverage="0" bottom="0" percent="0" rank="0" text="" dxfId="22">
      <formula>"X"</formula>
    </cfRule>
  </conditionalFormatting>
  <conditionalFormatting sqref="Y20">
    <cfRule type="cellIs" priority="20" operator="equal" aboveAverage="0" equalAverage="0" bottom="0" percent="0" rank="0" text="" dxfId="23">
      <formula>"X"</formula>
    </cfRule>
  </conditionalFormatting>
  <conditionalFormatting sqref="Y49">
    <cfRule type="cellIs" priority="21" operator="equal" aboveAverage="0" equalAverage="0" bottom="0" percent="0" rank="0" text="" dxfId="24">
      <formula>"X"</formula>
    </cfRule>
  </conditionalFormatting>
  <conditionalFormatting sqref="AI49">
    <cfRule type="cellIs" priority="22" operator="equal" aboveAverage="0" equalAverage="0" bottom="0" percent="0" rank="0" text="" dxfId="25">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H2" activeCellId="0" sqref="H2"/>
    </sheetView>
  </sheetViews>
  <sheetFormatPr defaultColWidth="8.8515625" defaultRowHeight="14.25" zeroHeight="false" outlineLevelRow="0" outlineLevelCol="0"/>
  <cols>
    <col collapsed="false" customWidth="true" hidden="false" outlineLevel="0" max="1" min="1" style="0" width="45.85"/>
    <col collapsed="false" customWidth="true" hidden="false" outlineLevel="0" max="2" min="2" style="0" width="36.57"/>
    <col collapsed="false" customWidth="true" hidden="false" outlineLevel="0" max="3" min="3" style="0" width="45.85"/>
    <col collapsed="false" customWidth="true" hidden="false" outlineLevel="0" max="5" min="4" style="0" width="8.43"/>
    <col collapsed="false" customWidth="true" hidden="false" outlineLevel="0" max="6" min="6" style="0" width="26.43"/>
    <col collapsed="false" customWidth="true" hidden="false" outlineLevel="0" max="7" min="7" style="0" width="8.43"/>
    <col collapsed="false" customWidth="true" hidden="false" outlineLevel="0" max="8" min="8" style="0" width="10.14"/>
    <col collapsed="false" customWidth="true" hidden="false" outlineLevel="0" max="9" min="9" style="0" width="10.42"/>
    <col collapsed="false" customWidth="true" hidden="false" outlineLevel="0" max="13" min="13" style="0" width="13"/>
    <col collapsed="false" customWidth="true" hidden="false" outlineLevel="0" max="15" min="14" style="0" width="30.85"/>
    <col collapsed="false" customWidth="true" hidden="false" outlineLevel="0" max="16" min="16" style="0" width="9.14"/>
    <col collapsed="false" customWidth="true" hidden="false" outlineLevel="0" max="17" min="17" style="0" width="10.42"/>
    <col collapsed="false" customWidth="true" hidden="false" outlineLevel="0" max="18" min="18" style="0" width="60.57"/>
    <col collapsed="false" customWidth="true" hidden="false" outlineLevel="0" max="20" min="20" style="0" width="26.43"/>
    <col collapsed="false" customWidth="true" hidden="false" outlineLevel="0" max="21" min="21" style="0" width="17.42"/>
    <col collapsed="false" customWidth="true" hidden="false" outlineLevel="0" max="22" min="22" style="0" width="16.85"/>
    <col collapsed="false" customWidth="true" hidden="false" outlineLevel="0" max="23" min="23" style="0" width="17.71"/>
    <col collapsed="false" customWidth="true" hidden="false" outlineLevel="0" max="24" min="24" style="0" width="17.28"/>
  </cols>
  <sheetData>
    <row r="1" s="1" customFormat="true" ht="15" hidden="false" customHeight="true" outlineLevel="0" collapsed="false">
      <c r="A1" s="1" t="s">
        <v>647</v>
      </c>
      <c r="B1" s="1" t="s">
        <v>5</v>
      </c>
      <c r="C1" s="1" t="s">
        <v>1</v>
      </c>
      <c r="D1" s="1" t="s">
        <v>7</v>
      </c>
      <c r="E1" s="1" t="s">
        <v>8</v>
      </c>
      <c r="F1" s="1" t="s">
        <v>9</v>
      </c>
      <c r="G1" s="1" t="s">
        <v>2</v>
      </c>
      <c r="H1" s="1" t="s">
        <v>648</v>
      </c>
      <c r="I1" s="1" t="s">
        <v>649</v>
      </c>
      <c r="J1" s="1" t="s">
        <v>650</v>
      </c>
      <c r="K1" s="1" t="s">
        <v>651</v>
      </c>
      <c r="L1" s="1" t="s">
        <v>652</v>
      </c>
      <c r="M1" s="1" t="s">
        <v>653</v>
      </c>
      <c r="N1" s="1" t="s">
        <v>654</v>
      </c>
      <c r="O1" s="1" t="s">
        <v>655</v>
      </c>
      <c r="P1" s="1" t="s">
        <v>656</v>
      </c>
      <c r="Q1" s="1" t="s">
        <v>657</v>
      </c>
      <c r="R1" s="1" t="s">
        <v>658</v>
      </c>
      <c r="T1" s="30"/>
      <c r="U1" s="5" t="s">
        <v>659</v>
      </c>
      <c r="V1" s="31"/>
      <c r="W1" s="31"/>
      <c r="X1" s="32"/>
    </row>
    <row r="2" customFormat="false" ht="15" hidden="false" customHeight="true" outlineLevel="0" collapsed="false">
      <c r="A2" s="33" t="str">
        <f aca="false">Asignaturas!G6</f>
        <v>Lenguajes y Sistemas Informáticos</v>
      </c>
      <c r="B2" s="0" t="str">
        <f aca="false">Asignaturas!F6</f>
        <v>Algoritmos y Datos</v>
      </c>
      <c r="C2" s="0" t="str">
        <f aca="false">Asignaturas!B6</f>
        <v>Programación</v>
      </c>
      <c r="D2" s="33" t="n">
        <f aca="false">Asignaturas!H6</f>
        <v>1</v>
      </c>
      <c r="E2" s="33" t="n">
        <f aca="false">Asignaturas!I6</f>
        <v>1</v>
      </c>
      <c r="F2" s="33" t="str">
        <f aca="false">Asignaturas!J6</f>
        <v>Básica</v>
      </c>
      <c r="G2" s="33" t="n">
        <f aca="false">Asignaturas!C6</f>
        <v>6</v>
      </c>
      <c r="H2" s="0" t="n">
        <f aca="false">'Actividades Formativas'!C6+'Actividades Formativas'!D6+'Actividades Formativas'!E6+'Actividades Formativas'!F6*2</f>
        <v>60</v>
      </c>
      <c r="I2" s="0" t="n">
        <f aca="false">'Actividades Formativas'!C6+'Actividades Formativas'!D6*2+'Actividades Formativas'!E6*2+'Actividades Formativas'!F6*4</f>
        <v>90</v>
      </c>
      <c r="J2" s="34" t="n">
        <f aca="false">H2/300</f>
        <v>0.2</v>
      </c>
      <c r="K2" s="34" t="n">
        <f aca="false">I2/300</f>
        <v>0.3</v>
      </c>
      <c r="L2" s="0" t="s">
        <v>660</v>
      </c>
      <c r="M2" s="0" t="s">
        <v>661</v>
      </c>
      <c r="N2" s="0" t="s">
        <v>662</v>
      </c>
      <c r="O2" s="0" t="s">
        <v>663</v>
      </c>
      <c r="P2" s="0" t="s">
        <v>664</v>
      </c>
      <c r="Q2" s="35" t="s">
        <v>665</v>
      </c>
      <c r="T2" s="36" t="s">
        <v>9</v>
      </c>
      <c r="U2" s="37" t="s">
        <v>666</v>
      </c>
      <c r="V2" s="38" t="s">
        <v>667</v>
      </c>
      <c r="W2" s="38" t="s">
        <v>668</v>
      </c>
      <c r="X2" s="39" t="s">
        <v>669</v>
      </c>
    </row>
    <row r="3" customFormat="false" ht="15" hidden="false" customHeight="true" outlineLevel="0" collapsed="false">
      <c r="A3" s="33" t="str">
        <f aca="false">Asignaturas!G2</f>
        <v>Matemática Aplicada</v>
      </c>
      <c r="B3" s="0" t="str">
        <f aca="false">Asignaturas!F2</f>
        <v>Fundamentos Matemáticos</v>
      </c>
      <c r="C3" s="0" t="str">
        <f aca="false">Asignaturas!B2</f>
        <v>Fundamentos de Matemáticas</v>
      </c>
      <c r="D3" s="33" t="n">
        <f aca="false">Asignaturas!H2</f>
        <v>1</v>
      </c>
      <c r="E3" s="33" t="n">
        <f aca="false">Asignaturas!I2</f>
        <v>1</v>
      </c>
      <c r="F3" s="33" t="str">
        <f aca="false">Asignaturas!J2</f>
        <v>Obligatoria</v>
      </c>
      <c r="G3" s="33" t="n">
        <f aca="false">Asignaturas!C2</f>
        <v>3</v>
      </c>
      <c r="H3" s="0" t="n">
        <f aca="false">'Actividades Formativas'!C2+'Actividades Formativas'!D2+'Actividades Formativas'!E2+'Actividades Formativas'!F2*2</f>
        <v>30</v>
      </c>
      <c r="I3" s="0" t="n">
        <f aca="false">'Actividades Formativas'!C2+'Actividades Formativas'!D2*2+'Actividades Formativas'!E2*2+'Actividades Formativas'!F2*4</f>
        <v>30</v>
      </c>
      <c r="J3" s="34" t="n">
        <f aca="false">H3/300</f>
        <v>0.1</v>
      </c>
      <c r="K3" s="34" t="n">
        <f aca="false">I3/300</f>
        <v>0.1</v>
      </c>
      <c r="L3" s="0" t="s">
        <v>660</v>
      </c>
      <c r="M3" s="0" t="s">
        <v>670</v>
      </c>
      <c r="N3" s="0" t="s">
        <v>671</v>
      </c>
      <c r="O3" s="0" t="s">
        <v>663</v>
      </c>
      <c r="P3" s="0" t="s">
        <v>664</v>
      </c>
      <c r="Q3" s="35" t="s">
        <v>665</v>
      </c>
      <c r="T3" s="7" t="s">
        <v>21</v>
      </c>
      <c r="U3" s="40" t="n">
        <v>600</v>
      </c>
      <c r="V3" s="41" t="n">
        <v>2</v>
      </c>
      <c r="W3" s="42" t="n">
        <v>825</v>
      </c>
      <c r="X3" s="43" t="n">
        <v>2.75</v>
      </c>
    </row>
    <row r="4" customFormat="false" ht="15" hidden="false" customHeight="true" outlineLevel="0" collapsed="false">
      <c r="A4" s="33" t="str">
        <f aca="false">Asignaturas!G3</f>
        <v>Matemática Aplicada</v>
      </c>
      <c r="B4" s="0" t="str">
        <f aca="false">Asignaturas!F3</f>
        <v>Análisis Matemático</v>
      </c>
      <c r="C4" s="0" t="str">
        <f aca="false">Asignaturas!B3</f>
        <v>Análisis I</v>
      </c>
      <c r="D4" s="33" t="n">
        <f aca="false">Asignaturas!H3</f>
        <v>1</v>
      </c>
      <c r="E4" s="33" t="n">
        <f aca="false">Asignaturas!I3</f>
        <v>1</v>
      </c>
      <c r="F4" s="33" t="str">
        <f aca="false">Asignaturas!J3</f>
        <v>Básica</v>
      </c>
      <c r="G4" s="33" t="n">
        <f aca="false">Asignaturas!C3</f>
        <v>6</v>
      </c>
      <c r="H4" s="0" t="n">
        <f aca="false">'Actividades Formativas'!C3+'Actividades Formativas'!D3+'Actividades Formativas'!E3+'Actividades Formativas'!F3*2</f>
        <v>60</v>
      </c>
      <c r="I4" s="0" t="n">
        <f aca="false">'Actividades Formativas'!C3+'Actividades Formativas'!D3*2+'Actividades Formativas'!E3*2+'Actividades Formativas'!F3*4</f>
        <v>75</v>
      </c>
      <c r="J4" s="34" t="n">
        <f aca="false">H4/300</f>
        <v>0.2</v>
      </c>
      <c r="K4" s="34" t="n">
        <f aca="false">I4/300</f>
        <v>0.25</v>
      </c>
      <c r="L4" s="0" t="s">
        <v>660</v>
      </c>
      <c r="M4" s="0" t="s">
        <v>672</v>
      </c>
      <c r="N4" s="0" t="s">
        <v>673</v>
      </c>
      <c r="O4" s="0" t="s">
        <v>674</v>
      </c>
      <c r="P4" s="0" t="s">
        <v>656</v>
      </c>
      <c r="Q4" s="35" t="s">
        <v>665</v>
      </c>
      <c r="T4" s="13" t="s">
        <v>17</v>
      </c>
      <c r="U4" s="44" t="n">
        <v>1060</v>
      </c>
      <c r="V4" s="45" t="n">
        <v>3.53333333333333</v>
      </c>
      <c r="W4" s="46" t="n">
        <v>1376</v>
      </c>
      <c r="X4" s="47" t="n">
        <v>4.58666666666667</v>
      </c>
    </row>
    <row r="5" customFormat="false" ht="15" hidden="false" customHeight="true" outlineLevel="0" collapsed="false">
      <c r="A5" s="33" t="str">
        <f aca="false">Asignaturas!G4</f>
        <v>Matemática Aplicada</v>
      </c>
      <c r="B5" s="0" t="str">
        <f aca="false">Asignaturas!F4</f>
        <v>Álgebra y Lógica Matemática</v>
      </c>
      <c r="C5" s="0" t="str">
        <f aca="false">Asignaturas!B4</f>
        <v>Álgebra Lineal</v>
      </c>
      <c r="D5" s="33" t="n">
        <f aca="false">Asignaturas!H4</f>
        <v>1</v>
      </c>
      <c r="E5" s="33" t="n">
        <f aca="false">Asignaturas!I4</f>
        <v>1</v>
      </c>
      <c r="F5" s="33" t="str">
        <f aca="false">Asignaturas!J4</f>
        <v>Básica</v>
      </c>
      <c r="G5" s="33" t="n">
        <f aca="false">Asignaturas!C4</f>
        <v>9</v>
      </c>
      <c r="H5" s="0" t="n">
        <f aca="false">'Actividades Formativas'!C4+'Actividades Formativas'!D4+'Actividades Formativas'!E4+'Actividades Formativas'!F4*2</f>
        <v>90</v>
      </c>
      <c r="I5" s="0" t="n">
        <f aca="false">'Actividades Formativas'!C4+'Actividades Formativas'!D4*2+'Actividades Formativas'!E4*2+'Actividades Formativas'!F4*4</f>
        <v>120</v>
      </c>
      <c r="J5" s="34" t="n">
        <f aca="false">H5/300</f>
        <v>0.3</v>
      </c>
      <c r="K5" s="34" t="n">
        <f aca="false">I5/300</f>
        <v>0.4</v>
      </c>
      <c r="L5" s="0" t="s">
        <v>660</v>
      </c>
      <c r="M5" s="0" t="s">
        <v>675</v>
      </c>
      <c r="N5" s="0" t="s">
        <v>673</v>
      </c>
      <c r="O5" s="0" t="s">
        <v>674</v>
      </c>
      <c r="P5" s="0" t="s">
        <v>656</v>
      </c>
      <c r="Q5" s="35" t="s">
        <v>665</v>
      </c>
      <c r="T5" s="13" t="s">
        <v>81</v>
      </c>
      <c r="U5" s="44" t="n">
        <v>960</v>
      </c>
      <c r="V5" s="45" t="n">
        <v>3.2</v>
      </c>
      <c r="W5" s="46" t="n">
        <v>1350</v>
      </c>
      <c r="X5" s="47" t="n">
        <v>4.5</v>
      </c>
    </row>
    <row r="6" customFormat="false" ht="15" hidden="false" customHeight="true" outlineLevel="0" collapsed="false">
      <c r="A6" s="33" t="str">
        <f aca="false">Asignaturas!G5</f>
        <v>Matemática Aplicada</v>
      </c>
      <c r="B6" s="0" t="str">
        <f aca="false">Asignaturas!F5</f>
        <v>Álgebra y Lógica Matemática</v>
      </c>
      <c r="C6" s="0" t="str">
        <f aca="false">Asignaturas!B5</f>
        <v>Matemática Discreta</v>
      </c>
      <c r="D6" s="33" t="n">
        <f aca="false">Asignaturas!H5</f>
        <v>1</v>
      </c>
      <c r="E6" s="33" t="n">
        <f aca="false">Asignaturas!I5</f>
        <v>1</v>
      </c>
      <c r="F6" s="33" t="str">
        <f aca="false">Asignaturas!J5</f>
        <v>Básica</v>
      </c>
      <c r="G6" s="33" t="n">
        <f aca="false">Asignaturas!C5</f>
        <v>6</v>
      </c>
      <c r="H6" s="0" t="n">
        <f aca="false">'Actividades Formativas'!C5+'Actividades Formativas'!D5+'Actividades Formativas'!E5+'Actividades Formativas'!F5*2</f>
        <v>60</v>
      </c>
      <c r="I6" s="0" t="n">
        <f aca="false">'Actividades Formativas'!C5+'Actividades Formativas'!D5*2+'Actividades Formativas'!E5*2+'Actividades Formativas'!F5*4</f>
        <v>75</v>
      </c>
      <c r="J6" s="34" t="n">
        <f aca="false">H6/300</f>
        <v>0.2</v>
      </c>
      <c r="K6" s="34" t="n">
        <f aca="false">I6/300</f>
        <v>0.25</v>
      </c>
      <c r="L6" s="0" t="s">
        <v>660</v>
      </c>
      <c r="M6" s="0" t="s">
        <v>675</v>
      </c>
      <c r="N6" s="0" t="s">
        <v>673</v>
      </c>
      <c r="O6" s="0" t="s">
        <v>674</v>
      </c>
      <c r="P6" s="0" t="s">
        <v>656</v>
      </c>
      <c r="Q6" s="35" t="s">
        <v>665</v>
      </c>
      <c r="R6" s="0" t="s">
        <v>676</v>
      </c>
      <c r="T6" s="13" t="s">
        <v>103</v>
      </c>
      <c r="U6" s="44" t="n">
        <v>100</v>
      </c>
      <c r="V6" s="45" t="n">
        <v>0.333333333333333</v>
      </c>
      <c r="W6" s="46" t="n">
        <v>200</v>
      </c>
      <c r="X6" s="47" t="n">
        <v>0.666666666666667</v>
      </c>
    </row>
    <row r="7" customFormat="false" ht="15" hidden="false" customHeight="true" outlineLevel="0" collapsed="false">
      <c r="A7" s="33" t="str">
        <f aca="false">Asignaturas!G8</f>
        <v>Estadística e Investigación Operativa</v>
      </c>
      <c r="B7" s="0" t="str">
        <f aca="false">Asignaturas!F8</f>
        <v>Estadística</v>
      </c>
      <c r="C7" s="0" t="str">
        <f aca="false">Asignaturas!B8</f>
        <v>Probabilidad y Estadística</v>
      </c>
      <c r="D7" s="33" t="n">
        <f aca="false">Asignaturas!H8</f>
        <v>1</v>
      </c>
      <c r="E7" s="33" t="n">
        <f aca="false">Asignaturas!I8</f>
        <v>2</v>
      </c>
      <c r="F7" s="33" t="str">
        <f aca="false">Asignaturas!J8</f>
        <v>Básica</v>
      </c>
      <c r="G7" s="33" t="n">
        <f aca="false">Asignaturas!C8</f>
        <v>6</v>
      </c>
      <c r="H7" s="0" t="n">
        <f aca="false">'Actividades Formativas'!C8+'Actividades Formativas'!D8+'Actividades Formativas'!E8+'Actividades Formativas'!F8*2</f>
        <v>60</v>
      </c>
      <c r="I7" s="0" t="n">
        <f aca="false">'Actividades Formativas'!C8+'Actividades Formativas'!D8*2+'Actividades Formativas'!E8*2+'Actividades Formativas'!F8*4</f>
        <v>75</v>
      </c>
      <c r="J7" s="34" t="n">
        <f aca="false">H7/300</f>
        <v>0.2</v>
      </c>
      <c r="K7" s="34" t="n">
        <f aca="false">I7/300</f>
        <v>0.25</v>
      </c>
      <c r="L7" s="0" t="s">
        <v>660</v>
      </c>
      <c r="M7" s="0" t="s">
        <v>677</v>
      </c>
      <c r="N7" s="0" t="s">
        <v>678</v>
      </c>
      <c r="O7" s="0" t="s">
        <v>679</v>
      </c>
      <c r="P7" s="0" t="s">
        <v>656</v>
      </c>
      <c r="Q7" s="35" t="s">
        <v>665</v>
      </c>
      <c r="T7" s="13" t="s">
        <v>105</v>
      </c>
      <c r="U7" s="48" t="n">
        <v>200</v>
      </c>
      <c r="V7" s="49" t="n">
        <v>0.666666666666667</v>
      </c>
      <c r="W7" s="50" t="n">
        <v>400</v>
      </c>
      <c r="X7" s="51" t="n">
        <v>1.33333333333333</v>
      </c>
    </row>
    <row r="8" customFormat="false" ht="15" hidden="false" customHeight="true" outlineLevel="0" collapsed="false">
      <c r="A8" s="33" t="str">
        <f aca="false">Asignaturas!G10</f>
        <v>Humanidades</v>
      </c>
      <c r="B8" s="0" t="str">
        <f aca="false">Asignaturas!F10</f>
        <v>Humanidades</v>
      </c>
      <c r="C8" s="0" t="str">
        <f aca="false">Asignaturas!B10</f>
        <v>Claves de Historia Contemporánea</v>
      </c>
      <c r="D8" s="33" t="n">
        <f aca="false">Asignaturas!H10</f>
        <v>1</v>
      </c>
      <c r="E8" s="33" t="n">
        <f aca="false">Asignaturas!I10</f>
        <v>2</v>
      </c>
      <c r="F8" s="33" t="str">
        <f aca="false">Asignaturas!J10</f>
        <v>Obligatoria</v>
      </c>
      <c r="G8" s="33" t="n">
        <f aca="false">Asignaturas!C10</f>
        <v>6</v>
      </c>
      <c r="H8" s="0" t="n">
        <f aca="false">'Actividades Formativas'!C10+'Actividades Formativas'!D10+'Actividades Formativas'!E10+'Actividades Formativas'!F10*2</f>
        <v>60</v>
      </c>
      <c r="I8" s="0" t="n">
        <f aca="false">'Actividades Formativas'!C10+'Actividades Formativas'!D10*2+'Actividades Formativas'!E10*2+'Actividades Formativas'!F10*4</f>
        <v>60</v>
      </c>
      <c r="J8" s="34" t="n">
        <f aca="false">H8/300</f>
        <v>0.2</v>
      </c>
      <c r="K8" s="34" t="n">
        <f aca="false">I8/300</f>
        <v>0.2</v>
      </c>
      <c r="L8" s="0" t="s">
        <v>660</v>
      </c>
      <c r="M8" s="0" t="s">
        <v>680</v>
      </c>
      <c r="N8" s="0" t="s">
        <v>681</v>
      </c>
      <c r="O8" s="0" t="s">
        <v>679</v>
      </c>
      <c r="P8" s="0" t="s">
        <v>656</v>
      </c>
      <c r="Q8" s="35" t="s">
        <v>665</v>
      </c>
      <c r="T8" s="52" t="s">
        <v>120</v>
      </c>
      <c r="U8" s="53" t="n">
        <v>2920</v>
      </c>
      <c r="V8" s="54" t="n">
        <v>9.73333333333334</v>
      </c>
      <c r="W8" s="55" t="n">
        <v>4151</v>
      </c>
      <c r="X8" s="56" t="n">
        <v>13.8366666666667</v>
      </c>
    </row>
    <row r="9" customFormat="false" ht="15" hidden="false" customHeight="true" outlineLevel="0" collapsed="false">
      <c r="A9" s="33" t="str">
        <f aca="false">Asignaturas!G9</f>
        <v>Lenguajes y Sistemas Informáticos</v>
      </c>
      <c r="B9" s="0" t="str">
        <f aca="false">Asignaturas!F9</f>
        <v>Algoritmos y Datos</v>
      </c>
      <c r="C9" s="0" t="str">
        <f aca="false">Asignaturas!B9</f>
        <v>Algoritmos y Estructuras de Datos</v>
      </c>
      <c r="D9" s="33" t="n">
        <f aca="false">Asignaturas!H9</f>
        <v>1</v>
      </c>
      <c r="E9" s="33" t="n">
        <f aca="false">Asignaturas!I9</f>
        <v>2</v>
      </c>
      <c r="F9" s="33" t="str">
        <f aca="false">Asignaturas!J9</f>
        <v>Básica</v>
      </c>
      <c r="G9" s="33" t="n">
        <f aca="false">Asignaturas!C9</f>
        <v>9</v>
      </c>
      <c r="H9" s="0" t="n">
        <f aca="false">'Actividades Formativas'!C9+'Actividades Formativas'!D9+'Actividades Formativas'!E9+'Actividades Formativas'!F9*2</f>
        <v>90</v>
      </c>
      <c r="I9" s="0" t="n">
        <f aca="false">'Actividades Formativas'!C9+'Actividades Formativas'!D9*2+'Actividades Formativas'!E9*2+'Actividades Formativas'!F9*4</f>
        <v>135</v>
      </c>
      <c r="J9" s="34" t="n">
        <f aca="false">H9/300</f>
        <v>0.3</v>
      </c>
      <c r="K9" s="34" t="n">
        <f aca="false">I9/300</f>
        <v>0.45</v>
      </c>
      <c r="L9" s="0" t="s">
        <v>660</v>
      </c>
      <c r="M9" s="0" t="s">
        <v>682</v>
      </c>
      <c r="N9" s="0" t="s">
        <v>683</v>
      </c>
      <c r="O9" s="0" t="s">
        <v>679</v>
      </c>
      <c r="P9" s="0" t="s">
        <v>656</v>
      </c>
      <c r="Q9" s="35" t="s">
        <v>665</v>
      </c>
      <c r="R9" s="0" t="s">
        <v>676</v>
      </c>
      <c r="T9" s="24" t="s">
        <v>684</v>
      </c>
      <c r="U9" s="0" t="n">
        <v>120</v>
      </c>
      <c r="W9" s="0" t="n">
        <v>180</v>
      </c>
    </row>
    <row r="10" customFormat="false" ht="15" hidden="false" customHeight="true" outlineLevel="0" collapsed="false">
      <c r="A10" s="33" t="str">
        <f aca="false">Asignaturas!G11</f>
        <v>Lenguajes y Sistemas Informáticos</v>
      </c>
      <c r="B10" s="0" t="str">
        <f aca="false">Asignaturas!F11</f>
        <v>Proyectos</v>
      </c>
      <c r="C10" s="0" t="str">
        <f aca="false">Asignaturas!B11</f>
        <v>Proyecto I </v>
      </c>
      <c r="D10" s="33" t="n">
        <f aca="false">Asignaturas!H11</f>
        <v>1</v>
      </c>
      <c r="E10" s="33" t="n">
        <f aca="false">Asignaturas!I11</f>
        <v>2</v>
      </c>
      <c r="F10" s="33" t="str">
        <f aca="false">Asignaturas!J11</f>
        <v>Obligatoria</v>
      </c>
      <c r="G10" s="33" t="n">
        <f aca="false">Asignaturas!C11</f>
        <v>3</v>
      </c>
      <c r="H10" s="0" t="n">
        <f aca="false">'Actividades Formativas'!C11+'Actividades Formativas'!D11+'Actividades Formativas'!E11+'Actividades Formativas'!F11*2</f>
        <v>50</v>
      </c>
      <c r="I10" s="0" t="n">
        <f aca="false">'Actividades Formativas'!C11+'Actividades Formativas'!D11*2+'Actividades Formativas'!E11*2+'Actividades Formativas'!F11*4</f>
        <v>90</v>
      </c>
      <c r="J10" s="34" t="n">
        <f aca="false">H10/300</f>
        <v>0.166666666666667</v>
      </c>
      <c r="K10" s="34" t="n">
        <f aca="false">I10/300</f>
        <v>0.3</v>
      </c>
      <c r="L10" s="0" t="s">
        <v>660</v>
      </c>
      <c r="M10" s="0" t="s">
        <v>661</v>
      </c>
      <c r="N10" s="0" t="s">
        <v>685</v>
      </c>
      <c r="O10" s="0" t="s">
        <v>663</v>
      </c>
      <c r="P10" s="0" t="s">
        <v>664</v>
      </c>
      <c r="Q10" s="35" t="s">
        <v>665</v>
      </c>
      <c r="T10" s="57" t="s">
        <v>486</v>
      </c>
      <c r="U10" s="1" t="n">
        <f aca="false">SUM(U7:U9)</f>
        <v>3130</v>
      </c>
      <c r="V10" s="58" t="n">
        <f aca="false">U10/300</f>
        <v>10.4333333333333</v>
      </c>
      <c r="W10" s="1" t="n">
        <f aca="false">SUM(W7:W9)</f>
        <v>4451</v>
      </c>
      <c r="X10" s="58" t="n">
        <f aca="false">W10/300</f>
        <v>14.8366666666667</v>
      </c>
    </row>
    <row r="11" customFormat="false" ht="15" hidden="false" customHeight="true" outlineLevel="0" collapsed="false">
      <c r="A11" s="33" t="str">
        <f aca="false">Asignaturas!G7</f>
        <v>Matemática Aplicada</v>
      </c>
      <c r="B11" s="0" t="str">
        <f aca="false">Asignaturas!F7</f>
        <v>Análisis Matemático</v>
      </c>
      <c r="C11" s="0" t="str">
        <f aca="false">Asignaturas!B7</f>
        <v>Análisis II</v>
      </c>
      <c r="D11" s="33" t="n">
        <f aca="false">Asignaturas!H7</f>
        <v>1</v>
      </c>
      <c r="E11" s="33" t="n">
        <f aca="false">Asignaturas!I7</f>
        <v>2</v>
      </c>
      <c r="F11" s="33" t="str">
        <f aca="false">Asignaturas!J7</f>
        <v>Básica</v>
      </c>
      <c r="G11" s="33" t="n">
        <f aca="false">Asignaturas!C7</f>
        <v>6</v>
      </c>
      <c r="H11" s="0" t="n">
        <f aca="false">'Actividades Formativas'!C7+'Actividades Formativas'!D7+'Actividades Formativas'!E7+'Actividades Formativas'!F7*2</f>
        <v>60</v>
      </c>
      <c r="I11" s="0" t="n">
        <f aca="false">'Actividades Formativas'!C7+'Actividades Formativas'!D7*2+'Actividades Formativas'!E7*2+'Actividades Formativas'!F7*4</f>
        <v>75</v>
      </c>
      <c r="J11" s="34" t="n">
        <f aca="false">H11/300</f>
        <v>0.2</v>
      </c>
      <c r="K11" s="34" t="n">
        <f aca="false">I11/300</f>
        <v>0.25</v>
      </c>
      <c r="L11" s="0" t="s">
        <v>660</v>
      </c>
      <c r="M11" s="0" t="s">
        <v>672</v>
      </c>
      <c r="N11" s="0" t="s">
        <v>673</v>
      </c>
      <c r="O11" s="0" t="s">
        <v>674</v>
      </c>
      <c r="P11" s="0" t="s">
        <v>656</v>
      </c>
      <c r="Q11" s="35" t="s">
        <v>665</v>
      </c>
      <c r="R11" s="0" t="s">
        <v>676</v>
      </c>
    </row>
    <row r="12" customFormat="false" ht="15" hidden="false" customHeight="true" outlineLevel="0" collapsed="false">
      <c r="A12" s="33" t="str">
        <f aca="false">Asignaturas!G15</f>
        <v>Estadística e Investigación Operativa</v>
      </c>
      <c r="B12" s="0" t="str">
        <f aca="false">Asignaturas!F15</f>
        <v>Estadística</v>
      </c>
      <c r="C12" s="0" t="str">
        <f aca="false">Asignaturas!B15</f>
        <v>Estadística Inferencial</v>
      </c>
      <c r="D12" s="33" t="n">
        <f aca="false">Asignaturas!H15</f>
        <v>2</v>
      </c>
      <c r="E12" s="33" t="n">
        <f aca="false">Asignaturas!I15</f>
        <v>3</v>
      </c>
      <c r="F12" s="33" t="str">
        <f aca="false">Asignaturas!J15</f>
        <v>Obligatoria</v>
      </c>
      <c r="G12" s="33" t="n">
        <f aca="false">Asignaturas!C15</f>
        <v>6</v>
      </c>
      <c r="H12" s="0" t="n">
        <f aca="false">'Actividades Formativas'!C15+'Actividades Formativas'!D15+'Actividades Formativas'!E15+'Actividades Formativas'!F15*2</f>
        <v>60</v>
      </c>
      <c r="I12" s="0" t="n">
        <f aca="false">'Actividades Formativas'!C15+'Actividades Formativas'!D15*2+'Actividades Formativas'!E15*2+'Actividades Formativas'!F15*4</f>
        <v>75</v>
      </c>
      <c r="J12" s="34" t="n">
        <f aca="false">H12/300</f>
        <v>0.2</v>
      </c>
      <c r="K12" s="34" t="n">
        <f aca="false">I12/300</f>
        <v>0.25</v>
      </c>
      <c r="L12" s="0" t="s">
        <v>686</v>
      </c>
      <c r="M12" s="0" t="s">
        <v>677</v>
      </c>
      <c r="N12" s="0" t="s">
        <v>678</v>
      </c>
      <c r="O12" s="0" t="s">
        <v>679</v>
      </c>
      <c r="P12" s="0" t="s">
        <v>656</v>
      </c>
      <c r="Q12" s="35" t="s">
        <v>665</v>
      </c>
      <c r="R12" s="0" t="s">
        <v>676</v>
      </c>
    </row>
    <row r="13" customFormat="false" ht="15" hidden="false" customHeight="true" outlineLevel="0" collapsed="false">
      <c r="A13" s="33" t="str">
        <f aca="false">Asignaturas!G26</f>
        <v>Humanidades</v>
      </c>
      <c r="B13" s="0" t="str">
        <f aca="false">Asignaturas!F26</f>
        <v>Humanidades</v>
      </c>
      <c r="C13" s="0" t="str">
        <f aca="false">Asignaturas!B26</f>
        <v>Hombre y Mundo Moderno</v>
      </c>
      <c r="D13" s="33" t="n">
        <f aca="false">Asignaturas!H26</f>
        <v>3</v>
      </c>
      <c r="E13" s="33" t="n">
        <f aca="false">Asignaturas!I26</f>
        <v>3</v>
      </c>
      <c r="F13" s="33" t="str">
        <f aca="false">Asignaturas!J26</f>
        <v>Obligatoria</v>
      </c>
      <c r="G13" s="33" t="n">
        <f aca="false">Asignaturas!C26</f>
        <v>6</v>
      </c>
      <c r="H13" s="0" t="n">
        <f aca="false">'Actividades Formativas'!C26+'Actividades Formativas'!D26+'Actividades Formativas'!E26+'Actividades Formativas'!F26*2</f>
        <v>60</v>
      </c>
      <c r="I13" s="0" t="n">
        <f aca="false">'Actividades Formativas'!C26+'Actividades Formativas'!D26*2+'Actividades Formativas'!E26*2+'Actividades Formativas'!F26*4</f>
        <v>65</v>
      </c>
      <c r="J13" s="34" t="n">
        <f aca="false">H13/300</f>
        <v>0.2</v>
      </c>
      <c r="K13" s="34" t="n">
        <f aca="false">I13/300</f>
        <v>0.216666666666667</v>
      </c>
      <c r="L13" s="0" t="s">
        <v>660</v>
      </c>
      <c r="M13" s="0" t="s">
        <v>680</v>
      </c>
      <c r="N13" s="0" t="s">
        <v>681</v>
      </c>
      <c r="O13" s="0" t="s">
        <v>679</v>
      </c>
      <c r="P13" s="0" t="s">
        <v>656</v>
      </c>
      <c r="Q13" s="35" t="s">
        <v>665</v>
      </c>
    </row>
    <row r="14" customFormat="false" ht="15" hidden="false" customHeight="true" outlineLevel="0" collapsed="false">
      <c r="A14" s="33" t="str">
        <f aca="false">Asignaturas!G14</f>
        <v>Lenguajes y Sistemas Informáticos</v>
      </c>
      <c r="B14" s="0" t="str">
        <f aca="false">Asignaturas!F14</f>
        <v>Algoritmos y Datos</v>
      </c>
      <c r="C14" s="0" t="str">
        <f aca="false">Asignaturas!B14</f>
        <v>Bases de Datos</v>
      </c>
      <c r="D14" s="33" t="n">
        <f aca="false">Asignaturas!H14</f>
        <v>2</v>
      </c>
      <c r="E14" s="33" t="n">
        <f aca="false">Asignaturas!I14</f>
        <v>3</v>
      </c>
      <c r="F14" s="33" t="str">
        <f aca="false">Asignaturas!J14</f>
        <v>Básica</v>
      </c>
      <c r="G14" s="33" t="n">
        <f aca="false">Asignaturas!C14</f>
        <v>6</v>
      </c>
      <c r="H14" s="0" t="n">
        <f aca="false">'Actividades Formativas'!C14+'Actividades Formativas'!D14+'Actividades Formativas'!E14+'Actividades Formativas'!F14*2</f>
        <v>60</v>
      </c>
      <c r="I14" s="0" t="n">
        <f aca="false">'Actividades Formativas'!C14+'Actividades Formativas'!D14*2+'Actividades Formativas'!E14*2+'Actividades Formativas'!F14*4</f>
        <v>90</v>
      </c>
      <c r="J14" s="34" t="n">
        <f aca="false">H14/300</f>
        <v>0.2</v>
      </c>
      <c r="K14" s="34" t="n">
        <f aca="false">I14/300</f>
        <v>0.3</v>
      </c>
      <c r="L14" s="0" t="s">
        <v>686</v>
      </c>
      <c r="M14" s="0" t="s">
        <v>682</v>
      </c>
      <c r="N14" s="0" t="s">
        <v>683</v>
      </c>
      <c r="O14" s="0" t="s">
        <v>679</v>
      </c>
      <c r="P14" s="0" t="s">
        <v>656</v>
      </c>
      <c r="Q14" s="35" t="s">
        <v>665</v>
      </c>
      <c r="R14" s="0" t="s">
        <v>676</v>
      </c>
      <c r="T14" s="59"/>
      <c r="U14" s="60"/>
      <c r="V14" s="5" t="s">
        <v>659</v>
      </c>
      <c r="W14" s="31"/>
      <c r="X14" s="32"/>
    </row>
    <row r="15" customFormat="false" ht="15" hidden="false" customHeight="true" outlineLevel="0" collapsed="false">
      <c r="A15" s="33" t="str">
        <f aca="false">Asignaturas!G12</f>
        <v>Matemática Aplicada</v>
      </c>
      <c r="B15" s="0" t="str">
        <f aca="false">Asignaturas!F12</f>
        <v>Análisis Matemático</v>
      </c>
      <c r="C15" s="0" t="str">
        <f aca="false">Asignaturas!B12</f>
        <v>Análisis III</v>
      </c>
      <c r="D15" s="33" t="n">
        <f aca="false">Asignaturas!H12</f>
        <v>2</v>
      </c>
      <c r="E15" s="33" t="n">
        <f aca="false">Asignaturas!I12</f>
        <v>3</v>
      </c>
      <c r="F15" s="33" t="str">
        <f aca="false">Asignaturas!J12</f>
        <v>Obligatoria</v>
      </c>
      <c r="G15" s="33" t="n">
        <f aca="false">Asignaturas!C12</f>
        <v>6</v>
      </c>
      <c r="H15" s="0" t="n">
        <f aca="false">'Actividades Formativas'!C12+'Actividades Formativas'!D12+'Actividades Formativas'!E12+'Actividades Formativas'!F12*2</f>
        <v>60</v>
      </c>
      <c r="I15" s="0" t="n">
        <f aca="false">'Actividades Formativas'!C12+'Actividades Formativas'!D12*2+'Actividades Formativas'!E12*2+'Actividades Formativas'!F12*4</f>
        <v>75</v>
      </c>
      <c r="J15" s="34" t="n">
        <f aca="false">H15/300</f>
        <v>0.2</v>
      </c>
      <c r="K15" s="34" t="n">
        <f aca="false">I15/300</f>
        <v>0.25</v>
      </c>
      <c r="L15" s="0" t="s">
        <v>686</v>
      </c>
      <c r="M15" s="0" t="s">
        <v>672</v>
      </c>
      <c r="N15" s="0" t="s">
        <v>673</v>
      </c>
      <c r="O15" s="0" t="s">
        <v>679</v>
      </c>
      <c r="P15" s="0" t="s">
        <v>656</v>
      </c>
      <c r="Q15" s="35" t="s">
        <v>665</v>
      </c>
      <c r="R15" s="0" t="s">
        <v>676</v>
      </c>
      <c r="T15" s="36" t="s">
        <v>656</v>
      </c>
      <c r="U15" s="61" t="s">
        <v>655</v>
      </c>
      <c r="V15" s="37" t="s">
        <v>668</v>
      </c>
      <c r="W15" s="38" t="s">
        <v>669</v>
      </c>
      <c r="X15" s="39" t="s">
        <v>687</v>
      </c>
    </row>
    <row r="16" customFormat="false" ht="15" hidden="false" customHeight="true" outlineLevel="0" collapsed="false">
      <c r="A16" s="33" t="str">
        <f aca="false">Asignaturas!G13</f>
        <v>Matemática Aplicada</v>
      </c>
      <c r="B16" s="0" t="str">
        <f aca="false">Asignaturas!F13</f>
        <v>Matemática Avanzada</v>
      </c>
      <c r="C16" s="0" t="str">
        <f aca="false">Asignaturas!B13</f>
        <v>Ecuaciones Diferenciales y en Diferencias</v>
      </c>
      <c r="D16" s="33" t="n">
        <f aca="false">Asignaturas!H13</f>
        <v>2</v>
      </c>
      <c r="E16" s="33" t="n">
        <f aca="false">Asignaturas!I13</f>
        <v>3</v>
      </c>
      <c r="F16" s="33" t="str">
        <f aca="false">Asignaturas!J13</f>
        <v>Obligatoria</v>
      </c>
      <c r="G16" s="33" t="n">
        <f aca="false">Asignaturas!C13</f>
        <v>6</v>
      </c>
      <c r="H16" s="0" t="n">
        <f aca="false">'Actividades Formativas'!C13+'Actividades Formativas'!D13+'Actividades Formativas'!E13+'Actividades Formativas'!F13*2</f>
        <v>60</v>
      </c>
      <c r="I16" s="0" t="n">
        <f aca="false">'Actividades Formativas'!C13+'Actividades Formativas'!D13*2+'Actividades Formativas'!E13*2+'Actividades Formativas'!F13*4</f>
        <v>75</v>
      </c>
      <c r="J16" s="34" t="n">
        <f aca="false">H16/300</f>
        <v>0.2</v>
      </c>
      <c r="K16" s="34" t="n">
        <f aca="false">I16/300</f>
        <v>0.25</v>
      </c>
      <c r="L16" s="0" t="s">
        <v>686</v>
      </c>
      <c r="M16" s="0" t="s">
        <v>688</v>
      </c>
      <c r="N16" s="0" t="s">
        <v>673</v>
      </c>
      <c r="O16" s="0" t="s">
        <v>679</v>
      </c>
      <c r="P16" s="0" t="s">
        <v>656</v>
      </c>
      <c r="Q16" s="35" t="s">
        <v>665</v>
      </c>
      <c r="R16" s="0" t="s">
        <v>676</v>
      </c>
      <c r="T16" s="7" t="s">
        <v>689</v>
      </c>
      <c r="U16" s="8"/>
      <c r="V16" s="40" t="n">
        <v>230</v>
      </c>
      <c r="W16" s="41" t="n">
        <v>0.766666666666667</v>
      </c>
      <c r="X16" s="62" t="n">
        <v>0.0491348002563555</v>
      </c>
    </row>
    <row r="17" customFormat="false" ht="15" hidden="false" customHeight="true" outlineLevel="0" collapsed="false">
      <c r="A17" s="33" t="str">
        <f aca="false">Asignaturas!G21</f>
        <v>Estadística e Investigación Operativa</v>
      </c>
      <c r="B17" s="0" t="str">
        <f aca="false">Asignaturas!F21</f>
        <v>Estadística</v>
      </c>
      <c r="C17" s="0" t="str">
        <f aca="false">Asignaturas!B21</f>
        <v>Análisis de Datos</v>
      </c>
      <c r="D17" s="33" t="n">
        <f aca="false">Asignaturas!H21</f>
        <v>2</v>
      </c>
      <c r="E17" s="33" t="n">
        <f aca="false">Asignaturas!I21</f>
        <v>4</v>
      </c>
      <c r="F17" s="33" t="str">
        <f aca="false">Asignaturas!J21</f>
        <v>Obligatoria</v>
      </c>
      <c r="G17" s="33" t="n">
        <f aca="false">Asignaturas!C21</f>
        <v>6</v>
      </c>
      <c r="H17" s="0" t="n">
        <f aca="false">'Actividades Formativas'!C21+'Actividades Formativas'!D21+'Actividades Formativas'!E21+'Actividades Formativas'!F21*2</f>
        <v>60</v>
      </c>
      <c r="I17" s="0" t="n">
        <f aca="false">'Actividades Formativas'!C21+'Actividades Formativas'!D21*2+'Actividades Formativas'!E21*2+'Actividades Formativas'!F21*4</f>
        <v>90</v>
      </c>
      <c r="J17" s="34" t="n">
        <f aca="false">H17/300</f>
        <v>0.2</v>
      </c>
      <c r="K17" s="34" t="n">
        <f aca="false">I17/300</f>
        <v>0.3</v>
      </c>
      <c r="L17" s="0" t="s">
        <v>686</v>
      </c>
      <c r="M17" s="0" t="s">
        <v>677</v>
      </c>
      <c r="N17" s="0" t="s">
        <v>678</v>
      </c>
      <c r="O17" s="0" t="s">
        <v>679</v>
      </c>
      <c r="P17" s="0" t="s">
        <v>656</v>
      </c>
      <c r="Q17" s="35" t="s">
        <v>665</v>
      </c>
      <c r="R17" s="0" t="s">
        <v>676</v>
      </c>
      <c r="T17" s="10"/>
      <c r="U17" s="11" t="s">
        <v>689</v>
      </c>
      <c r="V17" s="48" t="n">
        <v>230</v>
      </c>
      <c r="W17" s="49" t="n">
        <v>0.766666666666667</v>
      </c>
      <c r="X17" s="63" t="n">
        <v>0.0491348002563555</v>
      </c>
    </row>
    <row r="18" customFormat="false" ht="15" hidden="false" customHeight="true" outlineLevel="0" collapsed="false">
      <c r="A18" s="33" t="str">
        <f aca="false">Asignaturas!G22</f>
        <v>Lenguajes y Sistemas Informáticos</v>
      </c>
      <c r="B18" s="0" t="str">
        <f aca="false">Asignaturas!F22</f>
        <v>Proyectos</v>
      </c>
      <c r="C18" s="0" t="str">
        <f aca="false">Asignaturas!B22</f>
        <v>Proyecto II</v>
      </c>
      <c r="D18" s="33" t="n">
        <f aca="false">Asignaturas!H22</f>
        <v>2</v>
      </c>
      <c r="E18" s="33" t="n">
        <f aca="false">Asignaturas!I22</f>
        <v>4</v>
      </c>
      <c r="F18" s="33" t="str">
        <f aca="false">Asignaturas!J22</f>
        <v>Obligatoria</v>
      </c>
      <c r="G18" s="33" t="n">
        <f aca="false">Asignaturas!C22</f>
        <v>3</v>
      </c>
      <c r="H18" s="0" t="n">
        <f aca="false">'Actividades Formativas'!C22+'Actividades Formativas'!D22+'Actividades Formativas'!E22+'Actividades Formativas'!F22*2</f>
        <v>50</v>
      </c>
      <c r="I18" s="0" t="n">
        <f aca="false">'Actividades Formativas'!C22+'Actividades Formativas'!D22*2+'Actividades Formativas'!E22*2+'Actividades Formativas'!F22*4</f>
        <v>90</v>
      </c>
      <c r="J18" s="34" t="n">
        <f aca="false">H18/300</f>
        <v>0.166666666666667</v>
      </c>
      <c r="K18" s="34" t="n">
        <f aca="false">I18/300</f>
        <v>0.3</v>
      </c>
      <c r="L18" s="0" t="s">
        <v>686</v>
      </c>
      <c r="M18" s="0" t="s">
        <v>661</v>
      </c>
      <c r="N18" s="0" t="s">
        <v>685</v>
      </c>
      <c r="O18" s="0" t="s">
        <v>663</v>
      </c>
      <c r="P18" s="0" t="s">
        <v>664</v>
      </c>
      <c r="Q18" s="35" t="s">
        <v>665</v>
      </c>
      <c r="R18" s="0" t="s">
        <v>676</v>
      </c>
      <c r="T18" s="7" t="s">
        <v>656</v>
      </c>
      <c r="U18" s="8"/>
      <c r="V18" s="40" t="n">
        <v>3656</v>
      </c>
      <c r="W18" s="41" t="n">
        <v>12.1866666666667</v>
      </c>
      <c r="X18" s="62" t="n">
        <v>0.78102969450972</v>
      </c>
    </row>
    <row r="19" customFormat="false" ht="15" hidden="false" customHeight="true" outlineLevel="0" collapsed="false">
      <c r="A19" s="33" t="str">
        <f aca="false">Asignaturas!G17</f>
        <v>Matemática Aplicada</v>
      </c>
      <c r="B19" s="0" t="str">
        <f aca="false">Asignaturas!F17</f>
        <v>Matemática Avanzada</v>
      </c>
      <c r="C19" s="0" t="str">
        <f aca="false">Asignaturas!B17</f>
        <v>Geometría Diferencial</v>
      </c>
      <c r="D19" s="33" t="n">
        <f aca="false">Asignaturas!H17</f>
        <v>2</v>
      </c>
      <c r="E19" s="33" t="n">
        <f aca="false">Asignaturas!I17</f>
        <v>4</v>
      </c>
      <c r="F19" s="33" t="str">
        <f aca="false">Asignaturas!J17</f>
        <v>Obligatoria</v>
      </c>
      <c r="G19" s="33" t="n">
        <f aca="false">Asignaturas!C17</f>
        <v>3</v>
      </c>
      <c r="H19" s="0" t="n">
        <f aca="false">'Actividades Formativas'!C17+'Actividades Formativas'!D17+'Actividades Formativas'!E17+'Actividades Formativas'!F17*2</f>
        <v>30</v>
      </c>
      <c r="I19" s="0" t="n">
        <f aca="false">'Actividades Formativas'!C17+'Actividades Formativas'!D17*2+'Actividades Formativas'!E17*2+'Actividades Formativas'!F17*4</f>
        <v>30</v>
      </c>
      <c r="J19" s="34" t="n">
        <f aca="false">H19/300</f>
        <v>0.1</v>
      </c>
      <c r="K19" s="34" t="n">
        <f aca="false">I19/300</f>
        <v>0.1</v>
      </c>
      <c r="L19" s="0" t="s">
        <v>686</v>
      </c>
      <c r="M19" s="0" t="s">
        <v>690</v>
      </c>
      <c r="N19" s="0" t="s">
        <v>673</v>
      </c>
      <c r="O19" s="0" t="s">
        <v>679</v>
      </c>
      <c r="P19" s="0" t="s">
        <v>656</v>
      </c>
      <c r="Q19" s="35" t="s">
        <v>665</v>
      </c>
      <c r="R19" s="0" t="s">
        <v>676</v>
      </c>
      <c r="T19" s="13"/>
      <c r="U19" s="14" t="s">
        <v>674</v>
      </c>
      <c r="V19" s="44" t="n">
        <v>345</v>
      </c>
      <c r="W19" s="45" t="n">
        <v>1.15</v>
      </c>
      <c r="X19" s="64" t="n">
        <v>0.0737022003845332</v>
      </c>
    </row>
    <row r="20" customFormat="false" ht="15" hidden="false" customHeight="true" outlineLevel="0" collapsed="false">
      <c r="A20" s="33" t="str">
        <f aca="false">Asignaturas!G18</f>
        <v>Matemática Aplicada</v>
      </c>
      <c r="B20" s="0" t="str">
        <f aca="false">Asignaturas!F18</f>
        <v>Cálculo Numérico</v>
      </c>
      <c r="C20" s="0" t="str">
        <f aca="false">Asignaturas!B18</f>
        <v>Métodos Numéricos I</v>
      </c>
      <c r="D20" s="33" t="n">
        <f aca="false">Asignaturas!H18</f>
        <v>2</v>
      </c>
      <c r="E20" s="33" t="n">
        <f aca="false">Asignaturas!I18</f>
        <v>4</v>
      </c>
      <c r="F20" s="33" t="str">
        <f aca="false">Asignaturas!J18</f>
        <v>Básica</v>
      </c>
      <c r="G20" s="33" t="n">
        <f aca="false">Asignaturas!C18</f>
        <v>6</v>
      </c>
      <c r="H20" s="0" t="n">
        <f aca="false">'Actividades Formativas'!C18+'Actividades Formativas'!D18+'Actividades Formativas'!E18+'Actividades Formativas'!F18*2</f>
        <v>60</v>
      </c>
      <c r="I20" s="0" t="n">
        <f aca="false">'Actividades Formativas'!C18+'Actividades Formativas'!D18*2+'Actividades Formativas'!E18*2+'Actividades Formativas'!F18*4</f>
        <v>90</v>
      </c>
      <c r="J20" s="34" t="n">
        <f aca="false">H20/300</f>
        <v>0.2</v>
      </c>
      <c r="K20" s="34" t="n">
        <f aca="false">I20/300</f>
        <v>0.3</v>
      </c>
      <c r="L20" s="0" t="s">
        <v>686</v>
      </c>
      <c r="M20" s="0" t="s">
        <v>691</v>
      </c>
      <c r="N20" s="0" t="s">
        <v>673</v>
      </c>
      <c r="O20" s="0" t="s">
        <v>679</v>
      </c>
      <c r="P20" s="0" t="s">
        <v>656</v>
      </c>
      <c r="Q20" s="35" t="s">
        <v>665</v>
      </c>
      <c r="T20" s="10"/>
      <c r="U20" s="11" t="s">
        <v>679</v>
      </c>
      <c r="V20" s="48" t="n">
        <v>3311</v>
      </c>
      <c r="W20" s="49" t="n">
        <v>11.0366666666667</v>
      </c>
      <c r="X20" s="63" t="n">
        <v>0.707327494125187</v>
      </c>
    </row>
    <row r="21" customFormat="false" ht="15" hidden="false" customHeight="true" outlineLevel="0" collapsed="false">
      <c r="A21" s="33" t="str">
        <f aca="false">Asignaturas!G20</f>
        <v>Matemática Aplicada</v>
      </c>
      <c r="B21" s="0" t="str">
        <f aca="false">Asignaturas!F20</f>
        <v>Matemática Avanzada</v>
      </c>
      <c r="C21" s="0" t="str">
        <f aca="false">Asignaturas!B20</f>
        <v>Ecuaciones en Derivadas Parciales</v>
      </c>
      <c r="D21" s="33" t="n">
        <f aca="false">Asignaturas!H20</f>
        <v>2</v>
      </c>
      <c r="E21" s="33" t="n">
        <f aca="false">Asignaturas!I20</f>
        <v>4</v>
      </c>
      <c r="F21" s="33" t="str">
        <f aca="false">Asignaturas!J20</f>
        <v>Obligatoria</v>
      </c>
      <c r="G21" s="33" t="n">
        <f aca="false">Asignaturas!C20</f>
        <v>6</v>
      </c>
      <c r="H21" s="0" t="n">
        <f aca="false">'Actividades Formativas'!C20+'Actividades Formativas'!D20+'Actividades Formativas'!E20+'Actividades Formativas'!F20*2</f>
        <v>60</v>
      </c>
      <c r="I21" s="0" t="n">
        <f aca="false">'Actividades Formativas'!C20+'Actividades Formativas'!D20*2+'Actividades Formativas'!E20*2+'Actividades Formativas'!F20*4</f>
        <v>75</v>
      </c>
      <c r="J21" s="34" t="n">
        <f aca="false">H21/300</f>
        <v>0.2</v>
      </c>
      <c r="K21" s="34" t="n">
        <f aca="false">I21/300</f>
        <v>0.25</v>
      </c>
      <c r="L21" s="0" t="s">
        <v>686</v>
      </c>
      <c r="M21" s="0" t="s">
        <v>688</v>
      </c>
      <c r="N21" s="0" t="s">
        <v>673</v>
      </c>
      <c r="O21" s="0" t="s">
        <v>679</v>
      </c>
      <c r="P21" s="0" t="s">
        <v>656</v>
      </c>
      <c r="Q21" s="35" t="s">
        <v>665</v>
      </c>
      <c r="R21" s="0" t="s">
        <v>676</v>
      </c>
      <c r="T21" s="7" t="s">
        <v>664</v>
      </c>
      <c r="U21" s="8"/>
      <c r="V21" s="40" t="n">
        <v>795</v>
      </c>
      <c r="W21" s="41" t="n">
        <v>2.65</v>
      </c>
      <c r="X21" s="62" t="n">
        <v>0.169835505233924</v>
      </c>
    </row>
    <row r="22" customFormat="false" ht="15" hidden="false" customHeight="true" outlineLevel="0" collapsed="false">
      <c r="A22" s="33" t="str">
        <f aca="false">Asignaturas!G19</f>
        <v>Tecnología Electrónica</v>
      </c>
      <c r="B22" s="0" t="str">
        <f aca="false">Asignaturas!F19</f>
        <v>Tecnología Digital</v>
      </c>
      <c r="C22" s="0" t="str">
        <f aca="false">Asignaturas!B19</f>
        <v>Electrónica Digital y Arquitectura de Ordenadores</v>
      </c>
      <c r="D22" s="33" t="n">
        <f aca="false">Asignaturas!H19</f>
        <v>2</v>
      </c>
      <c r="E22" s="33" t="n">
        <f aca="false">Asignaturas!I19</f>
        <v>4</v>
      </c>
      <c r="F22" s="33" t="str">
        <f aca="false">Asignaturas!J19</f>
        <v>Obligatoria</v>
      </c>
      <c r="G22" s="33" t="n">
        <f aca="false">Asignaturas!C19</f>
        <v>6</v>
      </c>
      <c r="H22" s="0" t="n">
        <f aca="false">'Actividades Formativas'!C19+'Actividades Formativas'!D19+'Actividades Formativas'!E19+'Actividades Formativas'!F19*2</f>
        <v>60</v>
      </c>
      <c r="I22" s="0" t="n">
        <f aca="false">'Actividades Formativas'!C19+'Actividades Formativas'!D19*2+'Actividades Formativas'!E19*2+'Actividades Formativas'!F19*4</f>
        <v>75</v>
      </c>
      <c r="J22" s="34" t="n">
        <f aca="false">H22/300</f>
        <v>0.2</v>
      </c>
      <c r="K22" s="34" t="n">
        <f aca="false">I22/300</f>
        <v>0.25</v>
      </c>
      <c r="L22" s="0" t="s">
        <v>686</v>
      </c>
      <c r="M22" s="0" t="s">
        <v>692</v>
      </c>
      <c r="N22" s="0" t="s">
        <v>693</v>
      </c>
      <c r="O22" s="0" t="s">
        <v>663</v>
      </c>
      <c r="P22" s="0" t="s">
        <v>664</v>
      </c>
      <c r="Q22" s="35" t="s">
        <v>665</v>
      </c>
      <c r="T22" s="13"/>
      <c r="U22" s="14" t="s">
        <v>694</v>
      </c>
      <c r="V22" s="44" t="n">
        <v>150</v>
      </c>
      <c r="W22" s="45" t="n">
        <v>0.5</v>
      </c>
      <c r="X22" s="64" t="n">
        <v>0.032044434949797</v>
      </c>
    </row>
    <row r="23" customFormat="false" ht="15" hidden="false" customHeight="true" outlineLevel="0" collapsed="false">
      <c r="A23" s="33" t="str">
        <f aca="false">Asignaturas!G16</f>
        <v>Economía</v>
      </c>
      <c r="B23" s="0" t="str">
        <f aca="false">Asignaturas!F16</f>
        <v>Economía</v>
      </c>
      <c r="C23" s="0" t="str">
        <f aca="false">Asignaturas!B16</f>
        <v>Fundamentos Económicos</v>
      </c>
      <c r="D23" s="33" t="n">
        <f aca="false">Asignaturas!H16</f>
        <v>2</v>
      </c>
      <c r="E23" s="33" t="n">
        <f aca="false">Asignaturas!I16</f>
        <v>5</v>
      </c>
      <c r="F23" s="33" t="str">
        <f aca="false">Asignaturas!J16</f>
        <v>Obligatoria</v>
      </c>
      <c r="G23" s="33" t="n">
        <f aca="false">Asignaturas!C16</f>
        <v>6</v>
      </c>
      <c r="H23" s="0" t="n">
        <f aca="false">'Actividades Formativas'!C16+'Actividades Formativas'!D16+'Actividades Formativas'!E16+'Actividades Formativas'!F16*2</f>
        <v>60</v>
      </c>
      <c r="I23" s="0" t="n">
        <f aca="false">'Actividades Formativas'!C16+'Actividades Formativas'!D16*2+'Actividades Formativas'!E16*2+'Actividades Formativas'!F16*4</f>
        <v>60</v>
      </c>
      <c r="J23" s="34" t="n">
        <f aca="false">H23/300</f>
        <v>0.2</v>
      </c>
      <c r="K23" s="34" t="n">
        <f aca="false">I23/300</f>
        <v>0.2</v>
      </c>
      <c r="L23" s="0" t="s">
        <v>660</v>
      </c>
      <c r="M23" s="0" t="s">
        <v>695</v>
      </c>
      <c r="N23" s="0" t="s">
        <v>696</v>
      </c>
      <c r="O23" s="0" t="s">
        <v>679</v>
      </c>
      <c r="P23" s="0" t="s">
        <v>656</v>
      </c>
      <c r="Q23" s="35" t="s">
        <v>665</v>
      </c>
      <c r="R23" s="0" t="s">
        <v>676</v>
      </c>
      <c r="T23" s="10"/>
      <c r="U23" s="11" t="s">
        <v>663</v>
      </c>
      <c r="V23" s="48" t="n">
        <v>645</v>
      </c>
      <c r="W23" s="49" t="n">
        <v>2.15</v>
      </c>
      <c r="X23" s="63" t="n">
        <v>0.137791070284127</v>
      </c>
    </row>
    <row r="24" customFormat="false" ht="15" hidden="false" customHeight="true" outlineLevel="0" collapsed="false">
      <c r="A24" s="33" t="str">
        <f aca="false">Asignaturas!G23</f>
        <v>Lenguajes y Sistemas Informáticos</v>
      </c>
      <c r="B24" s="0" t="str">
        <f aca="false">Asignaturas!F23</f>
        <v>Sistemas Operativos y Redes</v>
      </c>
      <c r="C24" s="0" t="str">
        <f aca="false">Asignaturas!B23</f>
        <v>Sistemas Operativos y Redes de Ordenadores</v>
      </c>
      <c r="D24" s="33" t="n">
        <f aca="false">Asignaturas!H23</f>
        <v>3</v>
      </c>
      <c r="E24" s="33" t="n">
        <f aca="false">Asignaturas!I23</f>
        <v>5</v>
      </c>
      <c r="F24" s="33" t="str">
        <f aca="false">Asignaturas!J23</f>
        <v>Obligatoria</v>
      </c>
      <c r="G24" s="33" t="n">
        <f aca="false">Asignaturas!C23</f>
        <v>6</v>
      </c>
      <c r="H24" s="0" t="n">
        <f aca="false">'Actividades Formativas'!C23+'Actividades Formativas'!D23+'Actividades Formativas'!E23+'Actividades Formativas'!F23*2</f>
        <v>60</v>
      </c>
      <c r="I24" s="0" t="n">
        <f aca="false">'Actividades Formativas'!C23+'Actividades Formativas'!D23*2+'Actividades Formativas'!E23*2+'Actividades Formativas'!F23*4</f>
        <v>75</v>
      </c>
      <c r="J24" s="34" t="n">
        <f aca="false">H24/300</f>
        <v>0.2</v>
      </c>
      <c r="K24" s="34" t="n">
        <f aca="false">I24/300</f>
        <v>0.25</v>
      </c>
      <c r="L24" s="0" t="s">
        <v>686</v>
      </c>
      <c r="M24" s="0" t="s">
        <v>697</v>
      </c>
      <c r="N24" s="0" t="s">
        <v>683</v>
      </c>
      <c r="O24" s="0" t="s">
        <v>679</v>
      </c>
      <c r="P24" s="0" t="s">
        <v>656</v>
      </c>
      <c r="Q24" s="35" t="s">
        <v>665</v>
      </c>
      <c r="T24" s="16" t="s">
        <v>120</v>
      </c>
      <c r="U24" s="17"/>
      <c r="V24" s="53" t="n">
        <v>4681</v>
      </c>
      <c r="W24" s="54" t="n">
        <v>15.6033333333333</v>
      </c>
      <c r="X24" s="65" t="n">
        <v>1</v>
      </c>
    </row>
    <row r="25" customFormat="false" ht="15" hidden="false" customHeight="true" outlineLevel="0" collapsed="false">
      <c r="A25" s="33" t="str">
        <f aca="false">Asignaturas!G24</f>
        <v>Matemática Aplicada</v>
      </c>
      <c r="B25" s="0" t="str">
        <f aca="false">Asignaturas!F24</f>
        <v>Cálculo Numérico</v>
      </c>
      <c r="C25" s="0" t="str">
        <f aca="false">Asignaturas!B24</f>
        <v>Optimización</v>
      </c>
      <c r="D25" s="33" t="n">
        <f aca="false">Asignaturas!H24</f>
        <v>3</v>
      </c>
      <c r="E25" s="33" t="n">
        <f aca="false">Asignaturas!I24</f>
        <v>5</v>
      </c>
      <c r="F25" s="33" t="str">
        <f aca="false">Asignaturas!J24</f>
        <v>Obligatoria</v>
      </c>
      <c r="G25" s="33" t="n">
        <f aca="false">Asignaturas!C24</f>
        <v>6</v>
      </c>
      <c r="H25" s="0" t="n">
        <f aca="false">'Actividades Formativas'!C24+'Actividades Formativas'!D24+'Actividades Formativas'!E24+'Actividades Formativas'!F24*2</f>
        <v>60</v>
      </c>
      <c r="I25" s="0" t="n">
        <f aca="false">'Actividades Formativas'!C24+'Actividades Formativas'!D24*2+'Actividades Formativas'!E24*2+'Actividades Formativas'!F24*4</f>
        <v>75</v>
      </c>
      <c r="J25" s="34" t="n">
        <f aca="false">H25/300</f>
        <v>0.2</v>
      </c>
      <c r="K25" s="34" t="n">
        <f aca="false">I25/300</f>
        <v>0.25</v>
      </c>
      <c r="L25" s="0" t="s">
        <v>686</v>
      </c>
      <c r="M25" s="0" t="s">
        <v>691</v>
      </c>
      <c r="N25" s="0" t="s">
        <v>673</v>
      </c>
      <c r="O25" s="0" t="s">
        <v>679</v>
      </c>
      <c r="P25" s="0" t="s">
        <v>656</v>
      </c>
      <c r="Q25" s="35" t="s">
        <v>665</v>
      </c>
      <c r="R25" s="0" t="s">
        <v>676</v>
      </c>
    </row>
    <row r="26" customFormat="false" ht="15" hidden="false" customHeight="true" outlineLevel="0" collapsed="false">
      <c r="A26" s="33" t="str">
        <f aca="false">Asignaturas!G25</f>
        <v>Matemática Aplicada</v>
      </c>
      <c r="B26" s="0" t="str">
        <f aca="false">Asignaturas!F25</f>
        <v>Cálculo Numérico</v>
      </c>
      <c r="C26" s="0" t="str">
        <f aca="false">Asignaturas!B25</f>
        <v>Métodos Numéricos II</v>
      </c>
      <c r="D26" s="33" t="n">
        <f aca="false">Asignaturas!H25</f>
        <v>3</v>
      </c>
      <c r="E26" s="33" t="n">
        <f aca="false">Asignaturas!I25</f>
        <v>5</v>
      </c>
      <c r="F26" s="33" t="str">
        <f aca="false">Asignaturas!J25</f>
        <v>Obligatoria</v>
      </c>
      <c r="G26" s="33" t="n">
        <f aca="false">Asignaturas!C25</f>
        <v>6</v>
      </c>
      <c r="H26" s="0" t="n">
        <f aca="false">'Actividades Formativas'!C25+'Actividades Formativas'!D25+'Actividades Formativas'!E25+'Actividades Formativas'!F25*2</f>
        <v>60</v>
      </c>
      <c r="I26" s="0" t="n">
        <f aca="false">'Actividades Formativas'!C25+'Actividades Formativas'!D25*2+'Actividades Formativas'!E25*2+'Actividades Formativas'!F25*4</f>
        <v>90</v>
      </c>
      <c r="J26" s="34" t="n">
        <f aca="false">H26/300</f>
        <v>0.2</v>
      </c>
      <c r="K26" s="34" t="n">
        <f aca="false">I26/300</f>
        <v>0.3</v>
      </c>
      <c r="L26" s="0" t="s">
        <v>686</v>
      </c>
      <c r="M26" s="0" t="s">
        <v>691</v>
      </c>
      <c r="N26" s="0" t="s">
        <v>673</v>
      </c>
      <c r="O26" s="0" t="s">
        <v>679</v>
      </c>
      <c r="P26" s="0" t="s">
        <v>656</v>
      </c>
      <c r="Q26" s="35" t="s">
        <v>665</v>
      </c>
      <c r="R26" s="0" t="s">
        <v>676</v>
      </c>
      <c r="T26" s="59"/>
      <c r="U26" s="60"/>
      <c r="V26" s="5" t="s">
        <v>659</v>
      </c>
      <c r="W26" s="32"/>
    </row>
    <row r="27" customFormat="false" ht="15" hidden="false" customHeight="true" outlineLevel="0" collapsed="false">
      <c r="A27" s="33" t="str">
        <f aca="false">Asignaturas!G27</f>
        <v>Matemática Aplicada</v>
      </c>
      <c r="B27" s="0" t="str">
        <f aca="false">Asignaturas!F27</f>
        <v>Matemática Avanzada</v>
      </c>
      <c r="C27" s="0" t="str">
        <f aca="false">Asignaturas!B27</f>
        <v>Sistemas Dinámicos</v>
      </c>
      <c r="D27" s="33" t="n">
        <f aca="false">Asignaturas!H27</f>
        <v>3</v>
      </c>
      <c r="E27" s="33" t="n">
        <f aca="false">Asignaturas!I27</f>
        <v>5</v>
      </c>
      <c r="F27" s="33" t="str">
        <f aca="false">Asignaturas!J27</f>
        <v>Optativa</v>
      </c>
      <c r="G27" s="33" t="n">
        <f aca="false">Asignaturas!C27</f>
        <v>3</v>
      </c>
      <c r="H27" s="0" t="n">
        <f aca="false">'Actividades Formativas'!C27+'Actividades Formativas'!D27+'Actividades Formativas'!E27+'Actividades Formativas'!F27*2</f>
        <v>30</v>
      </c>
      <c r="I27" s="0" t="n">
        <f aca="false">'Actividades Formativas'!C27+'Actividades Formativas'!D27*2+'Actividades Formativas'!E27*2+'Actividades Formativas'!F27*4</f>
        <v>40</v>
      </c>
      <c r="J27" s="34" t="n">
        <f aca="false">H27/300</f>
        <v>0.1</v>
      </c>
      <c r="K27" s="34" t="n">
        <f aca="false">I27/300</f>
        <v>0.133333333333333</v>
      </c>
      <c r="L27" s="0" t="s">
        <v>686</v>
      </c>
      <c r="M27" s="0" t="s">
        <v>688</v>
      </c>
      <c r="N27" s="0" t="s">
        <v>673</v>
      </c>
      <c r="O27" s="0" t="s">
        <v>679</v>
      </c>
      <c r="P27" s="0" t="s">
        <v>656</v>
      </c>
      <c r="Q27" s="35" t="s">
        <v>665</v>
      </c>
      <c r="R27" s="0" t="s">
        <v>676</v>
      </c>
      <c r="T27" s="36" t="s">
        <v>647</v>
      </c>
      <c r="U27" s="61" t="s">
        <v>653</v>
      </c>
      <c r="V27" s="37" t="s">
        <v>698</v>
      </c>
      <c r="W27" s="39" t="s">
        <v>699</v>
      </c>
    </row>
    <row r="28" customFormat="false" ht="15" hidden="false" customHeight="true" outlineLevel="0" collapsed="false">
      <c r="A28" s="33" t="str">
        <f aca="false">Asignaturas!G28</f>
        <v>Matemática Aplicada</v>
      </c>
      <c r="B28" s="0" t="str">
        <f aca="false">Asignaturas!F28</f>
        <v>Análisis Matemático</v>
      </c>
      <c r="C28" s="0" t="str">
        <f aca="false">Asignaturas!B28</f>
        <v>Análisis Funcional</v>
      </c>
      <c r="D28" s="33" t="n">
        <f aca="false">Asignaturas!H28</f>
        <v>3</v>
      </c>
      <c r="E28" s="33" t="n">
        <f aca="false">Asignaturas!I28</f>
        <v>5</v>
      </c>
      <c r="F28" s="33" t="str">
        <f aca="false">Asignaturas!J28</f>
        <v>Optativa</v>
      </c>
      <c r="G28" s="33" t="n">
        <f aca="false">Asignaturas!C28</f>
        <v>3</v>
      </c>
      <c r="H28" s="0" t="n">
        <f aca="false">'Actividades Formativas'!C28+'Actividades Formativas'!D28+'Actividades Formativas'!E28+'Actividades Formativas'!F28*2</f>
        <v>30</v>
      </c>
      <c r="I28" s="0" t="n">
        <f aca="false">'Actividades Formativas'!C28+'Actividades Formativas'!D28*2+'Actividades Formativas'!E28*2+'Actividades Formativas'!F28*4</f>
        <v>40</v>
      </c>
      <c r="J28" s="34" t="n">
        <f aca="false">H28/300</f>
        <v>0.1</v>
      </c>
      <c r="K28" s="34" t="n">
        <f aca="false">I28/300</f>
        <v>0.133333333333333</v>
      </c>
      <c r="L28" s="0" t="s">
        <v>686</v>
      </c>
      <c r="M28" s="0" t="s">
        <v>700</v>
      </c>
      <c r="N28" s="0" t="s">
        <v>673</v>
      </c>
      <c r="Q28" s="35"/>
      <c r="R28" s="0" t="s">
        <v>676</v>
      </c>
      <c r="T28" s="7" t="s">
        <v>74</v>
      </c>
      <c r="U28" s="8"/>
      <c r="V28" s="40" t="n">
        <v>1605</v>
      </c>
      <c r="W28" s="43" t="n">
        <v>5.35</v>
      </c>
    </row>
    <row r="29" customFormat="false" ht="15" hidden="false" customHeight="true" outlineLevel="0" collapsed="false">
      <c r="A29" s="33" t="str">
        <f aca="false">Asignaturas!G29</f>
        <v>Matemática Aplicada</v>
      </c>
      <c r="B29" s="0" t="str">
        <f aca="false">Asignaturas!F29</f>
        <v>Matemática Avanzada</v>
      </c>
      <c r="C29" s="0" t="str">
        <f aca="false">Asignaturas!B29</f>
        <v>Topología</v>
      </c>
      <c r="D29" s="33" t="n">
        <f aca="false">Asignaturas!H29</f>
        <v>3</v>
      </c>
      <c r="E29" s="33" t="n">
        <f aca="false">Asignaturas!I29</f>
        <v>5</v>
      </c>
      <c r="F29" s="33" t="str">
        <f aca="false">Asignaturas!J29</f>
        <v>Optativa</v>
      </c>
      <c r="G29" s="33" t="n">
        <f aca="false">Asignaturas!C29</f>
        <v>3</v>
      </c>
      <c r="H29" s="0" t="n">
        <f aca="false">'Actividades Formativas'!C29+'Actividades Formativas'!D29+'Actividades Formativas'!E29+'Actividades Formativas'!F29*2</f>
        <v>30</v>
      </c>
      <c r="I29" s="0" t="n">
        <f aca="false">'Actividades Formativas'!C29+'Actividades Formativas'!D29*2+'Actividades Formativas'!E29*2+'Actividades Formativas'!F29*4</f>
        <v>40</v>
      </c>
      <c r="J29" s="34" t="n">
        <f aca="false">H29/300</f>
        <v>0.1</v>
      </c>
      <c r="K29" s="34" t="n">
        <f aca="false">I29/300</f>
        <v>0.133333333333333</v>
      </c>
      <c r="L29" s="0" t="s">
        <v>686</v>
      </c>
      <c r="M29" s="0" t="s">
        <v>690</v>
      </c>
      <c r="N29" s="0" t="s">
        <v>673</v>
      </c>
      <c r="Q29" s="35"/>
      <c r="R29" s="0" t="s">
        <v>676</v>
      </c>
      <c r="T29" s="13"/>
      <c r="U29" s="14" t="s">
        <v>701</v>
      </c>
      <c r="V29" s="44" t="n">
        <v>330</v>
      </c>
      <c r="W29" s="47" t="n">
        <v>1.1</v>
      </c>
    </row>
    <row r="30" customFormat="false" ht="15" hidden="false" customHeight="true" outlineLevel="0" collapsed="false">
      <c r="A30" s="33" t="str">
        <f aca="false">Asignaturas!G30</f>
        <v>Matemática Aplicada</v>
      </c>
      <c r="B30" s="0" t="str">
        <f aca="false">Asignaturas!F30</f>
        <v>Matemática Avanzada</v>
      </c>
      <c r="C30" s="0" t="str">
        <f aca="false">Asignaturas!B30</f>
        <v>Variable Compleja y Análisis de Fourier</v>
      </c>
      <c r="D30" s="33" t="n">
        <f aca="false">Asignaturas!H30</f>
        <v>3</v>
      </c>
      <c r="E30" s="33" t="n">
        <f aca="false">Asignaturas!I30</f>
        <v>5</v>
      </c>
      <c r="F30" s="33" t="str">
        <f aca="false">Asignaturas!J30</f>
        <v>Optativa</v>
      </c>
      <c r="G30" s="33" t="n">
        <f aca="false">Asignaturas!C30</f>
        <v>6</v>
      </c>
      <c r="H30" s="0" t="n">
        <v>60</v>
      </c>
      <c r="I30" s="0" t="n">
        <v>80</v>
      </c>
      <c r="J30" s="34" t="n">
        <f aca="false">H30/300</f>
        <v>0.2</v>
      </c>
      <c r="K30" s="34" t="n">
        <f aca="false">I30/300</f>
        <v>0.266666666666667</v>
      </c>
      <c r="L30" s="0" t="s">
        <v>686</v>
      </c>
      <c r="M30" s="0" t="s">
        <v>700</v>
      </c>
      <c r="N30" s="0" t="s">
        <v>673</v>
      </c>
      <c r="O30" s="0" t="s">
        <v>679</v>
      </c>
      <c r="P30" s="0" t="s">
        <v>656</v>
      </c>
      <c r="Q30" s="35" t="s">
        <v>665</v>
      </c>
      <c r="R30" s="0" t="s">
        <v>676</v>
      </c>
      <c r="T30" s="13"/>
      <c r="U30" s="14" t="s">
        <v>702</v>
      </c>
      <c r="V30" s="44" t="n">
        <v>270</v>
      </c>
      <c r="W30" s="47" t="n">
        <v>0.9</v>
      </c>
    </row>
    <row r="31" customFormat="false" ht="15" hidden="false" customHeight="true" outlineLevel="0" collapsed="false">
      <c r="A31" s="33" t="str">
        <f aca="false">Asignaturas!G31</f>
        <v>Ciencias de la Computación e Inteligencia Artificial</v>
      </c>
      <c r="B31" s="0" t="str">
        <f aca="false">Asignaturas!F31</f>
        <v>Ciencia de Datos</v>
      </c>
      <c r="C31" s="0" t="str">
        <f aca="false">Asignaturas!B31</f>
        <v>Aprendizaje Automático</v>
      </c>
      <c r="D31" s="33" t="n">
        <f aca="false">Asignaturas!H31</f>
        <v>3</v>
      </c>
      <c r="E31" s="33" t="n">
        <f aca="false">Asignaturas!I31</f>
        <v>6</v>
      </c>
      <c r="F31" s="33" t="str">
        <f aca="false">Asignaturas!J31</f>
        <v>Obligatoria</v>
      </c>
      <c r="G31" s="33" t="n">
        <f aca="false">Asignaturas!C31</f>
        <v>6</v>
      </c>
      <c r="H31" s="0" t="n">
        <f aca="false">'Actividades Formativas'!C31+'Actividades Formativas'!D31+'Actividades Formativas'!E31+'Actividades Formativas'!F31*2</f>
        <v>60</v>
      </c>
      <c r="I31" s="0" t="n">
        <f aca="false">'Actividades Formativas'!C31+'Actividades Formativas'!D31*2+'Actividades Formativas'!E31*2+'Actividades Formativas'!F31*4</f>
        <v>90</v>
      </c>
      <c r="J31" s="34" t="n">
        <f aca="false">H31/300</f>
        <v>0.2</v>
      </c>
      <c r="K31" s="34" t="n">
        <f aca="false">I31/300</f>
        <v>0.3</v>
      </c>
      <c r="L31" s="0" t="s">
        <v>686</v>
      </c>
      <c r="M31" s="0" t="s">
        <v>703</v>
      </c>
      <c r="N31" s="0" t="s">
        <v>704</v>
      </c>
      <c r="O31" s="0" t="s">
        <v>679</v>
      </c>
      <c r="P31" s="0" t="s">
        <v>656</v>
      </c>
      <c r="Q31" s="35" t="s">
        <v>665</v>
      </c>
      <c r="R31" s="0" t="s">
        <v>676</v>
      </c>
      <c r="T31" s="13"/>
      <c r="U31" s="14" t="s">
        <v>703</v>
      </c>
      <c r="V31" s="44" t="n">
        <v>225</v>
      </c>
      <c r="W31" s="47" t="n">
        <v>0.75</v>
      </c>
    </row>
    <row r="32" customFormat="false" ht="15" hidden="false" customHeight="true" outlineLevel="0" collapsed="false">
      <c r="A32" s="33" t="str">
        <f aca="false">Asignaturas!G32</f>
        <v>Ciencias de la Computación e Inteligencia Artificial</v>
      </c>
      <c r="B32" s="0" t="str">
        <f aca="false">Asignaturas!F32</f>
        <v>Computación Paralela</v>
      </c>
      <c r="C32" s="0" t="str">
        <f aca="false">Asignaturas!B32</f>
        <v>Computación en paralelo</v>
      </c>
      <c r="D32" s="33" t="n">
        <f aca="false">Asignaturas!H32</f>
        <v>3</v>
      </c>
      <c r="E32" s="33" t="n">
        <f aca="false">Asignaturas!I32</f>
        <v>6</v>
      </c>
      <c r="F32" s="33" t="str">
        <f aca="false">Asignaturas!J32</f>
        <v>Obligatoria</v>
      </c>
      <c r="G32" s="33" t="n">
        <f aca="false">Asignaturas!C32</f>
        <v>6</v>
      </c>
      <c r="H32" s="0" t="n">
        <f aca="false">'Actividades Formativas'!C32+'Actividades Formativas'!D32+'Actividades Formativas'!E32+'Actividades Formativas'!F32*2</f>
        <v>60</v>
      </c>
      <c r="I32" s="0" t="n">
        <f aca="false">'Actividades Formativas'!C32+'Actividades Formativas'!D32*2+'Actividades Formativas'!E32*2+'Actividades Formativas'!F32*4</f>
        <v>90</v>
      </c>
      <c r="J32" s="34" t="n">
        <f aca="false">H32/300</f>
        <v>0.2</v>
      </c>
      <c r="K32" s="34" t="n">
        <f aca="false">I32/300</f>
        <v>0.3</v>
      </c>
      <c r="L32" s="0" t="s">
        <v>686</v>
      </c>
      <c r="M32" s="0" t="s">
        <v>705</v>
      </c>
      <c r="N32" s="0" t="s">
        <v>683</v>
      </c>
      <c r="O32" s="0" t="s">
        <v>679</v>
      </c>
      <c r="P32" s="0" t="s">
        <v>656</v>
      </c>
      <c r="Q32" s="35" t="s">
        <v>665</v>
      </c>
      <c r="R32" s="0" t="s">
        <v>706</v>
      </c>
      <c r="T32" s="13"/>
      <c r="U32" s="14" t="s">
        <v>705</v>
      </c>
      <c r="V32" s="44" t="n">
        <v>90</v>
      </c>
      <c r="W32" s="47" t="n">
        <v>0.3</v>
      </c>
    </row>
    <row r="33" customFormat="false" ht="15" hidden="false" customHeight="true" outlineLevel="0" collapsed="false">
      <c r="A33" s="33" t="str">
        <f aca="false">Asignaturas!G36</f>
        <v>Ciencias de la Computación e Inteligencia Artificial</v>
      </c>
      <c r="B33" s="0" t="str">
        <f aca="false">Asignaturas!F36</f>
        <v>Computación</v>
      </c>
      <c r="C33" s="0" t="str">
        <f aca="false">Asignaturas!B36</f>
        <v>Lógica Formal</v>
      </c>
      <c r="D33" s="33" t="n">
        <f aca="false">Asignaturas!H36</f>
        <v>3</v>
      </c>
      <c r="E33" s="33" t="n">
        <f aca="false">Asignaturas!I36</f>
        <v>6</v>
      </c>
      <c r="F33" s="33" t="str">
        <f aca="false">Asignaturas!J36</f>
        <v>Optativa - Obligatoria Mención</v>
      </c>
      <c r="G33" s="33" t="n">
        <f aca="false">Asignaturas!C36</f>
        <v>6</v>
      </c>
      <c r="H33" s="0" t="n">
        <f aca="false">'Actividades Formativas'!C36+'Actividades Formativas'!D36+'Actividades Formativas'!E36+'Actividades Formativas'!F36*2</f>
        <v>60</v>
      </c>
      <c r="I33" s="0" t="n">
        <f aca="false">'Actividades Formativas'!C36+'Actividades Formativas'!D36*2+'Actividades Formativas'!E36*2+'Actividades Formativas'!F36*4</f>
        <v>75</v>
      </c>
      <c r="J33" s="34" t="n">
        <f aca="false">H33/300</f>
        <v>0.2</v>
      </c>
      <c r="K33" s="34" t="n">
        <f aca="false">I33/300</f>
        <v>0.25</v>
      </c>
      <c r="L33" s="0" t="s">
        <v>686</v>
      </c>
      <c r="M33" s="0" t="s">
        <v>701</v>
      </c>
      <c r="N33" s="0" t="s">
        <v>683</v>
      </c>
      <c r="O33" s="0" t="s">
        <v>679</v>
      </c>
      <c r="P33" s="0" t="s">
        <v>656</v>
      </c>
      <c r="Q33" s="35" t="s">
        <v>665</v>
      </c>
      <c r="R33" s="0" t="s">
        <v>676</v>
      </c>
      <c r="T33" s="13"/>
      <c r="U33" s="14" t="s">
        <v>707</v>
      </c>
      <c r="V33" s="44" t="n">
        <v>45</v>
      </c>
      <c r="W33" s="47" t="n">
        <v>0.15</v>
      </c>
    </row>
    <row r="34" customFormat="false" ht="15" hidden="false" customHeight="true" outlineLevel="0" collapsed="false">
      <c r="A34" s="33" t="str">
        <f aca="false">Asignaturas!G37</f>
        <v>Ciencias de la Computación e Inteligencia Artificial</v>
      </c>
      <c r="B34" s="0" t="str">
        <f aca="false">Asignaturas!F37</f>
        <v>Computación</v>
      </c>
      <c r="C34" s="0" t="str">
        <f aca="false">Asignaturas!B37</f>
        <v>Teoría de la Computación</v>
      </c>
      <c r="D34" s="33" t="n">
        <f aca="false">Asignaturas!H37</f>
        <v>3</v>
      </c>
      <c r="E34" s="33" t="n">
        <f aca="false">Asignaturas!I37</f>
        <v>6</v>
      </c>
      <c r="F34" s="33" t="str">
        <f aca="false">Asignaturas!J37</f>
        <v>Optativa - Obligatoria Mención</v>
      </c>
      <c r="G34" s="33" t="n">
        <f aca="false">Asignaturas!C37</f>
        <v>6</v>
      </c>
      <c r="H34" s="0" t="n">
        <f aca="false">'Actividades Formativas'!C37+'Actividades Formativas'!D37+'Actividades Formativas'!E37+'Actividades Formativas'!F37*2</f>
        <v>60</v>
      </c>
      <c r="I34" s="0" t="n">
        <f aca="false">'Actividades Formativas'!C37+'Actividades Formativas'!D37*2+'Actividades Formativas'!E37*2+'Actividades Formativas'!F37*4</f>
        <v>75</v>
      </c>
      <c r="J34" s="34" t="n">
        <f aca="false">H34/300</f>
        <v>0.2</v>
      </c>
      <c r="K34" s="34" t="n">
        <f aca="false">I34/300</f>
        <v>0.25</v>
      </c>
      <c r="L34" s="0" t="s">
        <v>686</v>
      </c>
      <c r="M34" s="0" t="s">
        <v>701</v>
      </c>
      <c r="N34" s="0" t="s">
        <v>683</v>
      </c>
      <c r="O34" s="0" t="s">
        <v>679</v>
      </c>
      <c r="P34" s="0" t="s">
        <v>656</v>
      </c>
      <c r="Q34" s="35" t="s">
        <v>665</v>
      </c>
      <c r="R34" s="0" t="s">
        <v>676</v>
      </c>
      <c r="T34" s="13"/>
      <c r="U34" s="14" t="s">
        <v>708</v>
      </c>
      <c r="V34" s="44" t="n">
        <v>45</v>
      </c>
      <c r="W34" s="47" t="n">
        <v>0.15</v>
      </c>
    </row>
    <row r="35" customFormat="false" ht="15" hidden="false" customHeight="true" outlineLevel="0" collapsed="false">
      <c r="A35" s="33" t="str">
        <f aca="false">Asignaturas!G38</f>
        <v>Ciencias de la Computación e Inteligencia Artificial</v>
      </c>
      <c r="B35" s="0" t="str">
        <f aca="false">Asignaturas!F38</f>
        <v>Inteligencia Artificial</v>
      </c>
      <c r="C35" s="0" t="str">
        <f aca="false">Asignaturas!B38</f>
        <v>Fundamentos de la Inteligencia Artificial</v>
      </c>
      <c r="D35" s="33" t="n">
        <f aca="false">Asignaturas!H38</f>
        <v>3</v>
      </c>
      <c r="E35" s="33" t="n">
        <f aca="false">Asignaturas!I38</f>
        <v>6</v>
      </c>
      <c r="F35" s="33" t="str">
        <f aca="false">Asignaturas!J38</f>
        <v>Optativa - Obligatoria Mención</v>
      </c>
      <c r="G35" s="33" t="n">
        <f aca="false">Asignaturas!C38</f>
        <v>6</v>
      </c>
      <c r="H35" s="0" t="n">
        <f aca="false">'Actividades Formativas'!C38+'Actividades Formativas'!D38+'Actividades Formativas'!E38+'Actividades Formativas'!F38*2</f>
        <v>60</v>
      </c>
      <c r="I35" s="0" t="n">
        <f aca="false">'Actividades Formativas'!C38+'Actividades Formativas'!D38*2+'Actividades Formativas'!E38*2+'Actividades Formativas'!F38*4</f>
        <v>90</v>
      </c>
      <c r="J35" s="34" t="n">
        <f aca="false">H35/300</f>
        <v>0.2</v>
      </c>
      <c r="K35" s="34" t="n">
        <f aca="false">I35/300</f>
        <v>0.3</v>
      </c>
      <c r="L35" s="0" t="s">
        <v>686</v>
      </c>
      <c r="M35" s="0" t="s">
        <v>702</v>
      </c>
      <c r="N35" s="0" t="s">
        <v>704</v>
      </c>
      <c r="O35" s="0" t="s">
        <v>679</v>
      </c>
      <c r="P35" s="0" t="s">
        <v>656</v>
      </c>
      <c r="Q35" s="35" t="s">
        <v>665</v>
      </c>
      <c r="R35" s="0" t="s">
        <v>676</v>
      </c>
      <c r="T35" s="13"/>
      <c r="U35" s="14" t="s">
        <v>709</v>
      </c>
      <c r="V35" s="44" t="n">
        <v>200</v>
      </c>
      <c r="W35" s="47" t="n">
        <v>0.666666666666667</v>
      </c>
    </row>
    <row r="36" customFormat="false" ht="15" hidden="false" customHeight="true" outlineLevel="0" collapsed="false">
      <c r="A36" s="33" t="str">
        <f aca="false">Asignaturas!G34</f>
        <v>Economía Financiera y Contabilidad</v>
      </c>
      <c r="B36" s="0" t="str">
        <f aca="false">Asignaturas!F34</f>
        <v>Matemática Financiera</v>
      </c>
      <c r="C36" s="0" t="str">
        <f aca="false">Asignaturas!B34</f>
        <v>Matemática Financiera I</v>
      </c>
      <c r="D36" s="33" t="n">
        <f aca="false">Asignaturas!H34</f>
        <v>3</v>
      </c>
      <c r="E36" s="33" t="n">
        <f aca="false">Asignaturas!I34</f>
        <v>6</v>
      </c>
      <c r="F36" s="33" t="str">
        <f aca="false">Asignaturas!J34</f>
        <v>Optativa - Obligatoria Mención</v>
      </c>
      <c r="G36" s="33" t="n">
        <f aca="false">Asignaturas!C34</f>
        <v>6</v>
      </c>
      <c r="H36" s="0" t="n">
        <f aca="false">'Actividades Formativas'!C34+'Actividades Formativas'!D34+'Actividades Formativas'!E34+'Actividades Formativas'!F34*2</f>
        <v>60</v>
      </c>
      <c r="I36" s="0" t="n">
        <f aca="false">'Actividades Formativas'!C34+'Actividades Formativas'!D34*2+'Actividades Formativas'!E34*2+'Actividades Formativas'!F34*4</f>
        <v>90</v>
      </c>
      <c r="J36" s="34" t="n">
        <f aca="false">H36/300</f>
        <v>0.2</v>
      </c>
      <c r="K36" s="34" t="n">
        <f aca="false">I36/300</f>
        <v>0.3</v>
      </c>
      <c r="L36" s="0" t="s">
        <v>686</v>
      </c>
      <c r="M36" s="0" t="s">
        <v>710</v>
      </c>
      <c r="N36" s="0" t="s">
        <v>711</v>
      </c>
      <c r="O36" s="0" t="s">
        <v>679</v>
      </c>
      <c r="P36" s="0" t="s">
        <v>656</v>
      </c>
      <c r="Q36" s="35" t="s">
        <v>665</v>
      </c>
      <c r="R36" s="0" t="s">
        <v>712</v>
      </c>
      <c r="T36" s="10"/>
      <c r="U36" s="11" t="s">
        <v>713</v>
      </c>
      <c r="V36" s="48" t="n">
        <v>400</v>
      </c>
      <c r="W36" s="51" t="n">
        <v>1.33333333333333</v>
      </c>
    </row>
    <row r="37" customFormat="false" ht="15" hidden="false" customHeight="true" outlineLevel="0" collapsed="false">
      <c r="A37" s="33" t="str">
        <f aca="false">Asignaturas!G33</f>
        <v>Métodos Cuantitativos para la Economía</v>
      </c>
      <c r="B37" s="0" t="str">
        <f aca="false">Asignaturas!F33</f>
        <v>Matemática Aplicada a la Economía</v>
      </c>
      <c r="C37" s="0" t="str">
        <f aca="false">Asignaturas!B33</f>
        <v>Cálculo Estocástico</v>
      </c>
      <c r="D37" s="33" t="n">
        <f aca="false">Asignaturas!H33</f>
        <v>3</v>
      </c>
      <c r="E37" s="33" t="n">
        <f aca="false">Asignaturas!I33</f>
        <v>6</v>
      </c>
      <c r="F37" s="33" t="str">
        <f aca="false">Asignaturas!J33</f>
        <v>Optativa - Obligatoria Mención</v>
      </c>
      <c r="G37" s="33" t="n">
        <f aca="false">Asignaturas!C33</f>
        <v>6</v>
      </c>
      <c r="H37" s="0" t="n">
        <f aca="false">'Actividades Formativas'!C33+'Actividades Formativas'!D33+'Actividades Formativas'!E33+'Actividades Formativas'!F33*2</f>
        <v>60</v>
      </c>
      <c r="I37" s="0" t="n">
        <f aca="false">'Actividades Formativas'!C33+'Actividades Formativas'!D33*2+'Actividades Formativas'!E33*2+'Actividades Formativas'!F33*4</f>
        <v>75</v>
      </c>
      <c r="J37" s="34" t="n">
        <f aca="false">H37/300</f>
        <v>0.2</v>
      </c>
      <c r="K37" s="34" t="n">
        <f aca="false">I37/300</f>
        <v>0.25</v>
      </c>
      <c r="L37" s="0" t="s">
        <v>686</v>
      </c>
      <c r="M37" s="0" t="s">
        <v>714</v>
      </c>
      <c r="N37" s="0" t="s">
        <v>678</v>
      </c>
      <c r="O37" s="0" t="s">
        <v>679</v>
      </c>
      <c r="P37" s="0" t="s">
        <v>656</v>
      </c>
      <c r="Q37" s="35" t="s">
        <v>665</v>
      </c>
      <c r="R37" s="0" t="s">
        <v>676</v>
      </c>
      <c r="T37" s="7" t="s">
        <v>49</v>
      </c>
      <c r="U37" s="8"/>
      <c r="V37" s="40" t="n">
        <v>60</v>
      </c>
      <c r="W37" s="43" t="n">
        <v>0.2</v>
      </c>
    </row>
    <row r="38" customFormat="false" ht="15" hidden="false" customHeight="true" outlineLevel="0" collapsed="false">
      <c r="A38" s="33" t="str">
        <f aca="false">Asignaturas!G35</f>
        <v>Métodos Cuantitativos para la Economía</v>
      </c>
      <c r="B38" s="0" t="str">
        <f aca="false">Asignaturas!F35</f>
        <v>Matemática Aplicada a la Economía</v>
      </c>
      <c r="C38" s="0" t="str">
        <f aca="false">Asignaturas!B35</f>
        <v>Matemáticas Actuariales</v>
      </c>
      <c r="D38" s="33" t="n">
        <f aca="false">Asignaturas!H35</f>
        <v>3</v>
      </c>
      <c r="E38" s="33" t="n">
        <f aca="false">Asignaturas!I35</f>
        <v>6</v>
      </c>
      <c r="F38" s="33" t="str">
        <f aca="false">Asignaturas!J35</f>
        <v>Optativa - Obligatoria Mención</v>
      </c>
      <c r="G38" s="33" t="n">
        <f aca="false">Asignaturas!C35</f>
        <v>6</v>
      </c>
      <c r="H38" s="0" t="n">
        <f aca="false">'Actividades Formativas'!C35+'Actividades Formativas'!D35+'Actividades Formativas'!E35+'Actividades Formativas'!F35*2</f>
        <v>60</v>
      </c>
      <c r="I38" s="0" t="n">
        <f aca="false">'Actividades Formativas'!C35+'Actividades Formativas'!D35*2+'Actividades Formativas'!E35*2+'Actividades Formativas'!F35*4</f>
        <v>90</v>
      </c>
      <c r="J38" s="34" t="n">
        <f aca="false">H38/300</f>
        <v>0.2</v>
      </c>
      <c r="K38" s="34" t="n">
        <f aca="false">I38/300</f>
        <v>0.3</v>
      </c>
      <c r="L38" s="0" t="s">
        <v>686</v>
      </c>
      <c r="M38" s="0" t="s">
        <v>715</v>
      </c>
      <c r="N38" s="0" t="s">
        <v>716</v>
      </c>
      <c r="O38" s="0" t="s">
        <v>663</v>
      </c>
      <c r="P38" s="0" t="s">
        <v>664</v>
      </c>
      <c r="Q38" s="35" t="s">
        <v>665</v>
      </c>
      <c r="R38" s="0" t="s">
        <v>717</v>
      </c>
      <c r="T38" s="10"/>
      <c r="U38" s="11" t="s">
        <v>695</v>
      </c>
      <c r="V38" s="48" t="n">
        <v>60</v>
      </c>
      <c r="W38" s="51" t="n">
        <v>0.2</v>
      </c>
    </row>
    <row r="39" customFormat="false" ht="15" hidden="false" customHeight="true" outlineLevel="0" collapsed="false">
      <c r="A39" s="33" t="str">
        <f aca="false">Asignaturas!G40</f>
        <v>Ciencias de la Computación e Inteligencia Artificial</v>
      </c>
      <c r="B39" s="0" t="str">
        <f aca="false">Asignaturas!F40</f>
        <v>Minería de Datos</v>
      </c>
      <c r="C39" s="0" t="str">
        <f aca="false">Asignaturas!B40</f>
        <v>Minería de Datos y Big Data</v>
      </c>
      <c r="D39" s="33" t="n">
        <f aca="false">Asignaturas!H40</f>
        <v>4</v>
      </c>
      <c r="E39" s="33" t="n">
        <f aca="false">Asignaturas!I40</f>
        <v>7</v>
      </c>
      <c r="F39" s="33" t="str">
        <f aca="false">Asignaturas!J40</f>
        <v>Optativa - Obligatoria Mención</v>
      </c>
      <c r="G39" s="33" t="n">
        <f aca="false">Asignaturas!C40</f>
        <v>6</v>
      </c>
      <c r="H39" s="0" t="n">
        <f aca="false">'Actividades Formativas'!C40+'Actividades Formativas'!D40+'Actividades Formativas'!E40+'Actividades Formativas'!F40*2</f>
        <v>60</v>
      </c>
      <c r="I39" s="0" t="n">
        <f aca="false">'Actividades Formativas'!C40+'Actividades Formativas'!D40*2+'Actividades Formativas'!E40*2+'Actividades Formativas'!F40*4</f>
        <v>90</v>
      </c>
      <c r="J39" s="34" t="n">
        <f aca="false">H39/300</f>
        <v>0.2</v>
      </c>
      <c r="K39" s="34" t="n">
        <f aca="false">I39/300</f>
        <v>0.3</v>
      </c>
      <c r="L39" s="0" t="s">
        <v>686</v>
      </c>
      <c r="M39" s="0" t="s">
        <v>703</v>
      </c>
      <c r="N39" s="0" t="s">
        <v>683</v>
      </c>
      <c r="O39" s="0" t="s">
        <v>679</v>
      </c>
      <c r="P39" s="0" t="s">
        <v>656</v>
      </c>
      <c r="Q39" s="35" t="s">
        <v>665</v>
      </c>
      <c r="R39" s="0" t="s">
        <v>718</v>
      </c>
      <c r="T39" s="7" t="s">
        <v>84</v>
      </c>
      <c r="U39" s="8"/>
      <c r="V39" s="40" t="n">
        <v>330</v>
      </c>
      <c r="W39" s="43" t="n">
        <v>1.1</v>
      </c>
    </row>
    <row r="40" customFormat="false" ht="15" hidden="false" customHeight="true" outlineLevel="0" collapsed="false">
      <c r="A40" s="33" t="str">
        <f aca="false">Asignaturas!G44</f>
        <v>Ciencias de la Computación e Inteligencia Artificial</v>
      </c>
      <c r="B40" s="0" t="str">
        <f aca="false">Asignaturas!F44</f>
        <v>Computación</v>
      </c>
      <c r="C40" s="0" t="str">
        <f aca="false">Asignaturas!B44</f>
        <v>Programación Lógica</v>
      </c>
      <c r="D40" s="33" t="n">
        <f aca="false">Asignaturas!H44</f>
        <v>4</v>
      </c>
      <c r="E40" s="33" t="n">
        <f aca="false">Asignaturas!I44</f>
        <v>7</v>
      </c>
      <c r="F40" s="33" t="str">
        <f aca="false">Asignaturas!J44</f>
        <v>Optativa - Obligatoria Mención</v>
      </c>
      <c r="G40" s="33" t="n">
        <f aca="false">Asignaturas!C44</f>
        <v>6</v>
      </c>
      <c r="H40" s="0" t="n">
        <f aca="false">'Actividades Formativas'!C44+'Actividades Formativas'!D44+'Actividades Formativas'!E44+'Actividades Formativas'!F44*2</f>
        <v>60</v>
      </c>
      <c r="I40" s="0" t="n">
        <f aca="false">'Actividades Formativas'!C44+'Actividades Formativas'!D44*2+'Actividades Formativas'!E44*2+'Actividades Formativas'!F44*4</f>
        <v>90</v>
      </c>
      <c r="J40" s="34" t="n">
        <f aca="false">H40/300</f>
        <v>0.2</v>
      </c>
      <c r="K40" s="34" t="n">
        <f aca="false">I40/300</f>
        <v>0.3</v>
      </c>
      <c r="L40" s="0" t="s">
        <v>686</v>
      </c>
      <c r="M40" s="0" t="s">
        <v>701</v>
      </c>
      <c r="N40" s="0" t="s">
        <v>683</v>
      </c>
      <c r="O40" s="0" t="s">
        <v>679</v>
      </c>
      <c r="P40" s="0" t="s">
        <v>656</v>
      </c>
      <c r="Q40" s="35" t="s">
        <v>665</v>
      </c>
      <c r="T40" s="13"/>
      <c r="U40" s="14" t="s">
        <v>710</v>
      </c>
      <c r="V40" s="44" t="n">
        <v>180</v>
      </c>
      <c r="W40" s="47" t="n">
        <v>0.6</v>
      </c>
    </row>
    <row r="41" customFormat="false" ht="15" hidden="false" customHeight="true" outlineLevel="0" collapsed="false">
      <c r="A41" s="33" t="str">
        <f aca="false">Asignaturas!G45</f>
        <v>Ciencias de la Computación e Inteligencia Artificial</v>
      </c>
      <c r="B41" s="0" t="str">
        <f aca="false">Asignaturas!F45</f>
        <v>Computación</v>
      </c>
      <c r="C41" s="0" t="str">
        <f aca="false">Asignaturas!B45</f>
        <v>Programación Funcional</v>
      </c>
      <c r="D41" s="33" t="n">
        <f aca="false">Asignaturas!H45</f>
        <v>4</v>
      </c>
      <c r="E41" s="33" t="n">
        <f aca="false">Asignaturas!I45</f>
        <v>7</v>
      </c>
      <c r="F41" s="33" t="str">
        <f aca="false">Asignaturas!J45</f>
        <v>Optativa - Obligatoria Mención</v>
      </c>
      <c r="G41" s="33" t="n">
        <f aca="false">Asignaturas!C45</f>
        <v>6</v>
      </c>
      <c r="H41" s="0" t="n">
        <f aca="false">'Actividades Formativas'!C45+'Actividades Formativas'!D45+'Actividades Formativas'!E45+'Actividades Formativas'!F45*2</f>
        <v>60</v>
      </c>
      <c r="I41" s="0" t="n">
        <f aca="false">'Actividades Formativas'!C45+'Actividades Formativas'!D45*2+'Actividades Formativas'!E45*2+'Actividades Formativas'!F45*4</f>
        <v>90</v>
      </c>
      <c r="J41" s="34" t="n">
        <f aca="false">H41/300</f>
        <v>0.2</v>
      </c>
      <c r="K41" s="34" t="n">
        <f aca="false">I41/300</f>
        <v>0.3</v>
      </c>
      <c r="L41" s="0" t="s">
        <v>686</v>
      </c>
      <c r="M41" s="0" t="s">
        <v>701</v>
      </c>
      <c r="N41" s="0" t="s">
        <v>683</v>
      </c>
      <c r="O41" s="0" t="s">
        <v>679</v>
      </c>
      <c r="P41" s="0" t="s">
        <v>656</v>
      </c>
      <c r="Q41" s="35" t="s">
        <v>665</v>
      </c>
      <c r="R41" s="0" t="s">
        <v>676</v>
      </c>
      <c r="T41" s="10"/>
      <c r="U41" s="11" t="s">
        <v>719</v>
      </c>
      <c r="V41" s="48" t="n">
        <v>150</v>
      </c>
      <c r="W41" s="51" t="n">
        <v>0.5</v>
      </c>
    </row>
    <row r="42" customFormat="false" ht="15" hidden="false" customHeight="true" outlineLevel="0" collapsed="false">
      <c r="A42" s="33" t="str">
        <f aca="false">Asignaturas!G46</f>
        <v>Ciencias de la Computación e Inteligencia Artificial</v>
      </c>
      <c r="B42" s="0" t="str">
        <f aca="false">Asignaturas!F46</f>
        <v>Inteligencia Artificial</v>
      </c>
      <c r="C42" s="0" t="str">
        <f aca="false">Asignaturas!B46</f>
        <v>Percepción Computacional</v>
      </c>
      <c r="D42" s="33" t="n">
        <f aca="false">Asignaturas!H46</f>
        <v>4</v>
      </c>
      <c r="E42" s="33" t="n">
        <f aca="false">Asignaturas!I46</f>
        <v>7</v>
      </c>
      <c r="F42" s="33" t="str">
        <f aca="false">Asignaturas!J46</f>
        <v>Optativa - Obligatoria Mención</v>
      </c>
      <c r="G42" s="33" t="n">
        <f aca="false">Asignaturas!C46</f>
        <v>6</v>
      </c>
      <c r="H42" s="0" t="n">
        <f aca="false">'Actividades Formativas'!C46+'Actividades Formativas'!D46+'Actividades Formativas'!E46+'Actividades Formativas'!F46*2</f>
        <v>60</v>
      </c>
      <c r="I42" s="0" t="n">
        <f aca="false">'Actividades Formativas'!C46+'Actividades Formativas'!D46*2+'Actividades Formativas'!E46*2+'Actividades Formativas'!F46*4</f>
        <v>90</v>
      </c>
      <c r="J42" s="34" t="n">
        <f aca="false">H42/300</f>
        <v>0.2</v>
      </c>
      <c r="K42" s="34" t="n">
        <f aca="false">I42/300</f>
        <v>0.3</v>
      </c>
      <c r="L42" s="0" t="s">
        <v>686</v>
      </c>
      <c r="M42" s="0" t="s">
        <v>702</v>
      </c>
      <c r="N42" s="0" t="s">
        <v>704</v>
      </c>
      <c r="O42" s="0" t="s">
        <v>679</v>
      </c>
      <c r="P42" s="0" t="s">
        <v>656</v>
      </c>
      <c r="Q42" s="35" t="s">
        <v>665</v>
      </c>
      <c r="R42" s="0" t="s">
        <v>676</v>
      </c>
      <c r="T42" s="7" t="s">
        <v>34</v>
      </c>
      <c r="U42" s="8"/>
      <c r="V42" s="40" t="n">
        <v>240</v>
      </c>
      <c r="W42" s="43" t="n">
        <v>0.8</v>
      </c>
    </row>
    <row r="43" customFormat="false" ht="15" hidden="false" customHeight="true" outlineLevel="0" collapsed="false">
      <c r="A43" s="33" t="str">
        <f aca="false">Asignaturas!G47</f>
        <v>Ciencias de la Computación e Inteligencia Artificial</v>
      </c>
      <c r="B43" s="0" t="str">
        <f aca="false">Asignaturas!F47</f>
        <v>Inteligencia Artificial</v>
      </c>
      <c r="C43" s="0" t="str">
        <f aca="false">Asignaturas!B47</f>
        <v>Procesamiento de Lenguaje Natural</v>
      </c>
      <c r="D43" s="33" t="n">
        <f aca="false">Asignaturas!H47</f>
        <v>4</v>
      </c>
      <c r="E43" s="33" t="n">
        <f aca="false">Asignaturas!I47</f>
        <v>7</v>
      </c>
      <c r="F43" s="33" t="str">
        <f aca="false">Asignaturas!J47</f>
        <v>Optativa - Obligatoria Mención</v>
      </c>
      <c r="G43" s="33" t="n">
        <f aca="false">Asignaturas!C47</f>
        <v>6</v>
      </c>
      <c r="H43" s="0" t="n">
        <f aca="false">'Actividades Formativas'!C47+'Actividades Formativas'!D47+'Actividades Formativas'!E47+'Actividades Formativas'!F47*2</f>
        <v>60</v>
      </c>
      <c r="I43" s="0" t="n">
        <f aca="false">'Actividades Formativas'!C47+'Actividades Formativas'!D47*2+'Actividades Formativas'!E47*2+'Actividades Formativas'!F47*4</f>
        <v>90</v>
      </c>
      <c r="J43" s="34" t="n">
        <f aca="false">H43/300</f>
        <v>0.2</v>
      </c>
      <c r="K43" s="34" t="n">
        <f aca="false">I43/300</f>
        <v>0.3</v>
      </c>
      <c r="L43" s="0" t="s">
        <v>686</v>
      </c>
      <c r="M43" s="0" t="s">
        <v>702</v>
      </c>
      <c r="N43" s="0" t="s">
        <v>704</v>
      </c>
      <c r="O43" s="0" t="s">
        <v>679</v>
      </c>
      <c r="P43" s="0" t="s">
        <v>656</v>
      </c>
      <c r="Q43" s="35" t="s">
        <v>665</v>
      </c>
      <c r="R43" s="0" t="s">
        <v>676</v>
      </c>
      <c r="T43" s="10"/>
      <c r="U43" s="11" t="s">
        <v>677</v>
      </c>
      <c r="V43" s="48" t="n">
        <v>240</v>
      </c>
      <c r="W43" s="51" t="n">
        <v>0.8</v>
      </c>
    </row>
    <row r="44" customFormat="false" ht="15" hidden="false" customHeight="true" outlineLevel="0" collapsed="false">
      <c r="A44" s="33" t="str">
        <f aca="false">Asignaturas!G39</f>
        <v>Economía Financiera y Contabilidad</v>
      </c>
      <c r="B44" s="0" t="str">
        <f aca="false">Asignaturas!F39</f>
        <v>Matemática Financiera</v>
      </c>
      <c r="C44" s="0" t="str">
        <f aca="false">Asignaturas!B39</f>
        <v>Matemática Financiera II</v>
      </c>
      <c r="D44" s="33" t="n">
        <f aca="false">Asignaturas!H39</f>
        <v>4</v>
      </c>
      <c r="E44" s="33" t="n">
        <f aca="false">Asignaturas!I39</f>
        <v>7</v>
      </c>
      <c r="F44" s="33" t="str">
        <f aca="false">Asignaturas!J39</f>
        <v>Optativa - Obligatoria Mención</v>
      </c>
      <c r="G44" s="33" t="n">
        <f aca="false">Asignaturas!C39</f>
        <v>6</v>
      </c>
      <c r="H44" s="0" t="n">
        <f aca="false">'Actividades Formativas'!C39+'Actividades Formativas'!D39+'Actividades Formativas'!E39+'Actividades Formativas'!F39*2</f>
        <v>60</v>
      </c>
      <c r="I44" s="0" t="n">
        <f aca="false">'Actividades Formativas'!C39+'Actividades Formativas'!D39*2+'Actividades Formativas'!E39*2+'Actividades Formativas'!F39*4</f>
        <v>90</v>
      </c>
      <c r="J44" s="34" t="n">
        <f aca="false">H44/300</f>
        <v>0.2</v>
      </c>
      <c r="K44" s="34" t="n">
        <f aca="false">I44/300</f>
        <v>0.3</v>
      </c>
      <c r="L44" s="0" t="s">
        <v>686</v>
      </c>
      <c r="M44" s="0" t="s">
        <v>710</v>
      </c>
      <c r="N44" s="0" t="s">
        <v>711</v>
      </c>
      <c r="O44" s="0" t="s">
        <v>679</v>
      </c>
      <c r="P44" s="0" t="s">
        <v>656</v>
      </c>
      <c r="Q44" s="35" t="s">
        <v>665</v>
      </c>
      <c r="R44" s="0" t="s">
        <v>712</v>
      </c>
      <c r="T44" s="7" t="s">
        <v>39</v>
      </c>
      <c r="U44" s="8"/>
      <c r="V44" s="40" t="n">
        <v>251</v>
      </c>
      <c r="W44" s="43" t="n">
        <v>0.836666666666667</v>
      </c>
    </row>
    <row r="45" customFormat="false" ht="15" hidden="false" customHeight="true" outlineLevel="0" collapsed="false">
      <c r="A45" s="33" t="str">
        <f aca="false">Asignaturas!G41</f>
        <v>Economía Financiera y Contabilidad</v>
      </c>
      <c r="B45" s="0" t="str">
        <f aca="false">Asignaturas!F41</f>
        <v>Matemática Financiera</v>
      </c>
      <c r="C45" s="0" t="str">
        <f aca="false">Asignaturas!B41</f>
        <v>Modelos de Riesgo Cuantitativo</v>
      </c>
      <c r="D45" s="33" t="n">
        <f aca="false">Asignaturas!H41</f>
        <v>4</v>
      </c>
      <c r="E45" s="33" t="n">
        <f aca="false">Asignaturas!I41</f>
        <v>7</v>
      </c>
      <c r="F45" s="33" t="str">
        <f aca="false">Asignaturas!J41</f>
        <v>Optativa - Obligatoria Mención</v>
      </c>
      <c r="G45" s="33" t="n">
        <f aca="false">Asignaturas!C41</f>
        <v>6</v>
      </c>
      <c r="H45" s="0" t="n">
        <f aca="false">'Actividades Formativas'!C41+'Actividades Formativas'!D41+'Actividades Formativas'!E41+'Actividades Formativas'!F41*2</f>
        <v>60</v>
      </c>
      <c r="I45" s="0" t="n">
        <f aca="false">'Actividades Formativas'!C41+'Actividades Formativas'!D41*2+'Actividades Formativas'!E41*2+'Actividades Formativas'!F41*4</f>
        <v>75</v>
      </c>
      <c r="J45" s="34" t="n">
        <f aca="false">H45/300</f>
        <v>0.2</v>
      </c>
      <c r="K45" s="34" t="n">
        <f aca="false">I45/300</f>
        <v>0.25</v>
      </c>
      <c r="L45" s="0" t="s">
        <v>686</v>
      </c>
      <c r="M45" s="0" t="s">
        <v>719</v>
      </c>
      <c r="N45" s="0" t="s">
        <v>716</v>
      </c>
      <c r="O45" s="0" t="s">
        <v>694</v>
      </c>
      <c r="P45" s="0" t="s">
        <v>664</v>
      </c>
      <c r="Q45" s="35" t="s">
        <v>720</v>
      </c>
      <c r="R45" s="0" t="s">
        <v>712</v>
      </c>
      <c r="T45" s="10"/>
      <c r="U45" s="11" t="s">
        <v>680</v>
      </c>
      <c r="V45" s="48" t="n">
        <v>251</v>
      </c>
      <c r="W45" s="51" t="n">
        <v>0.836666666666667</v>
      </c>
    </row>
    <row r="46" customFormat="false" ht="15" hidden="false" customHeight="true" outlineLevel="0" collapsed="false">
      <c r="A46" s="33" t="str">
        <f aca="false">Asignaturas!G42</f>
        <v>Economía Financiera y Contabilidad</v>
      </c>
      <c r="B46" s="0" t="str">
        <f aca="false">Asignaturas!F42</f>
        <v>Matemática Financiera</v>
      </c>
      <c r="C46" s="0" t="str">
        <f aca="false">Asignaturas!B42</f>
        <v>Teoría y optimización de carteras</v>
      </c>
      <c r="D46" s="33" t="n">
        <f aca="false">Asignaturas!H42</f>
        <v>4</v>
      </c>
      <c r="E46" s="33" t="n">
        <f aca="false">Asignaturas!I42</f>
        <v>7</v>
      </c>
      <c r="F46" s="33" t="str">
        <f aca="false">Asignaturas!J42</f>
        <v>Optativa - Obligatoria Mención</v>
      </c>
      <c r="G46" s="33" t="n">
        <f aca="false">Asignaturas!C42</f>
        <v>6</v>
      </c>
      <c r="H46" s="0" t="n">
        <f aca="false">'Actividades Formativas'!C42+'Actividades Formativas'!D42+'Actividades Formativas'!E42+'Actividades Formativas'!F42*2</f>
        <v>60</v>
      </c>
      <c r="I46" s="0" t="n">
        <f aca="false">'Actividades Formativas'!C42+'Actividades Formativas'!D42*2+'Actividades Formativas'!E42*2+'Actividades Formativas'!F42*4</f>
        <v>75</v>
      </c>
      <c r="J46" s="34" t="n">
        <f aca="false">H46/300</f>
        <v>0.2</v>
      </c>
      <c r="K46" s="34" t="n">
        <f aca="false">I46/300</f>
        <v>0.25</v>
      </c>
      <c r="L46" s="0" t="s">
        <v>686</v>
      </c>
      <c r="M46" s="0" t="s">
        <v>719</v>
      </c>
      <c r="N46" s="0" t="s">
        <v>716</v>
      </c>
      <c r="O46" s="0" t="s">
        <v>694</v>
      </c>
      <c r="P46" s="0" t="s">
        <v>664</v>
      </c>
      <c r="Q46" s="35" t="s">
        <v>720</v>
      </c>
      <c r="R46" s="0" t="s">
        <v>712</v>
      </c>
      <c r="T46" s="7" t="s">
        <v>29</v>
      </c>
      <c r="U46" s="8"/>
      <c r="V46" s="40" t="n">
        <v>705</v>
      </c>
      <c r="W46" s="43" t="n">
        <v>2.35</v>
      </c>
    </row>
    <row r="47" customFormat="false" ht="15" hidden="false" customHeight="true" outlineLevel="0" collapsed="false">
      <c r="A47" s="33" t="str">
        <f aca="false">Asignaturas!G48</f>
        <v>Lenguajes y Sistemas Informáticos</v>
      </c>
      <c r="B47" s="0" t="str">
        <f aca="false">Asignaturas!F48</f>
        <v>Sistemas de Información</v>
      </c>
      <c r="C47" s="0" t="str">
        <f aca="false">Asignaturas!B48</f>
        <v>Administración de sistemas</v>
      </c>
      <c r="D47" s="33" t="n">
        <f aca="false">Asignaturas!H48</f>
        <v>4</v>
      </c>
      <c r="E47" s="33" t="n">
        <f aca="false">Asignaturas!I48</f>
        <v>7</v>
      </c>
      <c r="F47" s="33" t="str">
        <f aca="false">Asignaturas!J48</f>
        <v>Optativa - Obligatoria Mención</v>
      </c>
      <c r="G47" s="33" t="n">
        <f aca="false">Asignaturas!C48</f>
        <v>6</v>
      </c>
      <c r="H47" s="0" t="n">
        <f aca="false">'Actividades Formativas'!C48+'Actividades Formativas'!D48+'Actividades Formativas'!E48+'Actividades Formativas'!F48*2</f>
        <v>60</v>
      </c>
      <c r="I47" s="0" t="n">
        <f aca="false">'Actividades Formativas'!C48+'Actividades Formativas'!D48*2+'Actividades Formativas'!E48*2+'Actividades Formativas'!F48*4</f>
        <v>90</v>
      </c>
      <c r="J47" s="34" t="n">
        <f aca="false">H47/300</f>
        <v>0.2</v>
      </c>
      <c r="K47" s="34" t="n">
        <f aca="false">I47/300</f>
        <v>0.3</v>
      </c>
      <c r="L47" s="0" t="s">
        <v>686</v>
      </c>
      <c r="M47" s="0" t="s">
        <v>697</v>
      </c>
      <c r="N47" s="0" t="s">
        <v>662</v>
      </c>
      <c r="O47" s="0" t="s">
        <v>663</v>
      </c>
      <c r="P47" s="0" t="s">
        <v>664</v>
      </c>
      <c r="Q47" s="35" t="s">
        <v>665</v>
      </c>
      <c r="R47" s="0" t="s">
        <v>721</v>
      </c>
      <c r="T47" s="13"/>
      <c r="U47" s="14" t="s">
        <v>682</v>
      </c>
      <c r="V47" s="44" t="n">
        <v>225</v>
      </c>
      <c r="W47" s="47" t="n">
        <v>0.75</v>
      </c>
    </row>
    <row r="48" customFormat="false" ht="15" hidden="false" customHeight="true" outlineLevel="0" collapsed="false">
      <c r="A48" s="33" t="str">
        <f aca="false">Asignaturas!G43</f>
        <v>Métodos Cuantitativos para la Economía</v>
      </c>
      <c r="B48" s="0" t="str">
        <f aca="false">Asignaturas!F43</f>
        <v>Matemática Aplicada a la Economía</v>
      </c>
      <c r="C48" s="0" t="str">
        <f aca="false">Asignaturas!B43</f>
        <v>Series Temporales</v>
      </c>
      <c r="D48" s="33" t="n">
        <f aca="false">Asignaturas!H43</f>
        <v>4</v>
      </c>
      <c r="E48" s="33" t="n">
        <f aca="false">Asignaturas!I43</f>
        <v>7</v>
      </c>
      <c r="F48" s="33" t="str">
        <f aca="false">Asignaturas!J43</f>
        <v>Optativa - Obligatoria Mención</v>
      </c>
      <c r="G48" s="33" t="n">
        <f aca="false">Asignaturas!C43</f>
        <v>6</v>
      </c>
      <c r="H48" s="0" t="n">
        <f aca="false">'Actividades Formativas'!C43+'Actividades Formativas'!D43+'Actividades Formativas'!E43+'Actividades Formativas'!F43*2</f>
        <v>60</v>
      </c>
      <c r="I48" s="0" t="n">
        <f aca="false">'Actividades Formativas'!C43+'Actividades Formativas'!D43*2+'Actividades Formativas'!E43*2+'Actividades Formativas'!F43*4</f>
        <v>75</v>
      </c>
      <c r="J48" s="34" t="n">
        <f aca="false">H48/300</f>
        <v>0.2</v>
      </c>
      <c r="K48" s="34" t="n">
        <f aca="false">I48/300</f>
        <v>0.25</v>
      </c>
      <c r="L48" s="0" t="s">
        <v>686</v>
      </c>
      <c r="M48" s="0" t="s">
        <v>714</v>
      </c>
      <c r="N48" s="0" t="s">
        <v>673</v>
      </c>
      <c r="O48" s="0" t="s">
        <v>679</v>
      </c>
      <c r="P48" s="0" t="s">
        <v>656</v>
      </c>
      <c r="Q48" s="35" t="s">
        <v>665</v>
      </c>
      <c r="R48" s="0" t="s">
        <v>676</v>
      </c>
      <c r="T48" s="13"/>
      <c r="U48" s="14" t="s">
        <v>661</v>
      </c>
      <c r="V48" s="44" t="n">
        <v>270</v>
      </c>
      <c r="W48" s="47" t="n">
        <v>0.9</v>
      </c>
    </row>
    <row r="49" customFormat="false" ht="15" hidden="false" customHeight="true" outlineLevel="0" collapsed="false">
      <c r="A49" s="33" t="str">
        <f aca="false">Asignaturas!G52</f>
        <v>Ciencias de la Computación e Inteligencia Artificial</v>
      </c>
      <c r="B49" s="0" t="str">
        <f aca="false">Asignaturas!F52</f>
        <v>Computación Cuántica</v>
      </c>
      <c r="C49" s="0" t="str">
        <f aca="false">Asignaturas!B52</f>
        <v>Computación Cuántica</v>
      </c>
      <c r="D49" s="33" t="n">
        <f aca="false">Asignaturas!H52</f>
        <v>4</v>
      </c>
      <c r="E49" s="33" t="n">
        <f aca="false">Asignaturas!I52</f>
        <v>8</v>
      </c>
      <c r="F49" s="33" t="str">
        <f aca="false">Asignaturas!J52</f>
        <v>Optativa de Mención</v>
      </c>
      <c r="G49" s="33" t="n">
        <f aca="false">Asignaturas!C52</f>
        <v>3</v>
      </c>
      <c r="H49" s="0" t="n">
        <f aca="false">'Actividades Formativas'!C52+'Actividades Formativas'!D52+'Actividades Formativas'!E52+'Actividades Formativas'!F52*2</f>
        <v>30</v>
      </c>
      <c r="I49" s="0" t="n">
        <f aca="false">'Actividades Formativas'!C52+'Actividades Formativas'!D52*2+'Actividades Formativas'!E52*2+'Actividades Formativas'!F52*4</f>
        <v>45</v>
      </c>
      <c r="J49" s="34" t="n">
        <f aca="false">H49/300</f>
        <v>0.1</v>
      </c>
      <c r="K49" s="34" t="n">
        <f aca="false">I49/300</f>
        <v>0.15</v>
      </c>
      <c r="L49" s="0" t="s">
        <v>686</v>
      </c>
      <c r="M49" s="0" t="s">
        <v>708</v>
      </c>
      <c r="N49" s="0" t="s">
        <v>683</v>
      </c>
      <c r="Q49" s="35"/>
      <c r="R49" s="0" t="s">
        <v>676</v>
      </c>
      <c r="T49" s="13"/>
      <c r="U49" s="14" t="s">
        <v>697</v>
      </c>
      <c r="V49" s="44" t="n">
        <v>165</v>
      </c>
      <c r="W49" s="47" t="n">
        <v>0.55</v>
      </c>
    </row>
    <row r="50" customFormat="false" ht="15" hidden="false" customHeight="true" outlineLevel="0" collapsed="false">
      <c r="A50" s="33" t="str">
        <f aca="false">Asignaturas!G53</f>
        <v>Ciencias de la Computación e Inteligencia Artificial</v>
      </c>
      <c r="B50" s="0" t="str">
        <f aca="false">Asignaturas!F53</f>
        <v>Ciencia de Datos</v>
      </c>
      <c r="C50" s="0" t="str">
        <f aca="false">Asignaturas!B53</f>
        <v>Aprendizaje profundo</v>
      </c>
      <c r="D50" s="33" t="n">
        <f aca="false">Asignaturas!H53</f>
        <v>4</v>
      </c>
      <c r="E50" s="33" t="n">
        <f aca="false">Asignaturas!I53</f>
        <v>8</v>
      </c>
      <c r="F50" s="33" t="str">
        <f aca="false">Asignaturas!J53</f>
        <v>Optativa de Mención</v>
      </c>
      <c r="G50" s="33" t="n">
        <f aca="false">Asignaturas!C53</f>
        <v>3</v>
      </c>
      <c r="H50" s="0" t="n">
        <f aca="false">'Actividades Formativas'!C53+'Actividades Formativas'!D53+'Actividades Formativas'!E53+'Actividades Formativas'!F53*2</f>
        <v>30</v>
      </c>
      <c r="I50" s="0" t="n">
        <f aca="false">'Actividades Formativas'!C53+'Actividades Formativas'!D53*2+'Actividades Formativas'!E53*2+'Actividades Formativas'!F53*4</f>
        <v>45</v>
      </c>
      <c r="J50" s="34" t="n">
        <f aca="false">H50/300</f>
        <v>0.1</v>
      </c>
      <c r="K50" s="34" t="n">
        <f aca="false">I50/300</f>
        <v>0.15</v>
      </c>
      <c r="L50" s="0" t="s">
        <v>686</v>
      </c>
      <c r="M50" s="0" t="s">
        <v>703</v>
      </c>
      <c r="N50" s="0" t="s">
        <v>704</v>
      </c>
      <c r="O50" s="0" t="s">
        <v>663</v>
      </c>
      <c r="P50" s="0" t="s">
        <v>664</v>
      </c>
      <c r="Q50" s="35" t="s">
        <v>665</v>
      </c>
      <c r="T50" s="10"/>
      <c r="U50" s="11" t="s">
        <v>722</v>
      </c>
      <c r="V50" s="48" t="n">
        <v>45</v>
      </c>
      <c r="W50" s="51" t="n">
        <v>0.15</v>
      </c>
    </row>
    <row r="51" customFormat="false" ht="15" hidden="false" customHeight="true" outlineLevel="0" collapsed="false">
      <c r="A51" s="33" t="str">
        <f aca="false">Asignaturas!G55</f>
        <v>Ciencias de la Computación e Inteligencia Artificial</v>
      </c>
      <c r="B51" s="0" t="str">
        <f aca="false">Asignaturas!F55</f>
        <v>Criptografía</v>
      </c>
      <c r="C51" s="0" t="str">
        <f aca="false">Asignaturas!B55</f>
        <v>Criptografía y Blockchain</v>
      </c>
      <c r="D51" s="33" t="n">
        <f aca="false">Asignaturas!H55</f>
        <v>4</v>
      </c>
      <c r="E51" s="33" t="n">
        <f aca="false">Asignaturas!I55</f>
        <v>8</v>
      </c>
      <c r="F51" s="33" t="str">
        <f aca="false">Asignaturas!J55</f>
        <v>Optativa de Mención</v>
      </c>
      <c r="G51" s="33" t="n">
        <f aca="false">Asignaturas!C55</f>
        <v>3</v>
      </c>
      <c r="H51" s="0" t="n">
        <f aca="false">'Actividades Formativas'!C55+'Actividades Formativas'!D55+'Actividades Formativas'!E55+'Actividades Formativas'!F55*2</f>
        <v>30</v>
      </c>
      <c r="I51" s="0" t="n">
        <f aca="false">'Actividades Formativas'!C55+'Actividades Formativas'!D55*2+'Actividades Formativas'!E55*2+'Actividades Formativas'!F55*4</f>
        <v>45</v>
      </c>
      <c r="J51" s="34" t="n">
        <f aca="false">H51/300</f>
        <v>0.1</v>
      </c>
      <c r="K51" s="34" t="n">
        <f aca="false">I51/300</f>
        <v>0.15</v>
      </c>
      <c r="L51" s="0" t="s">
        <v>686</v>
      </c>
      <c r="M51" s="0" t="s">
        <v>707</v>
      </c>
      <c r="N51" s="0" t="s">
        <v>723</v>
      </c>
      <c r="O51" s="0" t="s">
        <v>663</v>
      </c>
      <c r="P51" s="0" t="s">
        <v>664</v>
      </c>
      <c r="Q51" s="35" t="s">
        <v>665</v>
      </c>
      <c r="T51" s="7" t="s">
        <v>16</v>
      </c>
      <c r="U51" s="8"/>
      <c r="V51" s="40" t="n">
        <v>1085</v>
      </c>
      <c r="W51" s="43" t="n">
        <v>3.61666666666667</v>
      </c>
    </row>
    <row r="52" customFormat="false" ht="15" hidden="false" customHeight="true" outlineLevel="0" collapsed="false">
      <c r="A52" s="33" t="str">
        <f aca="false">Asignaturas!G50</f>
        <v>Ciencias de la Computación e Inteligencia Artificial</v>
      </c>
      <c r="B52" s="0" t="str">
        <f aca="false">Asignaturas!F50</f>
        <v>Prácticas Externas</v>
      </c>
      <c r="C52" s="0" t="str">
        <f aca="false">Asignaturas!B50</f>
        <v>Prácticas externas</v>
      </c>
      <c r="D52" s="33" t="n">
        <f aca="false">Asignaturas!H50</f>
        <v>4</v>
      </c>
      <c r="E52" s="33" t="n">
        <f aca="false">Asignaturas!I50</f>
        <v>8</v>
      </c>
      <c r="F52" s="33" t="str">
        <f aca="false">Asignaturas!J50</f>
        <v>Prácticas Externas</v>
      </c>
      <c r="G52" s="33" t="n">
        <f aca="false">Asignaturas!C50</f>
        <v>12</v>
      </c>
      <c r="H52" s="0" t="n">
        <v>100</v>
      </c>
      <c r="I52" s="0" t="n">
        <v>200</v>
      </c>
      <c r="J52" s="34" t="n">
        <f aca="false">H52/300</f>
        <v>0.333333333333333</v>
      </c>
      <c r="K52" s="34" t="n">
        <f aca="false">I52/300</f>
        <v>0.666666666666667</v>
      </c>
      <c r="L52" s="0" t="s">
        <v>686</v>
      </c>
      <c r="M52" s="0" t="s">
        <v>709</v>
      </c>
      <c r="N52" s="0" t="s">
        <v>724</v>
      </c>
      <c r="O52" s="0" t="s">
        <v>679</v>
      </c>
      <c r="P52" s="0" t="s">
        <v>656</v>
      </c>
      <c r="Q52" s="35" t="s">
        <v>665</v>
      </c>
      <c r="R52" s="0" t="s">
        <v>725</v>
      </c>
      <c r="T52" s="13"/>
      <c r="U52" s="14" t="s">
        <v>672</v>
      </c>
      <c r="V52" s="44" t="n">
        <v>225</v>
      </c>
      <c r="W52" s="47" t="n">
        <v>0.75</v>
      </c>
    </row>
    <row r="53" customFormat="false" ht="15" hidden="false" customHeight="true" outlineLevel="0" collapsed="false">
      <c r="A53" s="33" t="str">
        <f aca="false">Asignaturas!G51</f>
        <v>Ciencias de la Computación e Inteligencia Artificial</v>
      </c>
      <c r="B53" s="0" t="str">
        <f aca="false">Asignaturas!F51</f>
        <v>Trabajo Fin de Grado</v>
      </c>
      <c r="C53" s="0" t="str">
        <f aca="false">Asignaturas!B51</f>
        <v>Trabajo Fin de Grado</v>
      </c>
      <c r="D53" s="33" t="n">
        <f aca="false">Asignaturas!H51</f>
        <v>4</v>
      </c>
      <c r="E53" s="33" t="n">
        <f aca="false">Asignaturas!I51</f>
        <v>8</v>
      </c>
      <c r="F53" s="33" t="str">
        <f aca="false">Asignaturas!J51</f>
        <v>TFG</v>
      </c>
      <c r="G53" s="33" t="n">
        <f aca="false">Asignaturas!C51</f>
        <v>9</v>
      </c>
      <c r="H53" s="0" t="n">
        <v>200</v>
      </c>
      <c r="I53" s="0" t="n">
        <v>400</v>
      </c>
      <c r="J53" s="34" t="n">
        <f aca="false">H53/300</f>
        <v>0.666666666666667</v>
      </c>
      <c r="K53" s="34" t="n">
        <f aca="false">I53/300</f>
        <v>1.33333333333333</v>
      </c>
      <c r="L53" s="0" t="s">
        <v>686</v>
      </c>
      <c r="M53" s="0" t="s">
        <v>713</v>
      </c>
      <c r="N53" s="0" t="s">
        <v>726</v>
      </c>
      <c r="O53" s="0" t="s">
        <v>679</v>
      </c>
      <c r="P53" s="0" t="s">
        <v>656</v>
      </c>
      <c r="Q53" s="35" t="s">
        <v>665</v>
      </c>
      <c r="R53" s="0" t="s">
        <v>727</v>
      </c>
      <c r="T53" s="13"/>
      <c r="U53" s="14" t="s">
        <v>675</v>
      </c>
      <c r="V53" s="44" t="n">
        <v>195</v>
      </c>
      <c r="W53" s="47" t="n">
        <v>0.65</v>
      </c>
    </row>
    <row r="54" customFormat="false" ht="15" hidden="false" customHeight="true" outlineLevel="0" collapsed="false">
      <c r="A54" s="33" t="str">
        <f aca="false">Asignaturas!G49</f>
        <v>Humanidades</v>
      </c>
      <c r="B54" s="0" t="str">
        <f aca="false">Asignaturas!F49</f>
        <v>Humanidades</v>
      </c>
      <c r="C54" s="0" t="str">
        <f aca="false">Asignaturas!B49</f>
        <v>Doctrina Social de la Iglesia</v>
      </c>
      <c r="D54" s="33" t="n">
        <f aca="false">Asignaturas!H49</f>
        <v>4</v>
      </c>
      <c r="E54" s="33" t="n">
        <f aca="false">Asignaturas!I49</f>
        <v>8</v>
      </c>
      <c r="F54" s="33" t="str">
        <f aca="false">Asignaturas!J49</f>
        <v>Obligatoria</v>
      </c>
      <c r="G54" s="33" t="n">
        <f aca="false">Asignaturas!C49</f>
        <v>6</v>
      </c>
      <c r="H54" s="0" t="n">
        <f aca="false">'Actividades Formativas'!C49+'Actividades Formativas'!D49+'Actividades Formativas'!E49+'Actividades Formativas'!F49*2</f>
        <v>60</v>
      </c>
      <c r="I54" s="0" t="n">
        <f aca="false">'Actividades Formativas'!C49+'Actividades Formativas'!D49*2+'Actividades Formativas'!E49*2+'Actividades Formativas'!F49*4</f>
        <v>66</v>
      </c>
      <c r="J54" s="34" t="n">
        <f aca="false">H54/300</f>
        <v>0.2</v>
      </c>
      <c r="K54" s="34" t="n">
        <f aca="false">I54/300</f>
        <v>0.22</v>
      </c>
      <c r="L54" s="0" t="s">
        <v>660</v>
      </c>
      <c r="M54" s="0" t="s">
        <v>680</v>
      </c>
      <c r="N54" s="0" t="s">
        <v>681</v>
      </c>
      <c r="O54" s="0" t="s">
        <v>679</v>
      </c>
      <c r="P54" s="0" t="s">
        <v>656</v>
      </c>
      <c r="Q54" s="35" t="s">
        <v>665</v>
      </c>
      <c r="T54" s="13"/>
      <c r="U54" s="14" t="s">
        <v>688</v>
      </c>
      <c r="V54" s="44" t="n">
        <v>190</v>
      </c>
      <c r="W54" s="47" t="n">
        <v>0.633333333333333</v>
      </c>
    </row>
    <row r="55" customFormat="false" ht="15" hidden="false" customHeight="true" outlineLevel="0" collapsed="false">
      <c r="A55" s="33" t="str">
        <f aca="false">Asignaturas!G58</f>
        <v>Humanidades</v>
      </c>
      <c r="B55" s="0" t="str">
        <f aca="false">Asignaturas!F58</f>
        <v>Humanidades</v>
      </c>
      <c r="C55" s="0" t="str">
        <f aca="false">Asignaturas!B58</f>
        <v>Grandes libros</v>
      </c>
      <c r="D55" s="33" t="n">
        <f aca="false">Asignaturas!H58</f>
        <v>4</v>
      </c>
      <c r="E55" s="33" t="n">
        <f aca="false">Asignaturas!I58</f>
        <v>8</v>
      </c>
      <c r="F55" s="33" t="str">
        <f aca="false">Asignaturas!J58</f>
        <v>Optativa de Mención</v>
      </c>
      <c r="G55" s="33" t="n">
        <f aca="false">Asignaturas!C58</f>
        <v>3</v>
      </c>
      <c r="H55" s="0" t="n">
        <f aca="false">'Actividades Formativas'!C58+'Actividades Formativas'!D58+'Actividades Formativas'!E58+'Actividades Formativas'!F58*2</f>
        <v>30</v>
      </c>
      <c r="I55" s="0" t="n">
        <f aca="false">'Actividades Formativas'!C58+'Actividades Formativas'!D58*2+'Actividades Formativas'!E58*2+'Actividades Formativas'!F58*4</f>
        <v>30</v>
      </c>
      <c r="J55" s="34" t="n">
        <f aca="false">H55/300</f>
        <v>0.1</v>
      </c>
      <c r="K55" s="34" t="n">
        <f aca="false">I55/300</f>
        <v>0.1</v>
      </c>
      <c r="L55" s="0" t="s">
        <v>660</v>
      </c>
      <c r="M55" s="0" t="s">
        <v>680</v>
      </c>
      <c r="N55" s="0" t="s">
        <v>681</v>
      </c>
      <c r="Q55" s="35"/>
      <c r="T55" s="13"/>
      <c r="U55" s="14" t="s">
        <v>690</v>
      </c>
      <c r="V55" s="44" t="n">
        <v>70</v>
      </c>
      <c r="W55" s="47" t="n">
        <v>0.233333333333333</v>
      </c>
    </row>
    <row r="56" customFormat="false" ht="15" hidden="false" customHeight="true" outlineLevel="0" collapsed="false">
      <c r="A56" s="33" t="str">
        <f aca="false">Asignaturas!G59</f>
        <v>Humanidades</v>
      </c>
      <c r="B56" s="0" t="str">
        <f aca="false">Asignaturas!F59</f>
        <v>Humanidades</v>
      </c>
      <c r="C56" s="0" t="str">
        <f aca="false">Asignaturas!B59</f>
        <v>Ética y Deontología</v>
      </c>
      <c r="D56" s="33" t="n">
        <f aca="false">Asignaturas!H59</f>
        <v>4</v>
      </c>
      <c r="E56" s="33" t="n">
        <f aca="false">Asignaturas!I59</f>
        <v>8</v>
      </c>
      <c r="F56" s="33" t="str">
        <f aca="false">Asignaturas!J59</f>
        <v>Optativa de Mención</v>
      </c>
      <c r="G56" s="33" t="n">
        <f aca="false">Asignaturas!C59</f>
        <v>3</v>
      </c>
      <c r="H56" s="0" t="n">
        <f aca="false">'Actividades Formativas'!C59+'Actividades Formativas'!D59+'Actividades Formativas'!E59+'Actividades Formativas'!F59*2</f>
        <v>30</v>
      </c>
      <c r="I56" s="0" t="n">
        <v>30</v>
      </c>
      <c r="J56" s="34" t="n">
        <f aca="false">H56/300</f>
        <v>0.1</v>
      </c>
      <c r="K56" s="34" t="n">
        <f aca="false">I56/300</f>
        <v>0.1</v>
      </c>
      <c r="L56" s="0" t="s">
        <v>660</v>
      </c>
      <c r="M56" s="0" t="s">
        <v>680</v>
      </c>
      <c r="N56" s="0" t="s">
        <v>681</v>
      </c>
      <c r="Q56" s="35"/>
      <c r="T56" s="13"/>
      <c r="U56" s="14" t="s">
        <v>700</v>
      </c>
      <c r="V56" s="44" t="n">
        <v>120</v>
      </c>
      <c r="W56" s="47" t="n">
        <v>0.4</v>
      </c>
    </row>
    <row r="57" customFormat="false" ht="15" hidden="false" customHeight="true" outlineLevel="0" collapsed="false">
      <c r="A57" s="33" t="str">
        <f aca="false">Asignaturas!G57</f>
        <v>Lenguajes y Sistemas Informáticos</v>
      </c>
      <c r="B57" s="0" t="str">
        <f aca="false">Asignaturas!F57</f>
        <v>Ingeniería del Software</v>
      </c>
      <c r="C57" s="0" t="str">
        <f aca="false">Asignaturas!B57</f>
        <v>Ingeniería del Software</v>
      </c>
      <c r="D57" s="33" t="n">
        <f aca="false">Asignaturas!H57</f>
        <v>4</v>
      </c>
      <c r="E57" s="33" t="n">
        <f aca="false">Asignaturas!I57</f>
        <v>8</v>
      </c>
      <c r="F57" s="33" t="str">
        <f aca="false">Asignaturas!J57</f>
        <v>Optativa de Mención</v>
      </c>
      <c r="G57" s="33" t="n">
        <f aca="false">Asignaturas!C57</f>
        <v>3</v>
      </c>
      <c r="H57" s="0" t="n">
        <f aca="false">'Actividades Formativas'!C57+'Actividades Formativas'!D57+'Actividades Formativas'!E57+'Actividades Formativas'!F57*2</f>
        <v>30</v>
      </c>
      <c r="I57" s="0" t="n">
        <f aca="false">'Actividades Formativas'!C57+'Actividades Formativas'!D57*2+'Actividades Formativas'!E57*2+'Actividades Formativas'!F57*4</f>
        <v>45</v>
      </c>
      <c r="J57" s="34" t="n">
        <f aca="false">H57/300</f>
        <v>0.1</v>
      </c>
      <c r="K57" s="34" t="n">
        <f aca="false">I57/300</f>
        <v>0.15</v>
      </c>
      <c r="L57" s="0" t="s">
        <v>686</v>
      </c>
      <c r="M57" s="0" t="s">
        <v>722</v>
      </c>
      <c r="N57" s="0" t="s">
        <v>683</v>
      </c>
      <c r="Q57" s="35"/>
      <c r="R57" s="0" t="s">
        <v>676</v>
      </c>
      <c r="T57" s="13"/>
      <c r="U57" s="14" t="s">
        <v>691</v>
      </c>
      <c r="V57" s="44" t="n">
        <v>255</v>
      </c>
      <c r="W57" s="47" t="n">
        <v>0.85</v>
      </c>
    </row>
    <row r="58" customFormat="false" ht="15" hidden="false" customHeight="true" outlineLevel="0" collapsed="false">
      <c r="A58" s="33" t="str">
        <f aca="false">Asignaturas!G54</f>
        <v>Métodos Cuantitativos para la Economía</v>
      </c>
      <c r="B58" s="0" t="str">
        <f aca="false">Asignaturas!F54</f>
        <v>Matemática Aplicada a la Economía</v>
      </c>
      <c r="C58" s="0" t="str">
        <f aca="false">Asignaturas!B54</f>
        <v>Procesos Estocásticos</v>
      </c>
      <c r="D58" s="33" t="n">
        <f aca="false">Asignaturas!H54</f>
        <v>4</v>
      </c>
      <c r="E58" s="33" t="n">
        <f aca="false">Asignaturas!I54</f>
        <v>8</v>
      </c>
      <c r="F58" s="33" t="str">
        <f aca="false">Asignaturas!J54</f>
        <v>Optativa de Mención</v>
      </c>
      <c r="G58" s="33" t="n">
        <f aca="false">Asignaturas!C54</f>
        <v>3</v>
      </c>
      <c r="H58" s="0" t="n">
        <f aca="false">'Actividades Formativas'!C54+'Actividades Formativas'!D54+'Actividades Formativas'!E54+'Actividades Formativas'!F54*2</f>
        <v>30</v>
      </c>
      <c r="I58" s="0" t="n">
        <f aca="false">'Actividades Formativas'!C54+'Actividades Formativas'!D54*2+'Actividades Formativas'!E54*2+'Actividades Formativas'!F54*4</f>
        <v>45</v>
      </c>
      <c r="J58" s="34" t="n">
        <f aca="false">H58/300</f>
        <v>0.1</v>
      </c>
      <c r="K58" s="34" t="n">
        <f aca="false">I58/300</f>
        <v>0.15</v>
      </c>
      <c r="L58" s="0" t="s">
        <v>686</v>
      </c>
      <c r="M58" s="0" t="s">
        <v>714</v>
      </c>
      <c r="N58" s="0" t="s">
        <v>678</v>
      </c>
      <c r="O58" s="0" t="s">
        <v>679</v>
      </c>
      <c r="P58" s="0" t="s">
        <v>656</v>
      </c>
      <c r="Q58" s="35" t="s">
        <v>665</v>
      </c>
      <c r="R58" s="0" t="s">
        <v>676</v>
      </c>
      <c r="T58" s="10"/>
      <c r="U58" s="11" t="s">
        <v>670</v>
      </c>
      <c r="V58" s="48" t="n">
        <v>30</v>
      </c>
      <c r="W58" s="51" t="n">
        <v>0.1</v>
      </c>
    </row>
    <row r="59" customFormat="false" ht="15" hidden="false" customHeight="true" outlineLevel="0" collapsed="false">
      <c r="A59" s="33" t="str">
        <f aca="false">Asignaturas!G56</f>
        <v>Teoría de la Señal y Comunicaciones</v>
      </c>
      <c r="B59" s="0" t="str">
        <f aca="false">Asignaturas!F56</f>
        <v>Tecnología Digital</v>
      </c>
      <c r="C59" s="0" t="str">
        <f aca="false">Asignaturas!B56</f>
        <v>Teoría de la señal</v>
      </c>
      <c r="D59" s="33" t="n">
        <f aca="false">Asignaturas!H56</f>
        <v>4</v>
      </c>
      <c r="E59" s="33" t="n">
        <f aca="false">Asignaturas!I56</f>
        <v>8</v>
      </c>
      <c r="F59" s="33" t="str">
        <f aca="false">Asignaturas!J56</f>
        <v>Optativa de Mención</v>
      </c>
      <c r="G59" s="33" t="n">
        <f aca="false">Asignaturas!C56</f>
        <v>3</v>
      </c>
      <c r="H59" s="0" t="n">
        <f aca="false">'Actividades Formativas'!C56+'Actividades Formativas'!D56+'Actividades Formativas'!E56+'Actividades Formativas'!F56*2</f>
        <v>30</v>
      </c>
      <c r="I59" s="0" t="n">
        <f aca="false">'Actividades Formativas'!C56+'Actividades Formativas'!D56*2+'Actividades Formativas'!E56*2+'Actividades Formativas'!F56*4</f>
        <v>45</v>
      </c>
      <c r="J59" s="34" t="n">
        <f aca="false">H59/300</f>
        <v>0.1</v>
      </c>
      <c r="K59" s="34" t="n">
        <f aca="false">I59/300</f>
        <v>0.15</v>
      </c>
      <c r="L59" s="0" t="s">
        <v>686</v>
      </c>
      <c r="M59" s="0" t="s">
        <v>728</v>
      </c>
      <c r="N59" s="0" t="s">
        <v>729</v>
      </c>
      <c r="O59" s="0" t="s">
        <v>679</v>
      </c>
      <c r="P59" s="0" t="s">
        <v>656</v>
      </c>
      <c r="Q59" s="35" t="s">
        <v>665</v>
      </c>
      <c r="R59" s="0" t="s">
        <v>676</v>
      </c>
      <c r="T59" s="7" t="s">
        <v>80</v>
      </c>
      <c r="U59" s="8"/>
      <c r="V59" s="40" t="n">
        <v>285</v>
      </c>
      <c r="W59" s="43" t="n">
        <v>0.95</v>
      </c>
    </row>
    <row r="60" customFormat="false" ht="14.25" hidden="false" customHeight="false" outlineLevel="0" collapsed="false">
      <c r="T60" s="13"/>
      <c r="U60" s="14" t="s">
        <v>714</v>
      </c>
      <c r="V60" s="44" t="n">
        <v>195</v>
      </c>
      <c r="W60" s="47" t="n">
        <v>0.65</v>
      </c>
    </row>
    <row r="61" customFormat="false" ht="14.25" hidden="false" customHeight="false" outlineLevel="0" collapsed="false">
      <c r="T61" s="10"/>
      <c r="U61" s="11" t="s">
        <v>715</v>
      </c>
      <c r="V61" s="48" t="n">
        <v>90</v>
      </c>
      <c r="W61" s="51" t="n">
        <v>0.3</v>
      </c>
    </row>
    <row r="62" customFormat="false" ht="14.25" hidden="false" customHeight="false" outlineLevel="0" collapsed="false">
      <c r="T62" s="7" t="s">
        <v>55</v>
      </c>
      <c r="U62" s="8"/>
      <c r="V62" s="40" t="n">
        <v>75</v>
      </c>
      <c r="W62" s="43" t="n">
        <v>0.25</v>
      </c>
    </row>
    <row r="63" customFormat="false" ht="14.25" hidden="false" customHeight="false" outlineLevel="0" collapsed="false">
      <c r="T63" s="10"/>
      <c r="U63" s="11" t="s">
        <v>692</v>
      </c>
      <c r="V63" s="48" t="n">
        <v>75</v>
      </c>
      <c r="W63" s="51" t="n">
        <v>0.25</v>
      </c>
    </row>
    <row r="64" customFormat="false" ht="14.25" hidden="false" customHeight="false" outlineLevel="0" collapsed="false">
      <c r="T64" s="7" t="s">
        <v>114</v>
      </c>
      <c r="U64" s="8"/>
      <c r="V64" s="40" t="n">
        <v>45</v>
      </c>
      <c r="W64" s="43" t="n">
        <v>0.15</v>
      </c>
    </row>
    <row r="65" customFormat="false" ht="14.25" hidden="false" customHeight="false" outlineLevel="0" collapsed="false">
      <c r="T65" s="10"/>
      <c r="U65" s="11" t="s">
        <v>728</v>
      </c>
      <c r="V65" s="48" t="n">
        <v>45</v>
      </c>
      <c r="W65" s="51" t="n">
        <v>0.15</v>
      </c>
    </row>
    <row r="66" customFormat="false" ht="14.25" hidden="false" customHeight="false" outlineLevel="0" collapsed="false">
      <c r="T66" s="16" t="s">
        <v>120</v>
      </c>
      <c r="U66" s="17"/>
      <c r="V66" s="53" t="n">
        <v>4681</v>
      </c>
      <c r="W66" s="56" t="n">
        <v>15.6033333333333</v>
      </c>
    </row>
  </sheetData>
  <autoFilter ref="A1:R59">
    <sortState ref="A2:R59">
      <sortCondition ref="A2:A59" customList=""/>
    </sortState>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2"/>
  <sheetViews>
    <sheetView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S3" activeCellId="0" sqref="S3"/>
    </sheetView>
  </sheetViews>
  <sheetFormatPr defaultColWidth="8.8515625" defaultRowHeight="14.25" zeroHeight="false" outlineLevelRow="0" outlineLevelCol="0"/>
  <cols>
    <col collapsed="false" customWidth="true" hidden="false" outlineLevel="0" max="1" min="1" style="0" width="45.85"/>
    <col collapsed="false" customWidth="true" hidden="false" outlineLevel="0" max="2" min="2" style="0" width="33.14"/>
    <col collapsed="false" customWidth="true" hidden="false" outlineLevel="0" max="3" min="3" style="0" width="82.86"/>
    <col collapsed="false" customWidth="true" hidden="false" outlineLevel="0" max="6" min="6" style="0" width="10.71"/>
    <col collapsed="false" customWidth="true" hidden="false" outlineLevel="0" max="7" min="7" style="0" width="12"/>
    <col collapsed="false" customWidth="true" hidden="false" outlineLevel="0" max="8" min="8" style="0" width="10.85"/>
    <col collapsed="false" customWidth="true" hidden="false" outlineLevel="0" max="9" min="9" style="0" width="19.14"/>
    <col collapsed="false" customWidth="true" hidden="false" outlineLevel="0" max="17" min="17" style="0" width="12.86"/>
    <col collapsed="false" customWidth="true" hidden="false" outlineLevel="0" max="18" min="18" style="0" width="13"/>
    <col collapsed="false" customWidth="true" hidden="false" outlineLevel="0" max="20" min="20" style="0" width="8.14"/>
  </cols>
  <sheetData>
    <row r="1" s="1" customFormat="true" ht="14.25" hidden="false" customHeight="false" outlineLevel="0" collapsed="false">
      <c r="A1" s="1" t="s">
        <v>647</v>
      </c>
      <c r="B1" s="1" t="s">
        <v>5</v>
      </c>
      <c r="C1" s="1" t="s">
        <v>421</v>
      </c>
      <c r="D1" s="1" t="s">
        <v>0</v>
      </c>
      <c r="E1" s="1" t="s">
        <v>656</v>
      </c>
      <c r="F1" s="1" t="s">
        <v>730</v>
      </c>
      <c r="G1" s="1" t="s">
        <v>655</v>
      </c>
      <c r="H1" s="1" t="s">
        <v>731</v>
      </c>
      <c r="I1" s="1" t="s">
        <v>732</v>
      </c>
      <c r="J1" s="1" t="s">
        <v>733</v>
      </c>
      <c r="K1" s="1" t="s">
        <v>734</v>
      </c>
      <c r="L1" s="1" t="s">
        <v>735</v>
      </c>
      <c r="M1" s="1" t="s">
        <v>736</v>
      </c>
      <c r="N1" s="1" t="s">
        <v>737</v>
      </c>
      <c r="Q1" s="59"/>
      <c r="R1" s="60"/>
      <c r="S1" s="5" t="s">
        <v>659</v>
      </c>
      <c r="T1" s="32"/>
    </row>
    <row r="2" customFormat="false" ht="14.25" hidden="false" customHeight="false" outlineLevel="0" collapsed="false">
      <c r="A2" s="0" t="s">
        <v>74</v>
      </c>
      <c r="B2" s="0" t="s">
        <v>27</v>
      </c>
      <c r="C2" s="0" t="s">
        <v>738</v>
      </c>
      <c r="D2" s="0" t="s">
        <v>701</v>
      </c>
      <c r="E2" s="0" t="s">
        <v>660</v>
      </c>
      <c r="F2" s="0" t="s">
        <v>660</v>
      </c>
      <c r="G2" s="0" t="s">
        <v>674</v>
      </c>
      <c r="H2" s="0" t="s">
        <v>665</v>
      </c>
      <c r="I2" s="0" t="s">
        <v>739</v>
      </c>
      <c r="J2" s="0" t="n">
        <v>330</v>
      </c>
      <c r="K2" s="35" t="n">
        <v>1</v>
      </c>
      <c r="L2" s="34" t="n">
        <v>1.1</v>
      </c>
      <c r="M2" s="0" t="n">
        <v>0</v>
      </c>
      <c r="N2" s="0" t="n">
        <f aca="false">J2-M2</f>
        <v>330</v>
      </c>
      <c r="Q2" s="36" t="s">
        <v>656</v>
      </c>
      <c r="R2" s="61" t="s">
        <v>730</v>
      </c>
      <c r="S2" s="37" t="s">
        <v>740</v>
      </c>
      <c r="T2" s="39" t="s">
        <v>741</v>
      </c>
    </row>
    <row r="3" customFormat="false" ht="14.25" hidden="false" customHeight="false" outlineLevel="0" collapsed="false">
      <c r="A3" s="0" t="s">
        <v>74</v>
      </c>
      <c r="B3" s="0" t="s">
        <v>72</v>
      </c>
      <c r="C3" s="0" t="s">
        <v>704</v>
      </c>
      <c r="D3" s="0" t="s">
        <v>702</v>
      </c>
      <c r="E3" s="0" t="s">
        <v>660</v>
      </c>
      <c r="F3" s="0" t="s">
        <v>660</v>
      </c>
      <c r="G3" s="0" t="s">
        <v>674</v>
      </c>
      <c r="H3" s="0" t="s">
        <v>665</v>
      </c>
      <c r="I3" s="0" t="s">
        <v>739</v>
      </c>
      <c r="J3" s="0" t="n">
        <v>270</v>
      </c>
      <c r="K3" s="35" t="n">
        <f aca="false">J3/300</f>
        <v>0.9</v>
      </c>
      <c r="L3" s="34" t="n">
        <v>0.9</v>
      </c>
      <c r="M3" s="0" t="n">
        <v>0</v>
      </c>
      <c r="N3" s="0" t="n">
        <f aca="false">J3-M3</f>
        <v>270</v>
      </c>
      <c r="Q3" s="7" t="s">
        <v>660</v>
      </c>
      <c r="R3" s="8"/>
      <c r="S3" s="40" t="n">
        <v>3206</v>
      </c>
      <c r="T3" s="66" t="n">
        <v>3206</v>
      </c>
    </row>
    <row r="4" customFormat="false" ht="14.25" hidden="false" customHeight="false" outlineLevel="0" collapsed="false">
      <c r="A4" s="0" t="s">
        <v>74</v>
      </c>
      <c r="B4" s="0" t="s">
        <v>742</v>
      </c>
      <c r="C4" s="0" t="s">
        <v>743</v>
      </c>
      <c r="D4" s="0" t="s">
        <v>703</v>
      </c>
      <c r="E4" s="0" t="s">
        <v>686</v>
      </c>
      <c r="F4" s="0" t="s">
        <v>686</v>
      </c>
      <c r="G4" s="0" t="s">
        <v>663</v>
      </c>
      <c r="H4" s="0" t="s">
        <v>665</v>
      </c>
      <c r="I4" s="0" t="s">
        <v>739</v>
      </c>
      <c r="J4" s="0" t="n">
        <v>225</v>
      </c>
      <c r="K4" s="35" t="n">
        <f aca="false">J4/300</f>
        <v>0.75</v>
      </c>
      <c r="L4" s="34" t="n">
        <v>0.75</v>
      </c>
      <c r="M4" s="0" t="n">
        <v>0</v>
      </c>
      <c r="N4" s="0" t="n">
        <f aca="false">J4-M4</f>
        <v>225</v>
      </c>
      <c r="Q4" s="13"/>
      <c r="R4" s="14" t="s">
        <v>686</v>
      </c>
      <c r="S4" s="44" t="n">
        <v>1095</v>
      </c>
      <c r="T4" s="67" t="n">
        <v>1095</v>
      </c>
    </row>
    <row r="5" customFormat="false" ht="14.25" hidden="false" customHeight="false" outlineLevel="0" collapsed="false">
      <c r="A5" s="0" t="s">
        <v>74</v>
      </c>
      <c r="B5" s="0" t="s">
        <v>76</v>
      </c>
      <c r="C5" s="0" t="s">
        <v>744</v>
      </c>
      <c r="D5" s="0" t="s">
        <v>705</v>
      </c>
      <c r="E5" s="0" t="s">
        <v>686</v>
      </c>
      <c r="F5" s="0" t="s">
        <v>686</v>
      </c>
      <c r="G5" s="0" t="s">
        <v>679</v>
      </c>
      <c r="H5" s="0" t="s">
        <v>665</v>
      </c>
      <c r="J5" s="0" t="n">
        <v>90</v>
      </c>
      <c r="K5" s="35" t="n">
        <f aca="false">J5/300</f>
        <v>0.3</v>
      </c>
      <c r="L5" s="34" t="n">
        <v>0.3</v>
      </c>
      <c r="M5" s="0" t="n">
        <v>0</v>
      </c>
      <c r="N5" s="0" t="n">
        <f aca="false">J5-M5</f>
        <v>90</v>
      </c>
      <c r="Q5" s="10"/>
      <c r="R5" s="11" t="s">
        <v>660</v>
      </c>
      <c r="S5" s="48" t="n">
        <v>2111</v>
      </c>
      <c r="T5" s="68" t="n">
        <v>2111</v>
      </c>
    </row>
    <row r="6" customFormat="false" ht="14.25" hidden="false" customHeight="false" outlineLevel="0" collapsed="false">
      <c r="A6" s="0" t="s">
        <v>74</v>
      </c>
      <c r="B6" s="0" t="s">
        <v>111</v>
      </c>
      <c r="C6" s="0" t="s">
        <v>745</v>
      </c>
      <c r="D6" s="0" t="s">
        <v>707</v>
      </c>
      <c r="E6" s="0" t="s">
        <v>686</v>
      </c>
      <c r="F6" s="0" t="s">
        <v>686</v>
      </c>
      <c r="G6" s="0" t="s">
        <v>746</v>
      </c>
      <c r="H6" s="0" t="s">
        <v>665</v>
      </c>
      <c r="J6" s="0" t="n">
        <v>45</v>
      </c>
      <c r="K6" s="35" t="n">
        <f aca="false">J6/300</f>
        <v>0.15</v>
      </c>
      <c r="L6" s="34" t="n">
        <v>0.15</v>
      </c>
      <c r="M6" s="0" t="n">
        <v>0</v>
      </c>
      <c r="N6" s="0" t="n">
        <f aca="false">J6-M6</f>
        <v>45</v>
      </c>
      <c r="Q6" s="69" t="s">
        <v>686</v>
      </c>
      <c r="R6" s="70"/>
      <c r="S6" s="71" t="n">
        <v>1475</v>
      </c>
      <c r="T6" s="72" t="n">
        <v>1475</v>
      </c>
    </row>
    <row r="7" customFormat="false" ht="14.25" hidden="false" customHeight="false" outlineLevel="0" collapsed="false">
      <c r="A7" s="0" t="s">
        <v>74</v>
      </c>
      <c r="B7" s="0" t="s">
        <v>106</v>
      </c>
      <c r="C7" s="0" t="s">
        <v>747</v>
      </c>
      <c r="D7" s="0" t="s">
        <v>708</v>
      </c>
      <c r="E7" s="0" t="s">
        <v>686</v>
      </c>
      <c r="F7" s="0" t="s">
        <v>686</v>
      </c>
      <c r="G7" s="0" t="s">
        <v>679</v>
      </c>
      <c r="H7" s="0" t="s">
        <v>665</v>
      </c>
      <c r="J7" s="0" t="n">
        <v>45</v>
      </c>
      <c r="K7" s="35" t="n">
        <f aca="false">J7/300</f>
        <v>0.15</v>
      </c>
      <c r="L7" s="34" t="n">
        <v>0.15</v>
      </c>
      <c r="M7" s="0" t="n">
        <v>0</v>
      </c>
      <c r="N7" s="0" t="n">
        <f aca="false">J7-M7</f>
        <v>45</v>
      </c>
      <c r="Q7" s="16" t="s">
        <v>120</v>
      </c>
      <c r="R7" s="17"/>
      <c r="S7" s="53" t="n">
        <v>4681</v>
      </c>
      <c r="T7" s="73" t="n">
        <v>4681</v>
      </c>
    </row>
    <row r="8" customFormat="false" ht="14.25" hidden="false" customHeight="false" outlineLevel="0" collapsed="false">
      <c r="A8" s="0" t="s">
        <v>74</v>
      </c>
      <c r="B8" s="0" t="s">
        <v>102</v>
      </c>
      <c r="C8" s="0" t="s">
        <v>748</v>
      </c>
      <c r="D8" s="0" t="s">
        <v>749</v>
      </c>
      <c r="E8" s="0" t="s">
        <v>686</v>
      </c>
      <c r="F8" s="0" t="s">
        <v>686</v>
      </c>
      <c r="G8" s="0" t="s">
        <v>746</v>
      </c>
      <c r="H8" s="0" t="s">
        <v>665</v>
      </c>
      <c r="J8" s="0" t="n">
        <v>100</v>
      </c>
      <c r="K8" s="35" t="n">
        <f aca="false">J8/300</f>
        <v>0.333333333333333</v>
      </c>
      <c r="L8" s="34" t="n">
        <v>0.33</v>
      </c>
      <c r="M8" s="0" t="n">
        <v>0</v>
      </c>
      <c r="N8" s="0" t="n">
        <f aca="false">J8-M8</f>
        <v>100</v>
      </c>
    </row>
    <row r="9" customFormat="false" ht="14.25" hidden="false" customHeight="false" outlineLevel="0" collapsed="false">
      <c r="A9" s="0" t="s">
        <v>74</v>
      </c>
      <c r="B9" s="0" t="s">
        <v>105</v>
      </c>
      <c r="C9" s="0" t="s">
        <v>750</v>
      </c>
      <c r="D9" s="0" t="s">
        <v>751</v>
      </c>
      <c r="E9" s="0" t="s">
        <v>660</v>
      </c>
      <c r="F9" s="0" t="s">
        <v>660</v>
      </c>
      <c r="G9" s="0" t="s">
        <v>674</v>
      </c>
      <c r="H9" s="0" t="s">
        <v>665</v>
      </c>
      <c r="J9" s="0" t="n">
        <v>200</v>
      </c>
      <c r="K9" s="35" t="n">
        <f aca="false">J9/300</f>
        <v>0.666666666666667</v>
      </c>
      <c r="L9" s="34" t="n">
        <v>0.67</v>
      </c>
      <c r="M9" s="0" t="n">
        <v>0</v>
      </c>
      <c r="N9" s="0" t="n">
        <f aca="false">J9-M9</f>
        <v>200</v>
      </c>
    </row>
    <row r="10" customFormat="false" ht="14.25" hidden="false" customHeight="false" outlineLevel="0" collapsed="false">
      <c r="A10" s="0" t="s">
        <v>49</v>
      </c>
      <c r="B10" s="0" t="s">
        <v>49</v>
      </c>
      <c r="D10" s="0" t="s">
        <v>695</v>
      </c>
      <c r="E10" s="0" t="s">
        <v>660</v>
      </c>
      <c r="F10" s="0" t="s">
        <v>686</v>
      </c>
      <c r="G10" s="0" t="s">
        <v>674</v>
      </c>
      <c r="H10" s="0" t="s">
        <v>665</v>
      </c>
      <c r="I10" s="0" t="s">
        <v>739</v>
      </c>
      <c r="J10" s="0" t="n">
        <v>60</v>
      </c>
      <c r="K10" s="35" t="n">
        <f aca="false">J10/300</f>
        <v>0.2</v>
      </c>
      <c r="L10" s="34" t="n">
        <v>0.2</v>
      </c>
      <c r="M10" s="0" t="n">
        <v>60</v>
      </c>
      <c r="N10" s="0" t="n">
        <f aca="false">J10-M10</f>
        <v>0</v>
      </c>
    </row>
    <row r="11" customFormat="false" ht="14.25" hidden="false" customHeight="false" outlineLevel="0" collapsed="false">
      <c r="A11" s="0" t="s">
        <v>84</v>
      </c>
      <c r="B11" s="0" t="s">
        <v>83</v>
      </c>
      <c r="D11" s="0" t="s">
        <v>710</v>
      </c>
      <c r="E11" s="0" t="s">
        <v>660</v>
      </c>
      <c r="F11" s="0" t="s">
        <v>660</v>
      </c>
      <c r="G11" s="0" t="s">
        <v>674</v>
      </c>
      <c r="H11" s="0" t="s">
        <v>665</v>
      </c>
      <c r="I11" s="0" t="s">
        <v>739</v>
      </c>
      <c r="J11" s="0" t="n">
        <v>180</v>
      </c>
      <c r="K11" s="35" t="n">
        <f aca="false">J11/300</f>
        <v>0.6</v>
      </c>
      <c r="L11" s="34" t="n">
        <v>0.6</v>
      </c>
      <c r="M11" s="0" t="n">
        <v>0</v>
      </c>
      <c r="N11" s="0" t="n">
        <f aca="false">J11-M11</f>
        <v>180</v>
      </c>
    </row>
    <row r="12" customFormat="false" ht="14.25" hidden="false" customHeight="false" outlineLevel="0" collapsed="false">
      <c r="A12" s="0" t="s">
        <v>84</v>
      </c>
      <c r="B12" s="0" t="s">
        <v>83</v>
      </c>
      <c r="D12" s="0" t="s">
        <v>719</v>
      </c>
      <c r="E12" s="0" t="s">
        <v>686</v>
      </c>
      <c r="F12" s="0" t="s">
        <v>686</v>
      </c>
      <c r="G12" s="0" t="s">
        <v>694</v>
      </c>
      <c r="H12" s="0" t="s">
        <v>720</v>
      </c>
      <c r="J12" s="0" t="n">
        <v>150</v>
      </c>
      <c r="K12" s="35" t="n">
        <f aca="false">J12/300</f>
        <v>0.5</v>
      </c>
      <c r="L12" s="34" t="n">
        <v>0.5</v>
      </c>
      <c r="M12" s="0" t="n">
        <v>0</v>
      </c>
      <c r="N12" s="0" t="n">
        <f aca="false">J12-M12</f>
        <v>150</v>
      </c>
    </row>
    <row r="13" customFormat="false" ht="14.25" hidden="false" customHeight="false" outlineLevel="0" collapsed="false">
      <c r="A13" s="0" t="s">
        <v>84</v>
      </c>
      <c r="B13" s="0" t="s">
        <v>102</v>
      </c>
      <c r="D13" s="0" t="s">
        <v>752</v>
      </c>
      <c r="E13" s="0" t="s">
        <v>686</v>
      </c>
      <c r="F13" s="0" t="s">
        <v>686</v>
      </c>
      <c r="G13" s="0" t="s">
        <v>663</v>
      </c>
      <c r="H13" s="0" t="s">
        <v>665</v>
      </c>
      <c r="J13" s="0" t="n">
        <v>100</v>
      </c>
      <c r="K13" s="35" t="n">
        <f aca="false">J13/300</f>
        <v>0.333333333333333</v>
      </c>
      <c r="L13" s="34" t="n">
        <v>0.33</v>
      </c>
      <c r="M13" s="0" t="n">
        <v>0</v>
      </c>
      <c r="N13" s="0" t="n">
        <f aca="false">J13-M13</f>
        <v>100</v>
      </c>
    </row>
    <row r="14" customFormat="false" ht="14.25" hidden="false" customHeight="false" outlineLevel="0" collapsed="false">
      <c r="A14" s="0" t="s">
        <v>84</v>
      </c>
      <c r="B14" s="0" t="s">
        <v>105</v>
      </c>
      <c r="D14" s="0" t="s">
        <v>753</v>
      </c>
      <c r="E14" s="0" t="s">
        <v>660</v>
      </c>
      <c r="F14" s="0" t="s">
        <v>660</v>
      </c>
      <c r="G14" s="0" t="s">
        <v>674</v>
      </c>
      <c r="H14" s="0" t="s">
        <v>665</v>
      </c>
      <c r="J14" s="0" t="n">
        <v>200</v>
      </c>
      <c r="K14" s="35" t="n">
        <f aca="false">J14/300</f>
        <v>0.666666666666667</v>
      </c>
      <c r="L14" s="34" t="n">
        <v>0.67</v>
      </c>
      <c r="M14" s="0" t="n">
        <v>0</v>
      </c>
      <c r="N14" s="0" t="n">
        <f aca="false">J14-M14</f>
        <v>200</v>
      </c>
    </row>
    <row r="15" customFormat="false" ht="14.25" hidden="false" customHeight="false" outlineLevel="0" collapsed="false">
      <c r="A15" s="0" t="s">
        <v>34</v>
      </c>
      <c r="B15" s="0" t="s">
        <v>33</v>
      </c>
      <c r="D15" s="0" t="s">
        <v>677</v>
      </c>
      <c r="E15" s="0" t="s">
        <v>660</v>
      </c>
      <c r="F15" s="0" t="s">
        <v>686</v>
      </c>
      <c r="G15" s="0" t="s">
        <v>674</v>
      </c>
      <c r="H15" s="0" t="s">
        <v>665</v>
      </c>
      <c r="I15" s="0" t="s">
        <v>739</v>
      </c>
      <c r="J15" s="0" t="n">
        <v>240</v>
      </c>
      <c r="K15" s="35" t="n">
        <f aca="false">J15/300</f>
        <v>0.8</v>
      </c>
      <c r="L15" s="34" t="n">
        <v>0.8</v>
      </c>
      <c r="M15" s="0" t="n">
        <v>75</v>
      </c>
      <c r="N15" s="0" t="n">
        <f aca="false">J15-M15</f>
        <v>165</v>
      </c>
    </row>
    <row r="16" customFormat="false" ht="14.25" hidden="false" customHeight="false" outlineLevel="0" collapsed="false">
      <c r="A16" s="0" t="s">
        <v>39</v>
      </c>
      <c r="B16" s="0" t="s">
        <v>39</v>
      </c>
      <c r="D16" s="0" t="s">
        <v>680</v>
      </c>
      <c r="E16" s="0" t="s">
        <v>660</v>
      </c>
      <c r="F16" s="0" t="s">
        <v>660</v>
      </c>
      <c r="G16" s="0" t="s">
        <v>674</v>
      </c>
      <c r="H16" s="0" t="s">
        <v>665</v>
      </c>
      <c r="I16" s="0" t="s">
        <v>739</v>
      </c>
      <c r="J16" s="0" t="n">
        <v>251</v>
      </c>
      <c r="K16" s="35" t="n">
        <f aca="false">J16/300</f>
        <v>0.836666666666667</v>
      </c>
      <c r="L16" s="34" t="n">
        <v>0.836666666666667</v>
      </c>
      <c r="M16" s="0" t="n">
        <v>251</v>
      </c>
      <c r="N16" s="0" t="n">
        <f aca="false">J16-M16</f>
        <v>0</v>
      </c>
    </row>
    <row r="17" customFormat="false" ht="14.25" hidden="false" customHeight="false" outlineLevel="0" collapsed="false">
      <c r="A17" s="0" t="s">
        <v>29</v>
      </c>
      <c r="B17" s="0" t="s">
        <v>28</v>
      </c>
      <c r="C17" s="0" t="s">
        <v>683</v>
      </c>
      <c r="D17" s="0" t="s">
        <v>682</v>
      </c>
      <c r="E17" s="0" t="s">
        <v>660</v>
      </c>
      <c r="F17" s="0" t="s">
        <v>686</v>
      </c>
      <c r="G17" s="0" t="s">
        <v>674</v>
      </c>
      <c r="H17" s="0" t="s">
        <v>665</v>
      </c>
      <c r="I17" s="0" t="s">
        <v>739</v>
      </c>
      <c r="J17" s="0" t="n">
        <v>225</v>
      </c>
      <c r="K17" s="35" t="n">
        <f aca="false">J17/300</f>
        <v>0.75</v>
      </c>
      <c r="L17" s="34" t="n">
        <v>0.75</v>
      </c>
      <c r="M17" s="0" t="n">
        <v>135</v>
      </c>
      <c r="N17" s="0" t="n">
        <f aca="false">J17-M17</f>
        <v>90</v>
      </c>
    </row>
    <row r="18" customFormat="false" ht="14.25" hidden="false" customHeight="false" outlineLevel="0" collapsed="false">
      <c r="A18" s="0" t="s">
        <v>29</v>
      </c>
      <c r="B18" s="0" t="s">
        <v>28</v>
      </c>
      <c r="C18" s="0" t="s">
        <v>662</v>
      </c>
      <c r="D18" s="0" t="s">
        <v>661</v>
      </c>
      <c r="E18" s="0" t="s">
        <v>686</v>
      </c>
      <c r="F18" s="0" t="s">
        <v>686</v>
      </c>
      <c r="G18" s="0" t="s">
        <v>663</v>
      </c>
      <c r="H18" s="0" t="s">
        <v>665</v>
      </c>
      <c r="J18" s="0" t="n">
        <v>270</v>
      </c>
      <c r="K18" s="35" t="n">
        <f aca="false">J18/300</f>
        <v>0.9</v>
      </c>
      <c r="L18" s="34" t="n">
        <v>0.9</v>
      </c>
      <c r="M18" s="0" t="n">
        <v>180</v>
      </c>
      <c r="N18" s="0" t="n">
        <f aca="false">J18-M18</f>
        <v>90</v>
      </c>
    </row>
    <row r="19" customFormat="false" ht="14.25" hidden="false" customHeight="false" outlineLevel="0" collapsed="false">
      <c r="A19" s="0" t="s">
        <v>29</v>
      </c>
      <c r="B19" s="0" t="s">
        <v>62</v>
      </c>
      <c r="C19" s="0" t="s">
        <v>754</v>
      </c>
      <c r="D19" s="0" t="s">
        <v>697</v>
      </c>
      <c r="E19" s="0" t="s">
        <v>660</v>
      </c>
      <c r="F19" s="0" t="s">
        <v>686</v>
      </c>
      <c r="G19" s="0" t="s">
        <v>679</v>
      </c>
      <c r="H19" s="0" t="s">
        <v>665</v>
      </c>
      <c r="I19" s="0" t="s">
        <v>739</v>
      </c>
      <c r="J19" s="0" t="n">
        <v>165</v>
      </c>
      <c r="K19" s="35" t="n">
        <f aca="false">J19/300</f>
        <v>0.55</v>
      </c>
      <c r="L19" s="34" t="n">
        <v>0.55</v>
      </c>
      <c r="M19" s="0" t="n">
        <v>0</v>
      </c>
      <c r="N19" s="0" t="n">
        <f aca="false">J19-M19</f>
        <v>165</v>
      </c>
    </row>
    <row r="20" customFormat="false" ht="14.25" hidden="false" customHeight="false" outlineLevel="0" collapsed="false">
      <c r="A20" s="0" t="s">
        <v>29</v>
      </c>
      <c r="B20" s="0" t="s">
        <v>115</v>
      </c>
      <c r="C20" s="0" t="s">
        <v>755</v>
      </c>
      <c r="D20" s="0" t="s">
        <v>722</v>
      </c>
      <c r="E20" s="0" t="s">
        <v>660</v>
      </c>
      <c r="F20" s="0" t="s">
        <v>686</v>
      </c>
      <c r="G20" s="0" t="s">
        <v>674</v>
      </c>
      <c r="H20" s="0" t="s">
        <v>665</v>
      </c>
      <c r="I20" s="0" t="s">
        <v>739</v>
      </c>
      <c r="J20" s="0" t="n">
        <v>45</v>
      </c>
      <c r="K20" s="35" t="n">
        <f aca="false">J20/300</f>
        <v>0.15</v>
      </c>
      <c r="L20" s="34" t="n">
        <v>0.15</v>
      </c>
      <c r="M20" s="0" t="n">
        <v>0</v>
      </c>
      <c r="N20" s="0" t="n">
        <f aca="false">J20-M20</f>
        <v>45</v>
      </c>
    </row>
    <row r="21" customFormat="false" ht="14.25" hidden="false" customHeight="false" outlineLevel="0" collapsed="false">
      <c r="A21" s="0" t="s">
        <v>16</v>
      </c>
      <c r="B21" s="0" t="s">
        <v>20</v>
      </c>
      <c r="C21" s="0" t="s">
        <v>756</v>
      </c>
      <c r="D21" s="0" t="s">
        <v>672</v>
      </c>
      <c r="E21" s="0" t="s">
        <v>660</v>
      </c>
      <c r="F21" s="0" t="s">
        <v>660</v>
      </c>
      <c r="G21" s="0" t="s">
        <v>757</v>
      </c>
      <c r="H21" s="0" t="s">
        <v>665</v>
      </c>
      <c r="I21" s="0" t="s">
        <v>758</v>
      </c>
      <c r="J21" s="0" t="n">
        <v>225</v>
      </c>
      <c r="K21" s="35" t="n">
        <f aca="false">J21/300</f>
        <v>0.75</v>
      </c>
      <c r="L21" s="34" t="n">
        <v>0.75</v>
      </c>
      <c r="M21" s="0" t="n">
        <v>225</v>
      </c>
      <c r="N21" s="0" t="n">
        <f aca="false">J21-M21</f>
        <v>0</v>
      </c>
    </row>
    <row r="22" customFormat="false" ht="14.25" hidden="false" customHeight="false" outlineLevel="0" collapsed="false">
      <c r="A22" s="0" t="s">
        <v>16</v>
      </c>
      <c r="B22" s="0" t="s">
        <v>24</v>
      </c>
      <c r="C22" s="0" t="s">
        <v>759</v>
      </c>
      <c r="D22" s="0" t="s">
        <v>675</v>
      </c>
      <c r="E22" s="0" t="s">
        <v>660</v>
      </c>
      <c r="F22" s="0" t="s">
        <v>686</v>
      </c>
      <c r="G22" s="0" t="s">
        <v>674</v>
      </c>
      <c r="H22" s="0" t="s">
        <v>665</v>
      </c>
      <c r="I22" s="0" t="s">
        <v>739</v>
      </c>
      <c r="J22" s="0" t="n">
        <v>195</v>
      </c>
      <c r="K22" s="35" t="n">
        <f aca="false">J22/300</f>
        <v>0.65</v>
      </c>
      <c r="L22" s="34" t="n">
        <v>0.65</v>
      </c>
      <c r="M22" s="0" t="n">
        <v>195</v>
      </c>
      <c r="N22" s="0" t="n">
        <f aca="false">J22-M22</f>
        <v>0</v>
      </c>
    </row>
    <row r="23" customFormat="false" ht="14.25" hidden="false" customHeight="false" outlineLevel="0" collapsed="false">
      <c r="A23" s="0" t="s">
        <v>16</v>
      </c>
      <c r="B23" s="0" t="s">
        <v>45</v>
      </c>
      <c r="C23" s="0" t="s">
        <v>760</v>
      </c>
      <c r="D23" s="0" t="s">
        <v>688</v>
      </c>
      <c r="E23" s="0" t="s">
        <v>660</v>
      </c>
      <c r="F23" s="0" t="s">
        <v>660</v>
      </c>
      <c r="G23" s="0" t="s">
        <v>674</v>
      </c>
      <c r="H23" s="0" t="s">
        <v>665</v>
      </c>
      <c r="I23" s="0" t="s">
        <v>739</v>
      </c>
      <c r="J23" s="0" t="n">
        <v>190</v>
      </c>
      <c r="K23" s="35" t="n">
        <f aca="false">J23/300</f>
        <v>0.633333333333333</v>
      </c>
      <c r="L23" s="34" t="n">
        <v>0.633333333333333</v>
      </c>
      <c r="M23" s="0" t="n">
        <v>0</v>
      </c>
      <c r="N23" s="0" t="n">
        <f aca="false">J23-M23</f>
        <v>190</v>
      </c>
    </row>
    <row r="24" customFormat="false" ht="14.25" hidden="false" customHeight="false" outlineLevel="0" collapsed="false">
      <c r="A24" s="0" t="s">
        <v>16</v>
      </c>
      <c r="B24" s="0" t="s">
        <v>45</v>
      </c>
      <c r="C24" s="0" t="s">
        <v>761</v>
      </c>
      <c r="D24" s="0" t="s">
        <v>690</v>
      </c>
      <c r="E24" s="0" t="s">
        <v>660</v>
      </c>
      <c r="F24" s="0" t="s">
        <v>660</v>
      </c>
      <c r="G24" s="0" t="s">
        <v>674</v>
      </c>
      <c r="H24" s="0" t="s">
        <v>665</v>
      </c>
      <c r="I24" s="0" t="s">
        <v>739</v>
      </c>
      <c r="J24" s="0" t="n">
        <v>70</v>
      </c>
      <c r="K24" s="35" t="n">
        <f aca="false">J24/300</f>
        <v>0.233333333333333</v>
      </c>
      <c r="L24" s="34" t="n">
        <v>0.233333333333333</v>
      </c>
      <c r="M24" s="0" t="n">
        <v>0</v>
      </c>
      <c r="N24" s="0" t="n">
        <f aca="false">J24-M24</f>
        <v>70</v>
      </c>
    </row>
    <row r="25" customFormat="false" ht="14.25" hidden="false" customHeight="false" outlineLevel="0" collapsed="false">
      <c r="A25" s="0" t="s">
        <v>16</v>
      </c>
      <c r="B25" s="0" t="s">
        <v>45</v>
      </c>
      <c r="C25" s="0" t="s">
        <v>762</v>
      </c>
      <c r="D25" s="0" t="s">
        <v>700</v>
      </c>
      <c r="E25" s="0" t="s">
        <v>660</v>
      </c>
      <c r="F25" s="0" t="s">
        <v>686</v>
      </c>
      <c r="G25" s="0" t="s">
        <v>674</v>
      </c>
      <c r="H25" s="0" t="s">
        <v>665</v>
      </c>
      <c r="I25" s="0" t="s">
        <v>739</v>
      </c>
      <c r="J25" s="0" t="n">
        <v>120</v>
      </c>
      <c r="K25" s="35" t="n">
        <f aca="false">J25/300</f>
        <v>0.4</v>
      </c>
      <c r="L25" s="34" t="n">
        <v>0.4</v>
      </c>
      <c r="M25" s="0" t="n">
        <v>0</v>
      </c>
      <c r="N25" s="0" t="n">
        <f aca="false">J25-M25</f>
        <v>120</v>
      </c>
    </row>
    <row r="26" customFormat="false" ht="14.25" hidden="false" customHeight="false" outlineLevel="0" collapsed="false">
      <c r="A26" s="0" t="s">
        <v>16</v>
      </c>
      <c r="B26" s="0" t="s">
        <v>52</v>
      </c>
      <c r="C26" s="0" t="s">
        <v>763</v>
      </c>
      <c r="D26" s="0" t="s">
        <v>691</v>
      </c>
      <c r="E26" s="0" t="s">
        <v>686</v>
      </c>
      <c r="F26" s="0" t="s">
        <v>686</v>
      </c>
      <c r="G26" s="0" t="s">
        <v>663</v>
      </c>
      <c r="H26" s="0" t="s">
        <v>665</v>
      </c>
      <c r="J26" s="0" t="n">
        <v>255</v>
      </c>
      <c r="K26" s="35" t="n">
        <f aca="false">J26/300</f>
        <v>0.85</v>
      </c>
      <c r="L26" s="34" t="n">
        <v>0.85</v>
      </c>
      <c r="M26" s="0" t="n">
        <v>0</v>
      </c>
      <c r="N26" s="0" t="n">
        <f aca="false">J26-M26</f>
        <v>255</v>
      </c>
    </row>
    <row r="27" customFormat="false" ht="14.25" hidden="false" customHeight="false" outlineLevel="0" collapsed="false">
      <c r="A27" s="0" t="s">
        <v>16</v>
      </c>
      <c r="B27" s="0" t="s">
        <v>15</v>
      </c>
      <c r="C27" s="0" t="s">
        <v>671</v>
      </c>
      <c r="D27" s="0" t="s">
        <v>670</v>
      </c>
      <c r="E27" s="0" t="s">
        <v>686</v>
      </c>
      <c r="F27" s="0" t="s">
        <v>686</v>
      </c>
      <c r="G27" s="0" t="s">
        <v>663</v>
      </c>
      <c r="H27" s="0" t="s">
        <v>665</v>
      </c>
      <c r="J27" s="0" t="n">
        <v>30</v>
      </c>
      <c r="K27" s="35" t="n">
        <f aca="false">J27/300</f>
        <v>0.1</v>
      </c>
      <c r="L27" s="34" t="n">
        <v>0.1</v>
      </c>
      <c r="M27" s="0" t="n">
        <v>30</v>
      </c>
      <c r="N27" s="0" t="n">
        <f aca="false">J27-M27</f>
        <v>0</v>
      </c>
    </row>
    <row r="28" customFormat="false" ht="14.25" hidden="false" customHeight="false" outlineLevel="0" collapsed="false">
      <c r="A28" s="0" t="s">
        <v>80</v>
      </c>
      <c r="B28" s="0" t="s">
        <v>79</v>
      </c>
      <c r="D28" s="0" t="s">
        <v>714</v>
      </c>
      <c r="E28" s="0" t="s">
        <v>660</v>
      </c>
      <c r="F28" s="0" t="s">
        <v>660</v>
      </c>
      <c r="G28" s="0" t="s">
        <v>674</v>
      </c>
      <c r="H28" s="0" t="s">
        <v>665</v>
      </c>
      <c r="I28" s="0" t="s">
        <v>739</v>
      </c>
      <c r="J28" s="0" t="n">
        <v>195</v>
      </c>
      <c r="K28" s="35" t="n">
        <f aca="false">J28/300</f>
        <v>0.65</v>
      </c>
      <c r="L28" s="34" t="n">
        <v>0.65</v>
      </c>
      <c r="M28" s="0" t="n">
        <v>0</v>
      </c>
      <c r="N28" s="0" t="n">
        <f aca="false">J28-M28</f>
        <v>195</v>
      </c>
    </row>
    <row r="29" customFormat="false" ht="14.25" hidden="false" customHeight="false" outlineLevel="0" collapsed="false">
      <c r="A29" s="0" t="s">
        <v>80</v>
      </c>
      <c r="B29" s="0" t="s">
        <v>79</v>
      </c>
      <c r="D29" s="0" t="s">
        <v>715</v>
      </c>
      <c r="E29" s="0" t="s">
        <v>686</v>
      </c>
      <c r="F29" s="0" t="s">
        <v>686</v>
      </c>
      <c r="G29" s="0" t="s">
        <v>663</v>
      </c>
      <c r="H29" s="0" t="s">
        <v>720</v>
      </c>
      <c r="J29" s="0" t="n">
        <v>90</v>
      </c>
      <c r="K29" s="35" t="n">
        <f aca="false">J29/300</f>
        <v>0.3</v>
      </c>
      <c r="L29" s="34" t="n">
        <v>0.3</v>
      </c>
      <c r="M29" s="0" t="n">
        <v>0</v>
      </c>
      <c r="N29" s="0" t="n">
        <f aca="false">J29-M29</f>
        <v>90</v>
      </c>
    </row>
    <row r="30" customFormat="false" ht="14.25" hidden="false" customHeight="false" outlineLevel="0" collapsed="false">
      <c r="A30" s="0" t="s">
        <v>55</v>
      </c>
      <c r="B30" s="0" t="s">
        <v>54</v>
      </c>
      <c r="D30" s="0" t="s">
        <v>692</v>
      </c>
      <c r="E30" s="0" t="s">
        <v>686</v>
      </c>
      <c r="F30" s="0" t="s">
        <v>686</v>
      </c>
      <c r="G30" s="0" t="s">
        <v>663</v>
      </c>
      <c r="H30" s="0" t="s">
        <v>665</v>
      </c>
      <c r="J30" s="0" t="n">
        <v>75</v>
      </c>
      <c r="K30" s="35" t="n">
        <f aca="false">J30/300</f>
        <v>0.25</v>
      </c>
      <c r="L30" s="34" t="n">
        <v>0.25</v>
      </c>
      <c r="M30" s="0" t="n">
        <v>0</v>
      </c>
      <c r="N30" s="0" t="n">
        <f aca="false">J30-M30</f>
        <v>75</v>
      </c>
    </row>
    <row r="31" customFormat="false" ht="14.25" hidden="false" customHeight="false" outlineLevel="0" collapsed="false">
      <c r="A31" s="0" t="s">
        <v>114</v>
      </c>
      <c r="B31" s="0" t="s">
        <v>54</v>
      </c>
      <c r="D31" s="0" t="s">
        <v>728</v>
      </c>
      <c r="E31" s="0" t="s">
        <v>660</v>
      </c>
      <c r="F31" s="0" t="s">
        <v>686</v>
      </c>
      <c r="G31" s="0" t="s">
        <v>679</v>
      </c>
      <c r="H31" s="0" t="s">
        <v>665</v>
      </c>
      <c r="I31" s="0" t="s">
        <v>739</v>
      </c>
      <c r="J31" s="0" t="n">
        <v>45</v>
      </c>
      <c r="K31" s="35" t="n">
        <f aca="false">J31/300</f>
        <v>0.15</v>
      </c>
      <c r="L31" s="34" t="n">
        <v>0.15</v>
      </c>
      <c r="M31" s="0" t="n">
        <v>0</v>
      </c>
      <c r="N31" s="0" t="n">
        <f aca="false">J31-M31</f>
        <v>45</v>
      </c>
    </row>
    <row r="32" s="1" customFormat="true" ht="14.25" hidden="false" customHeight="false" outlineLevel="0" collapsed="false">
      <c r="A32" s="1" t="s">
        <v>764</v>
      </c>
      <c r="J32" s="1" t="n">
        <f aca="false">SUM(J2:J31)</f>
        <v>4681</v>
      </c>
      <c r="L32" s="58" t="n">
        <f aca="false">SUM(L2:L31)</f>
        <v>15.6033333333333</v>
      </c>
      <c r="M32" s="1" t="n">
        <f aca="false">SUM(M2:M31)</f>
        <v>1151</v>
      </c>
      <c r="N32" s="1" t="n">
        <f aca="false">SUM(N2:N31)</f>
        <v>3530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9" activeCellId="0" sqref="C49"/>
    </sheetView>
  </sheetViews>
  <sheetFormatPr defaultColWidth="9.12890625" defaultRowHeight="14.25" zeroHeight="false" outlineLevelRow="0" outlineLevelCol="0"/>
  <cols>
    <col collapsed="false" customWidth="true" hidden="false" outlineLevel="0" max="1" min="1" style="74" width="46.42"/>
    <col collapsed="false" customWidth="true" hidden="false" outlineLevel="0" max="3" min="2" style="74" width="13.14"/>
    <col collapsed="false" customWidth="false" hidden="false" outlineLevel="0" max="5" min="4" style="74" width="9.14"/>
    <col collapsed="false" customWidth="true" hidden="false" outlineLevel="0" max="6" min="6" style="74" width="46.42"/>
    <col collapsed="false" customWidth="true" hidden="false" outlineLevel="0" max="7" min="7" style="74" width="17.28"/>
    <col collapsed="false" customWidth="false" hidden="false" outlineLevel="0" max="8" min="8" style="74" width="9.14"/>
    <col collapsed="false" customWidth="true" hidden="false" outlineLevel="0" max="9" min="9" style="74" width="18.86"/>
    <col collapsed="false" customWidth="true" hidden="false" outlineLevel="0" max="10" min="10" style="74" width="12.43"/>
    <col collapsed="false" customWidth="true" hidden="false" outlineLevel="0" max="14" min="11" style="74" width="12"/>
    <col collapsed="false" customWidth="true" hidden="false" outlineLevel="0" max="15" min="15" style="74" width="11.86"/>
    <col collapsed="false" customWidth="false" hidden="false" outlineLevel="0" max="1024" min="16" style="74" width="9.14"/>
  </cols>
  <sheetData>
    <row r="1" customFormat="false" ht="14.25" hidden="false" customHeight="false" outlineLevel="0" collapsed="false">
      <c r="A1" s="75" t="s">
        <v>765</v>
      </c>
      <c r="B1" s="75"/>
      <c r="C1" s="75"/>
      <c r="F1" s="76" t="s">
        <v>766</v>
      </c>
      <c r="G1" s="77" t="s">
        <v>733</v>
      </c>
      <c r="H1" s="77" t="s">
        <v>767</v>
      </c>
    </row>
    <row r="2" customFormat="false" ht="14.25" hidden="false" customHeight="false" outlineLevel="0" collapsed="false">
      <c r="A2" s="78" t="s">
        <v>1</v>
      </c>
      <c r="B2" s="78" t="s">
        <v>2</v>
      </c>
      <c r="C2" s="78" t="s">
        <v>733</v>
      </c>
      <c r="D2" s="1" t="s">
        <v>767</v>
      </c>
      <c r="F2" s="74" t="s">
        <v>768</v>
      </c>
      <c r="G2" s="79" t="n">
        <f aca="false">C13</f>
        <v>825</v>
      </c>
      <c r="H2" s="80" t="n">
        <f aca="false">G2/300</f>
        <v>2.75</v>
      </c>
    </row>
    <row r="3" customFormat="false" ht="14.25" hidden="false" customHeight="false" outlineLevel="0" collapsed="false">
      <c r="A3" s="74" t="str">
        <f aca="false">Asignaturas!B2</f>
        <v>Fundamentos de Matemáticas</v>
      </c>
      <c r="B3" s="81" t="n">
        <f aca="false">Asignaturas!C2</f>
        <v>3</v>
      </c>
      <c r="C3" s="74" t="n">
        <f aca="false">'Actividades Formativas'!C2+'Actividades Formativas'!D2*2+'Actividades Formativas'!E2*2+'Actividades Formativas'!F2*4</f>
        <v>30</v>
      </c>
      <c r="D3" s="74" t="n">
        <f aca="false">C3/300</f>
        <v>0.1</v>
      </c>
      <c r="F3" s="74" t="s">
        <v>769</v>
      </c>
      <c r="G3" s="79" t="n">
        <f aca="false">C28</f>
        <v>825</v>
      </c>
      <c r="H3" s="80" t="n">
        <f aca="false">G3/300</f>
        <v>2.75</v>
      </c>
    </row>
    <row r="4" customFormat="false" ht="14.25" hidden="false" customHeight="false" outlineLevel="0" collapsed="false">
      <c r="A4" s="74" t="str">
        <f aca="false">Asignaturas!B3</f>
        <v>Análisis I</v>
      </c>
      <c r="B4" s="81" t="n">
        <f aca="false">Asignaturas!C3</f>
        <v>6</v>
      </c>
      <c r="C4" s="74" t="n">
        <f aca="false">'Actividades Formativas'!C3+'Actividades Formativas'!D3*2+'Actividades Formativas'!E3*2+'Actividades Formativas'!F3*4</f>
        <v>75</v>
      </c>
      <c r="D4" s="74" t="n">
        <f aca="false">C4/300</f>
        <v>0.25</v>
      </c>
      <c r="F4" s="74" t="s">
        <v>770</v>
      </c>
      <c r="G4" s="79" t="n">
        <f aca="false">C45</f>
        <v>1100</v>
      </c>
      <c r="H4" s="80" t="n">
        <f aca="false">G4/300</f>
        <v>3.66666666666667</v>
      </c>
    </row>
    <row r="5" customFormat="false" ht="14.25" hidden="false" customHeight="false" outlineLevel="0" collapsed="false">
      <c r="A5" s="74" t="str">
        <f aca="false">Asignaturas!B4</f>
        <v>Álgebra Lineal</v>
      </c>
      <c r="B5" s="81" t="n">
        <f aca="false">Asignaturas!C4</f>
        <v>9</v>
      </c>
      <c r="C5" s="74" t="n">
        <f aca="false">'Actividades Formativas'!C4+'Actividades Formativas'!D4*2+'Actividades Formativas'!E4*2+'Actividades Formativas'!F4*4</f>
        <v>120</v>
      </c>
      <c r="D5" s="74" t="n">
        <f aca="false">C5/300</f>
        <v>0.4</v>
      </c>
      <c r="F5" s="74" t="s">
        <v>771</v>
      </c>
      <c r="G5" s="79" t="n">
        <f aca="false">C64</f>
        <v>1701</v>
      </c>
      <c r="H5" s="80" t="n">
        <f aca="false">G5/300</f>
        <v>5.67</v>
      </c>
    </row>
    <row r="6" customFormat="false" ht="14.25" hidden="false" customHeight="false" outlineLevel="0" collapsed="false">
      <c r="A6" s="74" t="str">
        <f aca="false">Asignaturas!B5</f>
        <v>Matemática Discreta</v>
      </c>
      <c r="B6" s="81" t="n">
        <f aca="false">Asignaturas!C5</f>
        <v>6</v>
      </c>
      <c r="C6" s="74" t="n">
        <f aca="false">'Actividades Formativas'!C5+'Actividades Formativas'!D5*2+'Actividades Formativas'!E5*2+'Actividades Formativas'!F5*4</f>
        <v>75</v>
      </c>
      <c r="D6" s="74" t="n">
        <f aca="false">C6/300</f>
        <v>0.25</v>
      </c>
      <c r="F6" s="76" t="s">
        <v>772</v>
      </c>
      <c r="G6" s="77" t="n">
        <f aca="false">SUM(G2:G5)</f>
        <v>4451</v>
      </c>
      <c r="H6" s="77" t="n">
        <f aca="false">G6/300</f>
        <v>14.8366666666667</v>
      </c>
    </row>
    <row r="7" customFormat="false" ht="14.25" hidden="false" customHeight="false" outlineLevel="0" collapsed="false">
      <c r="A7" s="74" t="str">
        <f aca="false">Asignaturas!B6</f>
        <v>Programación</v>
      </c>
      <c r="B7" s="81" t="n">
        <f aca="false">Asignaturas!C6</f>
        <v>6</v>
      </c>
      <c r="C7" s="74" t="n">
        <f aca="false">'Actividades Formativas'!C6+'Actividades Formativas'!D6*2+'Actividades Formativas'!E6*2+'Actividades Formativas'!F6*4</f>
        <v>90</v>
      </c>
      <c r="D7" s="74" t="n">
        <f aca="false">C7/300</f>
        <v>0.3</v>
      </c>
    </row>
    <row r="8" customFormat="false" ht="14.25" hidden="false" customHeight="false" outlineLevel="0" collapsed="false">
      <c r="A8" s="74" t="str">
        <f aca="false">Asignaturas!B7</f>
        <v>Análisis II</v>
      </c>
      <c r="B8" s="81" t="n">
        <f aca="false">Asignaturas!C7</f>
        <v>6</v>
      </c>
      <c r="C8" s="74" t="n">
        <f aca="false">'Actividades Formativas'!C7+'Actividades Formativas'!D7*2+'Actividades Formativas'!E7*2+'Actividades Formativas'!F7*4</f>
        <v>75</v>
      </c>
      <c r="D8" s="74" t="n">
        <f aca="false">C8/300</f>
        <v>0.25</v>
      </c>
      <c r="F8" s="2" t="s">
        <v>652</v>
      </c>
      <c r="G8" s="3" t="s">
        <v>686</v>
      </c>
      <c r="H8" s="0"/>
    </row>
    <row r="9" customFormat="false" ht="14.25" hidden="false" customHeight="false" outlineLevel="0" collapsed="false">
      <c r="A9" s="74" t="str">
        <f aca="false">Asignaturas!B8</f>
        <v>Probabilidad y Estadística</v>
      </c>
      <c r="B9" s="81" t="n">
        <f aca="false">Asignaturas!C8</f>
        <v>6</v>
      </c>
      <c r="C9" s="74" t="n">
        <f aca="false">'Actividades Formativas'!C8+'Actividades Formativas'!D8*2+'Actividades Formativas'!E8*2+'Actividades Formativas'!F8*4</f>
        <v>75</v>
      </c>
      <c r="D9" s="74" t="n">
        <f aca="false">C9/300</f>
        <v>0.25</v>
      </c>
      <c r="F9" s="0"/>
      <c r="G9" s="0"/>
      <c r="H9" s="0"/>
    </row>
    <row r="10" customFormat="false" ht="14.25" hidden="false" customHeight="false" outlineLevel="0" collapsed="false">
      <c r="A10" s="74" t="str">
        <f aca="false">Asignaturas!B9</f>
        <v>Algoritmos y Estructuras de Datos</v>
      </c>
      <c r="B10" s="81" t="n">
        <f aca="false">Asignaturas!C9</f>
        <v>9</v>
      </c>
      <c r="C10" s="74" t="n">
        <f aca="false">'Actividades Formativas'!C9+'Actividades Formativas'!D9*2+'Actividades Formativas'!E9*2+'Actividades Formativas'!F9*4</f>
        <v>135</v>
      </c>
      <c r="D10" s="74" t="n">
        <f aca="false">C10/300</f>
        <v>0.45</v>
      </c>
      <c r="F10" s="4" t="s">
        <v>7</v>
      </c>
      <c r="G10" s="5" t="s">
        <v>647</v>
      </c>
      <c r="H10" s="6" t="s">
        <v>669</v>
      </c>
    </row>
    <row r="11" customFormat="false" ht="14.25" hidden="false" customHeight="false" outlineLevel="0" collapsed="false">
      <c r="A11" s="74" t="str">
        <f aca="false">Asignaturas!B10</f>
        <v>Claves de Historia Contemporánea</v>
      </c>
      <c r="B11" s="81" t="n">
        <f aca="false">Asignaturas!C10</f>
        <v>6</v>
      </c>
      <c r="C11" s="74" t="n">
        <f aca="false">'Actividades Formativas'!C10+'Actividades Formativas'!D10*2+'Actividades Formativas'!E10*2+'Actividades Formativas'!F10*4</f>
        <v>60</v>
      </c>
      <c r="D11" s="74" t="n">
        <f aca="false">C11/300</f>
        <v>0.2</v>
      </c>
      <c r="F11" s="7" t="n">
        <v>2</v>
      </c>
      <c r="G11" s="8"/>
      <c r="H11" s="82" t="n">
        <v>2.55</v>
      </c>
    </row>
    <row r="12" customFormat="false" ht="14.25" hidden="false" customHeight="false" outlineLevel="0" collapsed="false">
      <c r="A12" s="74" t="str">
        <f aca="false">Asignaturas!B11</f>
        <v>Proyecto I </v>
      </c>
      <c r="B12" s="81" t="n">
        <f aca="false">Asignaturas!C11</f>
        <v>3</v>
      </c>
      <c r="C12" s="74" t="n">
        <f aca="false">'Actividades Formativas'!C11+'Actividades Formativas'!D11*2+'Actividades Formativas'!E11*2+'Actividades Formativas'!F11*4</f>
        <v>90</v>
      </c>
      <c r="D12" s="74" t="n">
        <f aca="false">C12/300</f>
        <v>0.3</v>
      </c>
      <c r="F12" s="13"/>
      <c r="G12" s="14" t="s">
        <v>34</v>
      </c>
      <c r="H12" s="83" t="n">
        <v>0.55</v>
      </c>
    </row>
    <row r="13" customFormat="false" ht="14.25" hidden="false" customHeight="false" outlineLevel="0" collapsed="false">
      <c r="A13" s="78" t="s">
        <v>772</v>
      </c>
      <c r="B13" s="84" t="n">
        <f aca="false">SUM(B3:B12)</f>
        <v>60</v>
      </c>
      <c r="C13" s="84" t="n">
        <f aca="false">SUM(C3:C12)</f>
        <v>825</v>
      </c>
      <c r="D13" s="78" t="n">
        <f aca="false">C13/300</f>
        <v>2.75</v>
      </c>
      <c r="F13" s="13"/>
      <c r="G13" s="14" t="s">
        <v>29</v>
      </c>
      <c r="H13" s="83" t="n">
        <v>0.6</v>
      </c>
    </row>
    <row r="14" customFormat="false" ht="14.25" hidden="false" customHeight="false" outlineLevel="0" collapsed="false">
      <c r="B14" s="81"/>
      <c r="F14" s="13"/>
      <c r="G14" s="14" t="s">
        <v>16</v>
      </c>
      <c r="H14" s="83" t="n">
        <v>1.15</v>
      </c>
    </row>
    <row r="15" customFormat="false" ht="14.25" hidden="false" customHeight="false" outlineLevel="0" collapsed="false">
      <c r="A15" s="75" t="s">
        <v>773</v>
      </c>
      <c r="B15" s="75"/>
      <c r="C15" s="75"/>
      <c r="F15" s="10"/>
      <c r="G15" s="11" t="s">
        <v>55</v>
      </c>
      <c r="H15" s="85" t="n">
        <v>0.25</v>
      </c>
    </row>
    <row r="16" customFormat="false" ht="14.25" hidden="false" customHeight="false" outlineLevel="0" collapsed="false">
      <c r="A16" s="86" t="s">
        <v>1</v>
      </c>
      <c r="B16" s="87" t="s">
        <v>2</v>
      </c>
      <c r="C16" s="88" t="s">
        <v>733</v>
      </c>
      <c r="D16" s="87" t="s">
        <v>767</v>
      </c>
      <c r="F16" s="7" t="n">
        <v>3</v>
      </c>
      <c r="G16" s="8"/>
      <c r="H16" s="82" t="n">
        <v>3.71666666666667</v>
      </c>
    </row>
    <row r="17" customFormat="false" ht="14.25" hidden="false" customHeight="false" outlineLevel="0" collapsed="false">
      <c r="A17" s="74" t="str">
        <f aca="false">Asignaturas!B12</f>
        <v>Análisis III</v>
      </c>
      <c r="B17" s="81" t="n">
        <f aca="false">Asignaturas!C12</f>
        <v>6</v>
      </c>
      <c r="C17" s="74" t="n">
        <f aca="false">'Actividades Formativas'!C12+'Actividades Formativas'!D12*2+'Actividades Formativas'!E12*2+'Actividades Formativas'!F12*4</f>
        <v>75</v>
      </c>
      <c r="D17" s="74" t="n">
        <f aca="false">C17/300</f>
        <v>0.25</v>
      </c>
      <c r="F17" s="13"/>
      <c r="G17" s="14" t="s">
        <v>74</v>
      </c>
      <c r="H17" s="83" t="n">
        <v>1.4</v>
      </c>
    </row>
    <row r="18" customFormat="false" ht="14.25" hidden="false" customHeight="false" outlineLevel="0" collapsed="false">
      <c r="A18" s="74" t="str">
        <f aca="false">Asignaturas!B13</f>
        <v>Ecuaciones Diferenciales y en Diferencias</v>
      </c>
      <c r="B18" s="81" t="n">
        <f aca="false">Asignaturas!C13</f>
        <v>6</v>
      </c>
      <c r="C18" s="74" t="n">
        <f aca="false">'Actividades Formativas'!C13+'Actividades Formativas'!D13*2+'Actividades Formativas'!E13*2+'Actividades Formativas'!F13*4</f>
        <v>75</v>
      </c>
      <c r="D18" s="74" t="n">
        <f aca="false">C18/300</f>
        <v>0.25</v>
      </c>
      <c r="F18" s="13"/>
      <c r="G18" s="14" t="s">
        <v>84</v>
      </c>
      <c r="H18" s="83" t="n">
        <v>0.3</v>
      </c>
    </row>
    <row r="19" customFormat="false" ht="14.25" hidden="false" customHeight="false" outlineLevel="0" collapsed="false">
      <c r="A19" s="74" t="str">
        <f aca="false">Asignaturas!B14</f>
        <v>Bases de Datos</v>
      </c>
      <c r="B19" s="81" t="n">
        <f aca="false">Asignaturas!C14</f>
        <v>6</v>
      </c>
      <c r="C19" s="74" t="n">
        <f aca="false">'Actividades Formativas'!C14+'Actividades Formativas'!D14*2+'Actividades Formativas'!E14*2+'Actividades Formativas'!F14*4</f>
        <v>90</v>
      </c>
      <c r="D19" s="74" t="n">
        <f aca="false">C19/300</f>
        <v>0.3</v>
      </c>
      <c r="F19" s="13"/>
      <c r="G19" s="14" t="s">
        <v>29</v>
      </c>
      <c r="H19" s="83" t="n">
        <v>0.25</v>
      </c>
    </row>
    <row r="20" customFormat="false" ht="14.25" hidden="false" customHeight="false" outlineLevel="0" collapsed="false">
      <c r="A20" s="74" t="str">
        <f aca="false">Asignaturas!B15</f>
        <v>Estadística Inferencial</v>
      </c>
      <c r="B20" s="81" t="n">
        <f aca="false">Asignaturas!C15</f>
        <v>6</v>
      </c>
      <c r="C20" s="74" t="n">
        <f aca="false">'Actividades Formativas'!C15+'Actividades Formativas'!D15*2+'Actividades Formativas'!E15*2+'Actividades Formativas'!F15*4</f>
        <v>75</v>
      </c>
      <c r="D20" s="74" t="n">
        <f aca="false">C20/300</f>
        <v>0.25</v>
      </c>
      <c r="F20" s="13"/>
      <c r="G20" s="14" t="s">
        <v>16</v>
      </c>
      <c r="H20" s="83" t="n">
        <v>1.21666666666667</v>
      </c>
    </row>
    <row r="21" customFormat="false" ht="14.25" hidden="false" customHeight="false" outlineLevel="0" collapsed="false">
      <c r="A21" s="74" t="str">
        <f aca="false">Asignaturas!B16</f>
        <v>Fundamentos Económicos</v>
      </c>
      <c r="B21" s="81" t="n">
        <f aca="false">Asignaturas!C16</f>
        <v>6</v>
      </c>
      <c r="C21" s="74" t="n">
        <f aca="false">'Actividades Formativas'!C16+'Actividades Formativas'!D16*2+'Actividades Formativas'!E16*2+'Actividades Formativas'!F16*4</f>
        <v>60</v>
      </c>
      <c r="D21" s="74" t="n">
        <f aca="false">C21/300</f>
        <v>0.2</v>
      </c>
      <c r="F21" s="10"/>
      <c r="G21" s="11" t="s">
        <v>80</v>
      </c>
      <c r="H21" s="85" t="n">
        <v>0.55</v>
      </c>
    </row>
    <row r="22" customFormat="false" ht="14.25" hidden="false" customHeight="false" outlineLevel="0" collapsed="false">
      <c r="A22" s="74" t="str">
        <f aca="false">Asignaturas!B17</f>
        <v>Geometría Diferencial</v>
      </c>
      <c r="B22" s="81" t="n">
        <f aca="false">Asignaturas!C17</f>
        <v>3</v>
      </c>
      <c r="C22" s="74" t="n">
        <f aca="false">'Actividades Formativas'!C17+'Actividades Formativas'!D17*2+'Actividades Formativas'!E17*2+'Actividades Formativas'!F17*4</f>
        <v>30</v>
      </c>
      <c r="D22" s="74" t="n">
        <f aca="false">C22/300</f>
        <v>0.1</v>
      </c>
      <c r="F22" s="7" t="n">
        <v>4</v>
      </c>
      <c r="G22" s="8"/>
      <c r="H22" s="82" t="n">
        <v>5.75</v>
      </c>
    </row>
    <row r="23" customFormat="false" ht="14.25" hidden="false" customHeight="false" outlineLevel="0" collapsed="false">
      <c r="A23" s="74" t="str">
        <f aca="false">Asignaturas!B18</f>
        <v>Métodos Numéricos I</v>
      </c>
      <c r="B23" s="81" t="n">
        <f aca="false">Asignaturas!C18</f>
        <v>6</v>
      </c>
      <c r="C23" s="74" t="n">
        <f aca="false">'Actividades Formativas'!C18+'Actividades Formativas'!D18*2+'Actividades Formativas'!E18*2+'Actividades Formativas'!F18*4</f>
        <v>90</v>
      </c>
      <c r="D23" s="74" t="n">
        <f aca="false">C23/300</f>
        <v>0.3</v>
      </c>
      <c r="F23" s="13"/>
      <c r="G23" s="14" t="s">
        <v>74</v>
      </c>
      <c r="H23" s="83" t="n">
        <v>3.95</v>
      </c>
    </row>
    <row r="24" customFormat="false" ht="14.25" hidden="false" customHeight="false" outlineLevel="0" collapsed="false">
      <c r="A24" s="74" t="str">
        <f aca="false">Asignaturas!B19</f>
        <v>Electrónica Digital y Arquitectura de Ordenadores</v>
      </c>
      <c r="B24" s="81" t="n">
        <f aca="false">Asignaturas!C19</f>
        <v>6</v>
      </c>
      <c r="C24" s="74" t="n">
        <f aca="false">'Actividades Formativas'!C19+'Actividades Formativas'!D19*2+'Actividades Formativas'!E19*2+'Actividades Formativas'!F19*4</f>
        <v>75</v>
      </c>
      <c r="D24" s="74" t="n">
        <f aca="false">C24/300</f>
        <v>0.25</v>
      </c>
      <c r="F24" s="13"/>
      <c r="G24" s="14" t="s">
        <v>84</v>
      </c>
      <c r="H24" s="83" t="n">
        <v>0.8</v>
      </c>
    </row>
    <row r="25" customFormat="false" ht="14.25" hidden="false" customHeight="false" outlineLevel="0" collapsed="false">
      <c r="A25" s="74" t="str">
        <f aca="false">Asignaturas!B20</f>
        <v>Ecuaciones en Derivadas Parciales</v>
      </c>
      <c r="B25" s="81" t="n">
        <f aca="false">Asignaturas!C20</f>
        <v>6</v>
      </c>
      <c r="C25" s="74" t="n">
        <f aca="false">'Actividades Formativas'!C20+'Actividades Formativas'!D20*2+'Actividades Formativas'!E20*2+'Actividades Formativas'!F20*4</f>
        <v>75</v>
      </c>
      <c r="D25" s="74" t="n">
        <f aca="false">C25/300</f>
        <v>0.25</v>
      </c>
      <c r="F25" s="13"/>
      <c r="G25" s="14" t="s">
        <v>29</v>
      </c>
      <c r="H25" s="83" t="n">
        <v>0.45</v>
      </c>
    </row>
    <row r="26" customFormat="false" ht="14.25" hidden="false" customHeight="false" outlineLevel="0" collapsed="false">
      <c r="A26" s="74" t="str">
        <f aca="false">Asignaturas!B21</f>
        <v>Análisis de Datos</v>
      </c>
      <c r="B26" s="81" t="n">
        <f aca="false">Asignaturas!C21</f>
        <v>6</v>
      </c>
      <c r="C26" s="74" t="n">
        <f aca="false">'Actividades Formativas'!C21+'Actividades Formativas'!D21*2+'Actividades Formativas'!E21*2+'Actividades Formativas'!F21*4</f>
        <v>90</v>
      </c>
      <c r="D26" s="74" t="n">
        <f aca="false">C26/300</f>
        <v>0.3</v>
      </c>
      <c r="F26" s="13"/>
      <c r="G26" s="14" t="s">
        <v>80</v>
      </c>
      <c r="H26" s="83" t="n">
        <v>0.4</v>
      </c>
    </row>
    <row r="27" customFormat="false" ht="14.25" hidden="false" customHeight="false" outlineLevel="0" collapsed="false">
      <c r="A27" s="74" t="str">
        <f aca="false">Asignaturas!B22</f>
        <v>Proyecto II</v>
      </c>
      <c r="B27" s="81" t="n">
        <f aca="false">Asignaturas!C22</f>
        <v>3</v>
      </c>
      <c r="C27" s="74" t="n">
        <f aca="false">'Actividades Formativas'!C22+'Actividades Formativas'!D22*2+'Actividades Formativas'!E22*2+'Actividades Formativas'!F22*4</f>
        <v>90</v>
      </c>
      <c r="D27" s="74" t="n">
        <f aca="false">C27/300</f>
        <v>0.3</v>
      </c>
      <c r="F27" s="10"/>
      <c r="G27" s="11" t="s">
        <v>114</v>
      </c>
      <c r="H27" s="85" t="n">
        <v>0.15</v>
      </c>
    </row>
    <row r="28" customFormat="false" ht="14.25" hidden="false" customHeight="false" outlineLevel="0" collapsed="false">
      <c r="A28" s="78" t="s">
        <v>772</v>
      </c>
      <c r="B28" s="84" t="n">
        <f aca="false">SUM(B17:B27)</f>
        <v>60</v>
      </c>
      <c r="C28" s="84" t="n">
        <f aca="false">SUM(C17:C27)</f>
        <v>825</v>
      </c>
      <c r="D28" s="78" t="n">
        <f aca="false">C28/300</f>
        <v>2.75</v>
      </c>
      <c r="F28" s="16" t="s">
        <v>120</v>
      </c>
      <c r="G28" s="17"/>
      <c r="H28" s="89" t="n">
        <v>12.0166666666667</v>
      </c>
    </row>
    <row r="29" customFormat="false" ht="14.25" hidden="false" customHeight="false" outlineLevel="0" collapsed="false">
      <c r="B29" s="81"/>
    </row>
    <row r="30" customFormat="false" ht="14.25" hidden="false" customHeight="false" outlineLevel="0" collapsed="false">
      <c r="A30" s="75" t="s">
        <v>774</v>
      </c>
      <c r="B30" s="75"/>
      <c r="C30" s="75"/>
    </row>
    <row r="31" customFormat="false" ht="14.25" hidden="false" customHeight="false" outlineLevel="0" collapsed="false">
      <c r="A31" s="86" t="s">
        <v>1</v>
      </c>
      <c r="B31" s="87" t="s">
        <v>2</v>
      </c>
      <c r="C31" s="88" t="s">
        <v>733</v>
      </c>
      <c r="D31" s="87" t="s">
        <v>767</v>
      </c>
    </row>
    <row r="32" customFormat="false" ht="14.25" hidden="false" customHeight="false" outlineLevel="0" collapsed="false">
      <c r="A32" s="74" t="str">
        <f aca="false">Asignaturas!B23</f>
        <v>Sistemas Operativos y Redes de Ordenadores</v>
      </c>
      <c r="B32" s="81" t="n">
        <f aca="false">Asignaturas!C23</f>
        <v>6</v>
      </c>
      <c r="C32" s="74" t="n">
        <f aca="false">'Actividades Formativas'!C23+'Actividades Formativas'!D23*2+'Actividades Formativas'!E23*2+'Actividades Formativas'!F23*4</f>
        <v>75</v>
      </c>
      <c r="D32" s="90" t="n">
        <f aca="false">C32/300</f>
        <v>0.25</v>
      </c>
    </row>
    <row r="33" customFormat="false" ht="14.25" hidden="false" customHeight="false" outlineLevel="0" collapsed="false">
      <c r="A33" s="74" t="str">
        <f aca="false">Asignaturas!B24</f>
        <v>Optimización</v>
      </c>
      <c r="B33" s="81" t="n">
        <f aca="false">Asignaturas!C24</f>
        <v>6</v>
      </c>
      <c r="C33" s="74" t="n">
        <f aca="false">'Actividades Formativas'!C24+'Actividades Formativas'!D24*2+'Actividades Formativas'!E24*2+'Actividades Formativas'!F24*4</f>
        <v>75</v>
      </c>
      <c r="D33" s="90" t="n">
        <f aca="false">C33/300</f>
        <v>0.25</v>
      </c>
    </row>
    <row r="34" customFormat="false" ht="14.25" hidden="false" customHeight="false" outlineLevel="0" collapsed="false">
      <c r="A34" s="74" t="str">
        <f aca="false">Asignaturas!B25</f>
        <v>Métodos Numéricos II</v>
      </c>
      <c r="B34" s="81" t="n">
        <f aca="false">Asignaturas!C25</f>
        <v>6</v>
      </c>
      <c r="C34" s="74" t="n">
        <f aca="false">'Actividades Formativas'!C25+'Actividades Formativas'!D25*2+'Actividades Formativas'!E25*2+'Actividades Formativas'!F25*4</f>
        <v>90</v>
      </c>
      <c r="D34" s="90" t="n">
        <f aca="false">C34/300</f>
        <v>0.3</v>
      </c>
    </row>
    <row r="35" customFormat="false" ht="14.25" hidden="false" customHeight="false" outlineLevel="0" collapsed="false">
      <c r="A35" s="74" t="str">
        <f aca="false">Asignaturas!B26</f>
        <v>Hombre y Mundo Moderno</v>
      </c>
      <c r="B35" s="81" t="n">
        <f aca="false">Asignaturas!C26</f>
        <v>6</v>
      </c>
      <c r="C35" s="74" t="n">
        <f aca="false">'Actividades Formativas'!C26+'Actividades Formativas'!D26*2+'Actividades Formativas'!E26*2+'Actividades Formativas'!F26*4</f>
        <v>65</v>
      </c>
      <c r="D35" s="90" t="n">
        <f aca="false">C35/300</f>
        <v>0.216666666666667</v>
      </c>
    </row>
    <row r="36" customFormat="false" ht="14.25" hidden="false" customHeight="false" outlineLevel="0" collapsed="false">
      <c r="A36" s="74" t="s">
        <v>775</v>
      </c>
      <c r="B36" s="81" t="n">
        <v>6</v>
      </c>
      <c r="C36" s="74" t="n">
        <v>120</v>
      </c>
      <c r="D36" s="90" t="n">
        <f aca="false">C36/300</f>
        <v>0.4</v>
      </c>
    </row>
    <row r="37" customFormat="false" ht="14.25" hidden="false" customHeight="false" outlineLevel="0" collapsed="false">
      <c r="A37" s="74" t="str">
        <f aca="false">Asignaturas!B31</f>
        <v>Aprendizaje Automático</v>
      </c>
      <c r="B37" s="81" t="n">
        <f aca="false">Asignaturas!C31</f>
        <v>6</v>
      </c>
      <c r="C37" s="74" t="n">
        <f aca="false">'Actividades Formativas'!C31+'Actividades Formativas'!D31*2+'Actividades Formativas'!E31*2+'Actividades Formativas'!F31*4</f>
        <v>90</v>
      </c>
      <c r="D37" s="90" t="n">
        <f aca="false">C37/300</f>
        <v>0.3</v>
      </c>
    </row>
    <row r="38" customFormat="false" ht="14.25" hidden="false" customHeight="false" outlineLevel="0" collapsed="false">
      <c r="A38" s="74" t="str">
        <f aca="false">Asignaturas!B32</f>
        <v>Computación en paralelo</v>
      </c>
      <c r="B38" s="81" t="n">
        <f aca="false">Asignaturas!C32</f>
        <v>6</v>
      </c>
      <c r="C38" s="74" t="n">
        <f aca="false">'Actividades Formativas'!C32+'Actividades Formativas'!D32*2+'Actividades Formativas'!E32*2+'Actividades Formativas'!F32*4</f>
        <v>90</v>
      </c>
      <c r="D38" s="90" t="n">
        <f aca="false">C38/300</f>
        <v>0.3</v>
      </c>
    </row>
    <row r="39" customFormat="false" ht="14.25" hidden="false" customHeight="false" outlineLevel="0" collapsed="false">
      <c r="A39" s="74" t="str">
        <f aca="false">Asignaturas!B33</f>
        <v>Cálculo Estocástico</v>
      </c>
      <c r="B39" s="81" t="n">
        <f aca="false">Asignaturas!C33</f>
        <v>6</v>
      </c>
      <c r="C39" s="74" t="n">
        <f aca="false">'Actividades Formativas'!C33+'Actividades Formativas'!D33*2+'Actividades Formativas'!E33*2+'Actividades Formativas'!F33*4</f>
        <v>75</v>
      </c>
      <c r="D39" s="90" t="n">
        <f aca="false">C39/300</f>
        <v>0.25</v>
      </c>
    </row>
    <row r="40" customFormat="false" ht="14.25" hidden="false" customHeight="false" outlineLevel="0" collapsed="false">
      <c r="A40" s="74" t="str">
        <f aca="false">Asignaturas!B34</f>
        <v>Matemática Financiera I</v>
      </c>
      <c r="B40" s="81" t="n">
        <f aca="false">Asignaturas!C34</f>
        <v>6</v>
      </c>
      <c r="C40" s="74" t="n">
        <f aca="false">'Actividades Formativas'!C34+'Actividades Formativas'!D34*2+'Actividades Formativas'!E34*2+'Actividades Formativas'!F34*4</f>
        <v>90</v>
      </c>
      <c r="D40" s="90" t="n">
        <f aca="false">C40/300</f>
        <v>0.3</v>
      </c>
    </row>
    <row r="41" customFormat="false" ht="14.25" hidden="false" customHeight="false" outlineLevel="0" collapsed="false">
      <c r="A41" s="74" t="str">
        <f aca="false">Asignaturas!B35</f>
        <v>Matemáticas Actuariales</v>
      </c>
      <c r="B41" s="81" t="n">
        <f aca="false">Asignaturas!C35</f>
        <v>6</v>
      </c>
      <c r="C41" s="74" t="n">
        <f aca="false">'Actividades Formativas'!C35+'Actividades Formativas'!D35*2+'Actividades Formativas'!E35*2+'Actividades Formativas'!F35*4</f>
        <v>90</v>
      </c>
      <c r="D41" s="90" t="n">
        <f aca="false">C41/300</f>
        <v>0.3</v>
      </c>
    </row>
    <row r="42" customFormat="false" ht="14.25" hidden="false" customHeight="false" outlineLevel="0" collapsed="false">
      <c r="A42" s="74" t="str">
        <f aca="false">Asignaturas!B36</f>
        <v>Lógica Formal</v>
      </c>
      <c r="B42" s="81" t="n">
        <f aca="false">Asignaturas!C36</f>
        <v>6</v>
      </c>
      <c r="C42" s="74" t="n">
        <f aca="false">'Actividades Formativas'!C36+'Actividades Formativas'!D36*2+'Actividades Formativas'!E36*2+'Actividades Formativas'!F36*4</f>
        <v>75</v>
      </c>
      <c r="D42" s="90" t="n">
        <f aca="false">C42/300</f>
        <v>0.25</v>
      </c>
    </row>
    <row r="43" customFormat="false" ht="14.25" hidden="false" customHeight="false" outlineLevel="0" collapsed="false">
      <c r="A43" s="74" t="str">
        <f aca="false">Asignaturas!B37</f>
        <v>Teoría de la Computación</v>
      </c>
      <c r="B43" s="81" t="n">
        <f aca="false">Asignaturas!C37</f>
        <v>6</v>
      </c>
      <c r="C43" s="74" t="n">
        <f aca="false">'Actividades Formativas'!C37+'Actividades Formativas'!D37*2+'Actividades Formativas'!E37*2+'Actividades Formativas'!F37*4</f>
        <v>75</v>
      </c>
      <c r="D43" s="90" t="n">
        <f aca="false">C43/300</f>
        <v>0.25</v>
      </c>
    </row>
    <row r="44" customFormat="false" ht="14.25" hidden="false" customHeight="false" outlineLevel="0" collapsed="false">
      <c r="A44" s="74" t="str">
        <f aca="false">Asignaturas!B38</f>
        <v>Fundamentos de la Inteligencia Artificial</v>
      </c>
      <c r="B44" s="81" t="n">
        <f aca="false">Asignaturas!C38</f>
        <v>6</v>
      </c>
      <c r="C44" s="74" t="n">
        <f aca="false">'Actividades Formativas'!C38+'Actividades Formativas'!D38*2+'Actividades Formativas'!E38*2+'Actividades Formativas'!F38*4</f>
        <v>90</v>
      </c>
      <c r="D44" s="90" t="n">
        <f aca="false">C44/300</f>
        <v>0.3</v>
      </c>
    </row>
    <row r="45" customFormat="false" ht="14.25" hidden="false" customHeight="false" outlineLevel="0" collapsed="false">
      <c r="A45" s="78" t="s">
        <v>772</v>
      </c>
      <c r="B45" s="84" t="n">
        <f aca="false">SUM(B32:B44)</f>
        <v>78</v>
      </c>
      <c r="C45" s="84" t="n">
        <f aca="false">SUM(C32:C44)</f>
        <v>1100</v>
      </c>
      <c r="D45" s="91" t="n">
        <f aca="false">C45/300</f>
        <v>3.66666666666667</v>
      </c>
    </row>
    <row r="46" customFormat="false" ht="14.25" hidden="false" customHeight="false" outlineLevel="0" collapsed="false">
      <c r="B46" s="81"/>
    </row>
    <row r="47" customFormat="false" ht="14.25" hidden="false" customHeight="false" outlineLevel="0" collapsed="false">
      <c r="A47" s="75" t="s">
        <v>776</v>
      </c>
      <c r="B47" s="75"/>
      <c r="C47" s="75"/>
    </row>
    <row r="48" customFormat="false" ht="14.25" hidden="false" customHeight="false" outlineLevel="0" collapsed="false">
      <c r="A48" s="86" t="s">
        <v>1</v>
      </c>
      <c r="B48" s="87" t="s">
        <v>2</v>
      </c>
      <c r="C48" s="88" t="s">
        <v>733</v>
      </c>
      <c r="D48" s="87" t="s">
        <v>767</v>
      </c>
    </row>
    <row r="49" customFormat="false" ht="14.25" hidden="false" customHeight="false" outlineLevel="0" collapsed="false">
      <c r="A49" s="74" t="str">
        <f aca="false">Asignaturas!B39</f>
        <v>Matemática Financiera II</v>
      </c>
      <c r="B49" s="81" t="n">
        <f aca="false">Asignaturas!C39</f>
        <v>6</v>
      </c>
      <c r="C49" s="74" t="n">
        <f aca="false">'Actividades Formativas'!C39+'Actividades Formativas'!D39*2+'Actividades Formativas'!E39*2+'Actividades Formativas'!F39*4</f>
        <v>90</v>
      </c>
      <c r="D49" s="90" t="n">
        <f aca="false">C49/300</f>
        <v>0.3</v>
      </c>
    </row>
    <row r="50" customFormat="false" ht="14.25" hidden="false" customHeight="false" outlineLevel="0" collapsed="false">
      <c r="A50" s="74" t="str">
        <f aca="false">Asignaturas!B40</f>
        <v>Minería de Datos y Big Data</v>
      </c>
      <c r="B50" s="81" t="n">
        <f aca="false">Asignaturas!C40</f>
        <v>6</v>
      </c>
      <c r="C50" s="74" t="n">
        <f aca="false">'Actividades Formativas'!C40+'Actividades Formativas'!D40*2+'Actividades Formativas'!E40*2+'Actividades Formativas'!F40*4</f>
        <v>90</v>
      </c>
      <c r="D50" s="90" t="n">
        <f aca="false">C50/300</f>
        <v>0.3</v>
      </c>
    </row>
    <row r="51" customFormat="false" ht="14.25" hidden="false" customHeight="false" outlineLevel="0" collapsed="false">
      <c r="A51" s="74" t="str">
        <f aca="false">Asignaturas!B41</f>
        <v>Modelos de Riesgo Cuantitativo</v>
      </c>
      <c r="B51" s="81" t="n">
        <f aca="false">Asignaturas!C41</f>
        <v>6</v>
      </c>
      <c r="C51" s="74" t="n">
        <f aca="false">'Actividades Formativas'!C41+'Actividades Formativas'!D41*2+'Actividades Formativas'!E41*2+'Actividades Formativas'!F41*4</f>
        <v>75</v>
      </c>
      <c r="D51" s="90" t="n">
        <f aca="false">C51/300</f>
        <v>0.25</v>
      </c>
    </row>
    <row r="52" customFormat="false" ht="14.25" hidden="false" customHeight="false" outlineLevel="0" collapsed="false">
      <c r="A52" s="74" t="str">
        <f aca="false">Asignaturas!B42</f>
        <v>Teoría y optimización de carteras</v>
      </c>
      <c r="B52" s="81" t="n">
        <f aca="false">Asignaturas!C42</f>
        <v>6</v>
      </c>
      <c r="C52" s="74" t="n">
        <f aca="false">'Actividades Formativas'!C42+'Actividades Formativas'!D42*2+'Actividades Formativas'!E42*2+'Actividades Formativas'!F42*4</f>
        <v>75</v>
      </c>
      <c r="D52" s="90" t="n">
        <f aca="false">C52/300</f>
        <v>0.25</v>
      </c>
    </row>
    <row r="53" customFormat="false" ht="14.25" hidden="false" customHeight="false" outlineLevel="0" collapsed="false">
      <c r="A53" s="74" t="str">
        <f aca="false">Asignaturas!B43</f>
        <v>Series Temporales</v>
      </c>
      <c r="B53" s="81" t="n">
        <f aca="false">Asignaturas!C43</f>
        <v>6</v>
      </c>
      <c r="C53" s="74" t="n">
        <f aca="false">'Actividades Formativas'!C43+'Actividades Formativas'!D43*2+'Actividades Formativas'!E43*2+'Actividades Formativas'!F43*4</f>
        <v>75</v>
      </c>
      <c r="D53" s="90" t="n">
        <f aca="false">C53/300</f>
        <v>0.25</v>
      </c>
    </row>
    <row r="54" customFormat="false" ht="14.25" hidden="false" customHeight="false" outlineLevel="0" collapsed="false">
      <c r="A54" s="74" t="str">
        <f aca="false">Asignaturas!B44</f>
        <v>Programación Lógica</v>
      </c>
      <c r="B54" s="81" t="n">
        <f aca="false">Asignaturas!C44</f>
        <v>6</v>
      </c>
      <c r="C54" s="74" t="n">
        <f aca="false">'Actividades Formativas'!C44+'Actividades Formativas'!D44*2+'Actividades Formativas'!E44*2+'Actividades Formativas'!F44*4</f>
        <v>90</v>
      </c>
      <c r="D54" s="90" t="n">
        <f aca="false">C54/300</f>
        <v>0.3</v>
      </c>
    </row>
    <row r="55" customFormat="false" ht="14.25" hidden="false" customHeight="false" outlineLevel="0" collapsed="false">
      <c r="A55" s="74" t="str">
        <f aca="false">Asignaturas!B45</f>
        <v>Programación Funcional</v>
      </c>
      <c r="B55" s="81" t="n">
        <f aca="false">Asignaturas!C45</f>
        <v>6</v>
      </c>
      <c r="C55" s="74" t="n">
        <f aca="false">'Actividades Formativas'!C45+'Actividades Formativas'!D45*2+'Actividades Formativas'!E45*2+'Actividades Formativas'!F45*4</f>
        <v>90</v>
      </c>
      <c r="D55" s="90" t="n">
        <f aca="false">C55/300</f>
        <v>0.3</v>
      </c>
    </row>
    <row r="56" customFormat="false" ht="14.25" hidden="false" customHeight="false" outlineLevel="0" collapsed="false">
      <c r="A56" s="74" t="str">
        <f aca="false">Asignaturas!B46</f>
        <v>Percepción Computacional</v>
      </c>
      <c r="B56" s="81" t="n">
        <f aca="false">Asignaturas!C46</f>
        <v>6</v>
      </c>
      <c r="C56" s="74" t="n">
        <f aca="false">'Actividades Formativas'!C46+'Actividades Formativas'!D46*2+'Actividades Formativas'!E46*2+'Actividades Formativas'!F46*4</f>
        <v>90</v>
      </c>
      <c r="D56" s="90" t="n">
        <f aca="false">C56/300</f>
        <v>0.3</v>
      </c>
    </row>
    <row r="57" customFormat="false" ht="14.25" hidden="false" customHeight="false" outlineLevel="0" collapsed="false">
      <c r="A57" s="74" t="str">
        <f aca="false">Asignaturas!B47</f>
        <v>Procesamiento de Lenguaje Natural</v>
      </c>
      <c r="B57" s="81" t="n">
        <f aca="false">Asignaturas!C47</f>
        <v>6</v>
      </c>
      <c r="C57" s="74" t="n">
        <f aca="false">'Actividades Formativas'!C47+'Actividades Formativas'!D47*2+'Actividades Formativas'!E47*2+'Actividades Formativas'!F47*4</f>
        <v>90</v>
      </c>
      <c r="D57" s="90" t="n">
        <f aca="false">C57/300</f>
        <v>0.3</v>
      </c>
    </row>
    <row r="58" customFormat="false" ht="14.25" hidden="false" customHeight="false" outlineLevel="0" collapsed="false">
      <c r="A58" s="74" t="str">
        <f aca="false">Asignaturas!B48</f>
        <v>Administración de sistemas</v>
      </c>
      <c r="B58" s="81" t="n">
        <f aca="false">Asignaturas!C48</f>
        <v>6</v>
      </c>
      <c r="C58" s="74" t="n">
        <f aca="false">'Actividades Formativas'!C48+'Actividades Formativas'!D48*2+'Actividades Formativas'!E48*2+'Actividades Formativas'!F48*4</f>
        <v>90</v>
      </c>
      <c r="D58" s="90" t="n">
        <f aca="false">C58/300</f>
        <v>0.3</v>
      </c>
    </row>
    <row r="59" customFormat="false" ht="14.25" hidden="false" customHeight="false" outlineLevel="0" collapsed="false">
      <c r="A59" s="74" t="str">
        <f aca="false">Asignaturas!B49</f>
        <v>Doctrina Social de la Iglesia</v>
      </c>
      <c r="B59" s="81" t="n">
        <f aca="false">Asignaturas!C49</f>
        <v>6</v>
      </c>
      <c r="C59" s="74" t="n">
        <f aca="false">'Actividades Formativas'!C49+'Actividades Formativas'!D49*2+'Actividades Formativas'!E49*2+'Actividades Formativas'!F49*4</f>
        <v>66</v>
      </c>
      <c r="D59" s="90" t="n">
        <f aca="false">C59/300</f>
        <v>0.22</v>
      </c>
    </row>
    <row r="60" customFormat="false" ht="14.25" hidden="false" customHeight="false" outlineLevel="0" collapsed="false">
      <c r="A60" s="74" t="str">
        <f aca="false">Asignaturas!B50</f>
        <v>Prácticas externas</v>
      </c>
      <c r="B60" s="81" t="n">
        <f aca="false">Asignaturas!C50</f>
        <v>12</v>
      </c>
      <c r="C60" s="74" t="n">
        <v>200</v>
      </c>
      <c r="D60" s="90" t="n">
        <f aca="false">C60/300</f>
        <v>0.666666666666667</v>
      </c>
    </row>
    <row r="61" customFormat="false" ht="14.25" hidden="false" customHeight="false" outlineLevel="0" collapsed="false">
      <c r="A61" s="74" t="str">
        <f aca="false">Asignaturas!B51</f>
        <v>Trabajo Fin de Grado</v>
      </c>
      <c r="B61" s="81" t="n">
        <f aca="false">Asignaturas!C51</f>
        <v>9</v>
      </c>
      <c r="C61" s="74" t="n">
        <v>400</v>
      </c>
      <c r="D61" s="90" t="n">
        <f aca="false">C61/300</f>
        <v>1.33333333333333</v>
      </c>
    </row>
    <row r="62" customFormat="false" ht="14.25" hidden="false" customHeight="false" outlineLevel="0" collapsed="false">
      <c r="A62" s="74" t="s">
        <v>777</v>
      </c>
      <c r="B62" s="81" t="n">
        <v>3</v>
      </c>
      <c r="C62" s="74" t="n">
        <v>90</v>
      </c>
      <c r="D62" s="90" t="n">
        <f aca="false">C62/300</f>
        <v>0.3</v>
      </c>
    </row>
    <row r="63" customFormat="false" ht="14.25" hidden="false" customHeight="false" outlineLevel="0" collapsed="false">
      <c r="A63" s="74" t="s">
        <v>778</v>
      </c>
      <c r="B63" s="81" t="n">
        <v>3</v>
      </c>
      <c r="C63" s="74" t="n">
        <v>90</v>
      </c>
      <c r="D63" s="90" t="n">
        <f aca="false">C63/300</f>
        <v>0.3</v>
      </c>
    </row>
    <row r="64" customFormat="false" ht="14.25" hidden="false" customHeight="false" outlineLevel="0" collapsed="false">
      <c r="A64" s="78" t="s">
        <v>772</v>
      </c>
      <c r="B64" s="78" t="n">
        <f aca="false">SUM(B49:B63)</f>
        <v>93</v>
      </c>
      <c r="C64" s="78" t="n">
        <f aca="false">SUM(C49:C63)</f>
        <v>1701</v>
      </c>
      <c r="D64" s="74" t="n">
        <f aca="false">C64/300</f>
        <v>5.67</v>
      </c>
    </row>
    <row r="65" customFormat="false" ht="14.25" hidden="false" customHeight="false" outlineLevel="0" collapsed="false">
      <c r="A65" s="78"/>
      <c r="B65" s="78"/>
      <c r="C65" s="78"/>
    </row>
    <row r="66" customFormat="false" ht="14.25" hidden="false" customHeight="false" outlineLevel="0" collapsed="false">
      <c r="D66" s="92" t="s">
        <v>767</v>
      </c>
    </row>
    <row r="67" customFormat="false" ht="14.25" hidden="false" customHeight="false" outlineLevel="0" collapsed="false">
      <c r="A67" s="76" t="s">
        <v>779</v>
      </c>
      <c r="B67" s="93"/>
      <c r="C67" s="94" t="n">
        <f aca="false">C13+C28+C45+C64</f>
        <v>4451</v>
      </c>
      <c r="D67" s="94" t="n">
        <f aca="false">C67/300</f>
        <v>14.8366666666667</v>
      </c>
    </row>
  </sheetData>
  <mergeCells count="4">
    <mergeCell ref="A1:C1"/>
    <mergeCell ref="A15:C15"/>
    <mergeCell ref="A30:C30"/>
    <mergeCell ref="A47:C4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8.8515625" defaultRowHeight="14.25" zeroHeight="false" outlineLevelRow="0" outlineLevelCol="0"/>
  <cols>
    <col collapsed="false" customWidth="true" hidden="false" outlineLevel="0" max="1" min="1" style="0" width="42.43"/>
    <col collapsed="false" customWidth="true" hidden="false" outlineLevel="0" max="2" min="2" style="0" width="17.71"/>
    <col collapsed="false" customWidth="true" hidden="false" outlineLevel="0" max="5" min="3" style="0" width="3.14"/>
    <col collapsed="false" customWidth="true" hidden="false" outlineLevel="0" max="6" min="6" style="0" width="52.42"/>
    <col collapsed="false" customWidth="true" hidden="false" outlineLevel="0" max="7" min="7" style="0" width="7.86"/>
    <col collapsed="false" customWidth="true" hidden="false" outlineLevel="0" max="8" min="8" style="0" width="7.14"/>
    <col collapsed="false" customWidth="true" hidden="false" outlineLevel="0" max="10" min="9" style="0" width="4.14"/>
    <col collapsed="false" customWidth="true" hidden="false" outlineLevel="0" max="11" min="11" style="0" width="12.57"/>
  </cols>
  <sheetData>
    <row r="1" customFormat="false" ht="14.25" hidden="false" customHeight="false" outlineLevel="0" collapsed="false">
      <c r="K1" s="0" t="s">
        <v>780</v>
      </c>
    </row>
    <row r="2" customFormat="false" ht="14.25" hidden="false" customHeight="false" outlineLevel="0" collapsed="false">
      <c r="A2" s="4" t="s">
        <v>647</v>
      </c>
      <c r="B2" s="6" t="s">
        <v>668</v>
      </c>
      <c r="F2" s="95" t="s">
        <v>647</v>
      </c>
      <c r="G2" s="96" t="s">
        <v>733</v>
      </c>
      <c r="H2" s="96" t="s">
        <v>767</v>
      </c>
      <c r="K2" s="0" t="s">
        <v>781</v>
      </c>
    </row>
    <row r="3" customFormat="false" ht="14.25" hidden="false" customHeight="false" outlineLevel="0" collapsed="false">
      <c r="A3" s="7" t="s">
        <v>74</v>
      </c>
      <c r="B3" s="9" t="n">
        <v>1605</v>
      </c>
      <c r="F3" s="0" t="s">
        <v>74</v>
      </c>
      <c r="G3" s="0" t="n">
        <f aca="false">GETPIVOTDATA("Horas Max",$A$2,"Área de conocimiento","Ciencias de la Computación e Inteligencia Artificial")-90-200</f>
        <v>1315</v>
      </c>
      <c r="H3" s="34" t="n">
        <f aca="false">G3/300</f>
        <v>4.38333333333333</v>
      </c>
      <c r="K3" s="0" t="s">
        <v>782</v>
      </c>
    </row>
    <row r="4" customFormat="false" ht="14.25" hidden="false" customHeight="false" outlineLevel="0" collapsed="false">
      <c r="A4" s="13" t="s">
        <v>49</v>
      </c>
      <c r="B4" s="15" t="n">
        <v>60</v>
      </c>
      <c r="F4" s="0" t="s">
        <v>49</v>
      </c>
      <c r="G4" s="0" t="n">
        <f aca="false">GETPIVOTDATA("Horas Max",$A$2,"Área de conocimiento","Economía")</f>
        <v>60</v>
      </c>
      <c r="H4" s="34" t="n">
        <f aca="false">G4/300</f>
        <v>0.2</v>
      </c>
      <c r="K4" s="0" t="s">
        <v>783</v>
      </c>
    </row>
    <row r="5" customFormat="false" ht="14.25" hidden="false" customHeight="false" outlineLevel="0" collapsed="false">
      <c r="A5" s="13" t="s">
        <v>84</v>
      </c>
      <c r="B5" s="15" t="n">
        <v>330</v>
      </c>
      <c r="F5" s="0" t="s">
        <v>84</v>
      </c>
      <c r="G5" s="0" t="n">
        <f aca="false">GETPIVOTDATA("Horas Max",$A$2,"Área de conocimiento","Economía Financiera y Contabilidad") + 200</f>
        <v>530</v>
      </c>
      <c r="H5" s="34" t="n">
        <f aca="false">G5/300</f>
        <v>1.76666666666667</v>
      </c>
      <c r="K5" s="0" t="s">
        <v>784</v>
      </c>
    </row>
    <row r="6" customFormat="false" ht="14.25" hidden="false" customHeight="false" outlineLevel="0" collapsed="false">
      <c r="A6" s="13" t="s">
        <v>34</v>
      </c>
      <c r="B6" s="15" t="n">
        <v>240</v>
      </c>
      <c r="F6" s="0" t="s">
        <v>34</v>
      </c>
      <c r="G6" s="0" t="n">
        <f aca="false">GETPIVOTDATA("Horas Max",$A$2,"Área de conocimiento","Estadística e Investigación Operativa")</f>
        <v>240</v>
      </c>
      <c r="H6" s="34" t="n">
        <f aca="false">G6/300</f>
        <v>0.8</v>
      </c>
      <c r="K6" s="0" t="s">
        <v>785</v>
      </c>
    </row>
    <row r="7" customFormat="false" ht="14.25" hidden="false" customHeight="false" outlineLevel="0" collapsed="false">
      <c r="A7" s="13" t="s">
        <v>39</v>
      </c>
      <c r="B7" s="15" t="n">
        <v>251</v>
      </c>
      <c r="F7" s="0" t="s">
        <v>39</v>
      </c>
      <c r="G7" s="0" t="n">
        <f aca="false">GETPIVOTDATA("Horas Max",$A$2,"Área de conocimiento","Humanidades")-60</f>
        <v>191</v>
      </c>
      <c r="H7" s="34" t="n">
        <f aca="false">G7/300</f>
        <v>0.636666666666667</v>
      </c>
      <c r="K7" s="0" t="s">
        <v>786</v>
      </c>
    </row>
    <row r="8" customFormat="false" ht="14.25" hidden="false" customHeight="false" outlineLevel="0" collapsed="false">
      <c r="A8" s="13" t="s">
        <v>29</v>
      </c>
      <c r="B8" s="15" t="n">
        <v>705</v>
      </c>
      <c r="F8" s="0" t="s">
        <v>29</v>
      </c>
      <c r="G8" s="0" t="n">
        <f aca="false">GETPIVOTDATA("Horas Max",$A$2,"Área de conocimiento","Lenguajes y Sistemas Informáticos")</f>
        <v>705</v>
      </c>
      <c r="H8" s="34" t="n">
        <f aca="false">G8/300</f>
        <v>2.35</v>
      </c>
    </row>
    <row r="9" customFormat="false" ht="14.25" hidden="false" customHeight="false" outlineLevel="0" collapsed="false">
      <c r="A9" s="13" t="s">
        <v>16</v>
      </c>
      <c r="B9" s="15" t="n">
        <v>1085</v>
      </c>
      <c r="F9" s="0" t="s">
        <v>16</v>
      </c>
      <c r="G9" s="0" t="n">
        <f aca="false">GETPIVOTDATA("Horas Max",$A$2,"Área de conocimiento","Matemática Aplicada")-80</f>
        <v>1005</v>
      </c>
      <c r="H9" s="34" t="n">
        <f aca="false">G9/300</f>
        <v>3.35</v>
      </c>
    </row>
    <row r="10" customFormat="false" ht="14.25" hidden="false" customHeight="false" outlineLevel="0" collapsed="false">
      <c r="A10" s="13" t="s">
        <v>80</v>
      </c>
      <c r="B10" s="15" t="n">
        <v>285</v>
      </c>
      <c r="F10" s="0" t="s">
        <v>80</v>
      </c>
      <c r="G10" s="0" t="n">
        <f aca="false">GETPIVOTDATA("Horas Max",$A$2,"Área de conocimiento","Métodos Cuantitativos para la Economía")</f>
        <v>285</v>
      </c>
      <c r="H10" s="34" t="n">
        <f aca="false">G10/300</f>
        <v>0.95</v>
      </c>
    </row>
    <row r="11" customFormat="false" ht="14.25" hidden="false" customHeight="false" outlineLevel="0" collapsed="false">
      <c r="A11" s="13" t="s">
        <v>55</v>
      </c>
      <c r="B11" s="15" t="n">
        <v>75</v>
      </c>
      <c r="F11" s="0" t="s">
        <v>55</v>
      </c>
      <c r="G11" s="0" t="n">
        <f aca="false">GETPIVOTDATA("Horas Max",$A$2,"Área de conocimiento","Tecnología Electrónica")</f>
        <v>75</v>
      </c>
      <c r="H11" s="34" t="n">
        <f aca="false">G11/300</f>
        <v>0.25</v>
      </c>
    </row>
    <row r="12" customFormat="false" ht="14.25" hidden="false" customHeight="false" outlineLevel="0" collapsed="false">
      <c r="A12" s="13" t="s">
        <v>114</v>
      </c>
      <c r="B12" s="12" t="n">
        <v>45</v>
      </c>
      <c r="F12" s="0" t="s">
        <v>114</v>
      </c>
      <c r="G12" s="0" t="n">
        <v>45</v>
      </c>
      <c r="H12" s="34" t="n">
        <f aca="false">G12/300</f>
        <v>0.15</v>
      </c>
    </row>
    <row r="13" customFormat="false" ht="14.25" hidden="false" customHeight="false" outlineLevel="0" collapsed="false">
      <c r="A13" s="52" t="s">
        <v>120</v>
      </c>
      <c r="B13" s="18" t="n">
        <v>4681</v>
      </c>
      <c r="F13" s="97" t="s">
        <v>787</v>
      </c>
      <c r="G13" s="98" t="n">
        <f aca="false">SUM(G3:G12)</f>
        <v>4451</v>
      </c>
      <c r="H13" s="98" t="n">
        <f aca="false">G13/300</f>
        <v>14.8366666666667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4140625" defaultRowHeight="14.25" zeroHeight="false" outlineLevelRow="0" outlineLevelCol="0"/>
  <cols>
    <col collapsed="false" customWidth="true" hidden="false" outlineLevel="0" max="1" min="1" style="0" width="46.42"/>
    <col collapsed="false" customWidth="true" hidden="false" outlineLevel="0" max="2" min="2" style="0" width="21.43"/>
    <col collapsed="false" customWidth="true" hidden="false" outlineLevel="0" max="3" min="3" style="0" width="16.85"/>
    <col collapsed="false" customWidth="true" hidden="false" outlineLevel="0" max="4" min="4" style="0" width="19.57"/>
    <col collapsed="false" customWidth="true" hidden="false" outlineLevel="0" max="5" min="5" style="0" width="18.14"/>
    <col collapsed="false" customWidth="true" hidden="false" outlineLevel="0" max="6" min="6" style="0" width="27"/>
    <col collapsed="false" customWidth="true" hidden="false" outlineLevel="0" max="7" min="7" style="0" width="20.57"/>
    <col collapsed="false" customWidth="true" hidden="false" outlineLevel="0" max="8" min="8" style="0" width="27"/>
    <col collapsed="false" customWidth="true" hidden="false" outlineLevel="0" max="9" min="9" style="0" width="32"/>
    <col collapsed="false" customWidth="true" hidden="false" outlineLevel="0" max="10" min="10" style="0" width="24"/>
    <col collapsed="false" customWidth="true" hidden="false" outlineLevel="0" max="11" min="11" style="0" width="22.43"/>
    <col collapsed="false" customWidth="true" hidden="false" outlineLevel="0" max="12" min="12" style="0" width="20.14"/>
    <col collapsed="false" customWidth="true" hidden="false" outlineLevel="0" max="13" min="13" style="0" width="22.86"/>
    <col collapsed="false" customWidth="true" hidden="false" outlineLevel="0" max="14" min="14" style="0" width="24"/>
    <col collapsed="false" customWidth="true" hidden="false" outlineLevel="0" max="15" min="15" style="0" width="27.14"/>
    <col collapsed="false" customWidth="true" hidden="false" outlineLevel="0" max="16" min="16" style="0" width="12"/>
    <col collapsed="false" customWidth="true" hidden="false" outlineLevel="0" max="17" min="17" style="0" width="22.86"/>
    <col collapsed="false" customWidth="true" hidden="false" outlineLevel="0" max="18" min="18" style="0" width="24"/>
    <col collapsed="false" customWidth="true" hidden="false" outlineLevel="0" max="19" min="19" style="0" width="11.86"/>
  </cols>
  <sheetData>
    <row r="1" customFormat="false" ht="14.25" hidden="false" customHeight="false" outlineLevel="0" collapsed="false">
      <c r="A1" s="2" t="s">
        <v>651</v>
      </c>
      <c r="B1" s="3" t="s">
        <v>118</v>
      </c>
    </row>
    <row r="3" customFormat="false" ht="14.25" hidden="false" customHeight="false" outlineLevel="0" collapsed="false">
      <c r="A3" s="59" t="s">
        <v>669</v>
      </c>
      <c r="B3" s="60"/>
      <c r="C3" s="5" t="s">
        <v>652</v>
      </c>
      <c r="D3" s="31"/>
      <c r="E3" s="32"/>
    </row>
    <row r="4" customFormat="false" ht="14.25" hidden="false" customHeight="false" outlineLevel="0" collapsed="false">
      <c r="A4" s="36" t="s">
        <v>7</v>
      </c>
      <c r="B4" s="61" t="s">
        <v>647</v>
      </c>
      <c r="C4" s="37" t="s">
        <v>686</v>
      </c>
      <c r="D4" s="38" t="s">
        <v>660</v>
      </c>
      <c r="E4" s="99" t="s">
        <v>120</v>
      </c>
    </row>
    <row r="5" customFormat="false" ht="14.25" hidden="false" customHeight="false" outlineLevel="0" collapsed="false">
      <c r="A5" s="7" t="n">
        <v>1</v>
      </c>
      <c r="B5" s="8"/>
      <c r="C5" s="100"/>
      <c r="D5" s="101" t="n">
        <v>2.06666666666667</v>
      </c>
      <c r="E5" s="102" t="n">
        <v>2.06666666666667</v>
      </c>
    </row>
    <row r="6" customFormat="false" ht="14.25" hidden="false" customHeight="false" outlineLevel="0" collapsed="false">
      <c r="A6" s="13"/>
      <c r="B6" s="14" t="s">
        <v>34</v>
      </c>
      <c r="C6" s="103"/>
      <c r="D6" s="104" t="n">
        <v>0.2</v>
      </c>
      <c r="E6" s="105" t="n">
        <v>0.2</v>
      </c>
    </row>
    <row r="7" customFormat="false" ht="14.25" hidden="false" customHeight="false" outlineLevel="0" collapsed="false">
      <c r="A7" s="13"/>
      <c r="B7" s="14" t="s">
        <v>39</v>
      </c>
      <c r="C7" s="103"/>
      <c r="D7" s="104" t="n">
        <v>0.2</v>
      </c>
      <c r="E7" s="105" t="n">
        <v>0.2</v>
      </c>
    </row>
    <row r="8" customFormat="false" ht="14.25" hidden="false" customHeight="false" outlineLevel="0" collapsed="false">
      <c r="A8" s="13"/>
      <c r="B8" s="14" t="s">
        <v>29</v>
      </c>
      <c r="C8" s="103"/>
      <c r="D8" s="104" t="n">
        <v>0.666666666666667</v>
      </c>
      <c r="E8" s="105" t="n">
        <v>0.666666666666667</v>
      </c>
    </row>
    <row r="9" customFormat="false" ht="14.25" hidden="false" customHeight="false" outlineLevel="0" collapsed="false">
      <c r="A9" s="10"/>
      <c r="B9" s="11" t="s">
        <v>16</v>
      </c>
      <c r="C9" s="106"/>
      <c r="D9" s="107" t="n">
        <v>1</v>
      </c>
      <c r="E9" s="108" t="n">
        <v>1</v>
      </c>
    </row>
    <row r="10" customFormat="false" ht="14.25" hidden="false" customHeight="false" outlineLevel="0" collapsed="false">
      <c r="A10" s="7" t="n">
        <v>2</v>
      </c>
      <c r="B10" s="8"/>
      <c r="C10" s="41" t="n">
        <v>1.86666666666667</v>
      </c>
      <c r="D10" s="41" t="n">
        <v>0.2</v>
      </c>
      <c r="E10" s="102" t="n">
        <v>2.06666666666667</v>
      </c>
    </row>
    <row r="11" customFormat="false" ht="14.25" hidden="false" customHeight="false" outlineLevel="0" collapsed="false">
      <c r="A11" s="13"/>
      <c r="B11" s="14" t="s">
        <v>49</v>
      </c>
      <c r="C11" s="109"/>
      <c r="D11" s="45" t="n">
        <v>0.2</v>
      </c>
      <c r="E11" s="105" t="n">
        <v>0.2</v>
      </c>
    </row>
    <row r="12" customFormat="false" ht="14.25" hidden="false" customHeight="false" outlineLevel="0" collapsed="false">
      <c r="A12" s="13"/>
      <c r="B12" s="14" t="s">
        <v>34</v>
      </c>
      <c r="C12" s="45" t="n">
        <v>0.4</v>
      </c>
      <c r="D12" s="109"/>
      <c r="E12" s="105" t="n">
        <v>0.4</v>
      </c>
    </row>
    <row r="13" customFormat="false" ht="14.25" hidden="false" customHeight="false" outlineLevel="0" collapsed="false">
      <c r="A13" s="13"/>
      <c r="B13" s="14" t="s">
        <v>29</v>
      </c>
      <c r="C13" s="45" t="n">
        <v>0.366666666666667</v>
      </c>
      <c r="D13" s="109"/>
      <c r="E13" s="105" t="n">
        <v>0.366666666666667</v>
      </c>
    </row>
    <row r="14" customFormat="false" ht="14.25" hidden="false" customHeight="false" outlineLevel="0" collapsed="false">
      <c r="A14" s="13"/>
      <c r="B14" s="14" t="s">
        <v>16</v>
      </c>
      <c r="C14" s="45" t="n">
        <v>0.9</v>
      </c>
      <c r="D14" s="109"/>
      <c r="E14" s="105" t="n">
        <v>0.9</v>
      </c>
    </row>
    <row r="15" customFormat="false" ht="14.25" hidden="false" customHeight="false" outlineLevel="0" collapsed="false">
      <c r="A15" s="10"/>
      <c r="B15" s="11" t="s">
        <v>55</v>
      </c>
      <c r="C15" s="49" t="n">
        <v>0.2</v>
      </c>
      <c r="D15" s="110"/>
      <c r="E15" s="108" t="n">
        <v>0.2</v>
      </c>
    </row>
    <row r="16" customFormat="false" ht="14.25" hidden="false" customHeight="false" outlineLevel="0" collapsed="false">
      <c r="A16" s="7" t="n">
        <v>3</v>
      </c>
      <c r="B16" s="8"/>
      <c r="C16" s="111" t="n">
        <v>2.7</v>
      </c>
      <c r="D16" s="101" t="n">
        <v>0.2</v>
      </c>
      <c r="E16" s="102" t="n">
        <v>2.9</v>
      </c>
    </row>
    <row r="17" customFormat="false" ht="14.25" hidden="false" customHeight="false" outlineLevel="0" collapsed="false">
      <c r="A17" s="13"/>
      <c r="B17" s="14" t="s">
        <v>74</v>
      </c>
      <c r="C17" s="112" t="n">
        <v>1</v>
      </c>
      <c r="D17" s="113"/>
      <c r="E17" s="105" t="n">
        <v>1</v>
      </c>
    </row>
    <row r="18" customFormat="false" ht="14.25" hidden="false" customHeight="false" outlineLevel="0" collapsed="false">
      <c r="A18" s="13"/>
      <c r="B18" s="14" t="s">
        <v>84</v>
      </c>
      <c r="C18" s="112" t="n">
        <v>0.2</v>
      </c>
      <c r="D18" s="113"/>
      <c r="E18" s="105" t="n">
        <v>0.2</v>
      </c>
    </row>
    <row r="19" customFormat="false" ht="14.25" hidden="false" customHeight="false" outlineLevel="0" collapsed="false">
      <c r="A19" s="13"/>
      <c r="B19" s="14" t="s">
        <v>39</v>
      </c>
      <c r="C19" s="103"/>
      <c r="D19" s="104" t="n">
        <v>0.2</v>
      </c>
      <c r="E19" s="105" t="n">
        <v>0.2</v>
      </c>
    </row>
    <row r="20" customFormat="false" ht="14.25" hidden="false" customHeight="false" outlineLevel="0" collapsed="false">
      <c r="A20" s="13"/>
      <c r="B20" s="14" t="s">
        <v>29</v>
      </c>
      <c r="C20" s="112" t="n">
        <v>0.2</v>
      </c>
      <c r="D20" s="113"/>
      <c r="E20" s="105" t="n">
        <v>0.2</v>
      </c>
    </row>
    <row r="21" customFormat="false" ht="14.25" hidden="false" customHeight="false" outlineLevel="0" collapsed="false">
      <c r="A21" s="13"/>
      <c r="B21" s="14" t="s">
        <v>16</v>
      </c>
      <c r="C21" s="112" t="n">
        <v>0.9</v>
      </c>
      <c r="D21" s="113"/>
      <c r="E21" s="105" t="n">
        <v>0.9</v>
      </c>
    </row>
    <row r="22" customFormat="false" ht="14.25" hidden="false" customHeight="false" outlineLevel="0" collapsed="false">
      <c r="A22" s="10"/>
      <c r="B22" s="11" t="s">
        <v>80</v>
      </c>
      <c r="C22" s="114" t="n">
        <v>0.4</v>
      </c>
      <c r="D22" s="115"/>
      <c r="E22" s="108" t="n">
        <v>0.4</v>
      </c>
    </row>
    <row r="23" customFormat="false" ht="14.25" hidden="false" customHeight="false" outlineLevel="0" collapsed="false">
      <c r="A23" s="7" t="n">
        <v>4</v>
      </c>
      <c r="B23" s="8"/>
      <c r="C23" s="41" t="n">
        <v>3.6</v>
      </c>
      <c r="D23" s="41" t="n">
        <v>0.4</v>
      </c>
      <c r="E23" s="102" t="n">
        <v>4</v>
      </c>
    </row>
    <row r="24" customFormat="false" ht="14.25" hidden="false" customHeight="false" outlineLevel="0" collapsed="false">
      <c r="A24" s="13"/>
      <c r="B24" s="14" t="s">
        <v>74</v>
      </c>
      <c r="C24" s="45" t="n">
        <v>2.3</v>
      </c>
      <c r="D24" s="109"/>
      <c r="E24" s="105" t="n">
        <v>2.3</v>
      </c>
    </row>
    <row r="25" customFormat="false" ht="14.25" hidden="false" customHeight="false" outlineLevel="0" collapsed="false">
      <c r="A25" s="13"/>
      <c r="B25" s="14" t="s">
        <v>84</v>
      </c>
      <c r="C25" s="45" t="n">
        <v>0.6</v>
      </c>
      <c r="D25" s="109"/>
      <c r="E25" s="105" t="n">
        <v>0.6</v>
      </c>
    </row>
    <row r="26" customFormat="false" ht="14.25" hidden="false" customHeight="false" outlineLevel="0" collapsed="false">
      <c r="A26" s="13"/>
      <c r="B26" s="14" t="s">
        <v>39</v>
      </c>
      <c r="C26" s="109"/>
      <c r="D26" s="45" t="n">
        <v>0.4</v>
      </c>
      <c r="E26" s="105" t="n">
        <v>0.4</v>
      </c>
    </row>
    <row r="27" customFormat="false" ht="14.25" hidden="false" customHeight="false" outlineLevel="0" collapsed="false">
      <c r="A27" s="13"/>
      <c r="B27" s="14" t="s">
        <v>29</v>
      </c>
      <c r="C27" s="45" t="n">
        <v>0.3</v>
      </c>
      <c r="D27" s="109"/>
      <c r="E27" s="105" t="n">
        <v>0.3</v>
      </c>
    </row>
    <row r="28" customFormat="false" ht="14.25" hidden="false" customHeight="false" outlineLevel="0" collapsed="false">
      <c r="A28" s="13"/>
      <c r="B28" s="14" t="s">
        <v>80</v>
      </c>
      <c r="C28" s="45" t="n">
        <v>0.3</v>
      </c>
      <c r="D28" s="109"/>
      <c r="E28" s="105" t="n">
        <v>0.3</v>
      </c>
    </row>
    <row r="29" customFormat="false" ht="14.25" hidden="false" customHeight="false" outlineLevel="0" collapsed="false">
      <c r="A29" s="10"/>
      <c r="B29" s="11" t="s">
        <v>114</v>
      </c>
      <c r="C29" s="49" t="n">
        <v>0.1</v>
      </c>
      <c r="D29" s="110"/>
      <c r="E29" s="108" t="n">
        <v>0.1</v>
      </c>
    </row>
    <row r="30" customFormat="false" ht="14.25" hidden="false" customHeight="false" outlineLevel="0" collapsed="false">
      <c r="A30" s="16" t="s">
        <v>120</v>
      </c>
      <c r="B30" s="17"/>
      <c r="C30" s="116" t="n">
        <v>8.16666666666667</v>
      </c>
      <c r="D30" s="117" t="n">
        <v>2.86666666666667</v>
      </c>
      <c r="E30" s="89" t="n">
        <v>11.0333333333333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1.4140625" defaultRowHeight="14.25" zeroHeight="false" outlineLevelRow="0" outlineLevelCol="0"/>
  <cols>
    <col collapsed="false" customWidth="true" hidden="false" outlineLevel="0" max="1" min="1" style="0" width="30.43"/>
    <col collapsed="false" customWidth="true" hidden="false" outlineLevel="0" max="2" min="2" style="0" width="41"/>
    <col collapsed="false" customWidth="true" hidden="false" outlineLevel="0" max="3" min="3" style="0" width="28.57"/>
    <col collapsed="false" customWidth="true" hidden="false" outlineLevel="0" max="4" min="4" style="0" width="5.14"/>
    <col collapsed="false" customWidth="true" hidden="false" outlineLevel="0" max="5" min="5" style="0" width="8.43"/>
  </cols>
  <sheetData>
    <row r="1" s="1" customFormat="true" ht="15" hidden="false" customHeight="false" outlineLevel="0" collapsed="false">
      <c r="A1" s="1" t="s">
        <v>5</v>
      </c>
      <c r="B1" s="1" t="str">
        <f aca="false">Asignaturas!B1</f>
        <v>Asignatura</v>
      </c>
      <c r="C1" s="1" t="str">
        <f aca="false">Asignaturas!J1</f>
        <v>Carácter</v>
      </c>
      <c r="D1" s="1" t="str">
        <f aca="false">Asignaturas!C1</f>
        <v>ECTS</v>
      </c>
      <c r="E1" s="1" t="str">
        <f aca="false">Asignaturas!I1</f>
        <v>Semestre</v>
      </c>
    </row>
    <row r="2" customFormat="false" ht="14.25" hidden="false" customHeight="false" outlineLevel="0" collapsed="false">
      <c r="A2" s="0" t="str">
        <f aca="false">Asignaturas!F4</f>
        <v>Álgebra y Lógica Matemática</v>
      </c>
      <c r="B2" s="0" t="str">
        <f aca="false">Asignaturas!B4</f>
        <v>Álgebra Lineal</v>
      </c>
      <c r="C2" s="0" t="str">
        <f aca="false">Asignaturas!J4</f>
        <v>Básica</v>
      </c>
      <c r="D2" s="0" t="n">
        <f aca="false">Asignaturas!C4</f>
        <v>9</v>
      </c>
      <c r="E2" s="0" t="n">
        <f aca="false">Asignaturas!I4</f>
        <v>1</v>
      </c>
    </row>
    <row r="3" customFormat="false" ht="14.25" hidden="false" customHeight="false" outlineLevel="0" collapsed="false">
      <c r="A3" s="0" t="str">
        <f aca="false">Asignaturas!F6</f>
        <v>Algoritmos y Datos</v>
      </c>
      <c r="B3" s="0" t="str">
        <f aca="false">Asignaturas!B6</f>
        <v>Programación</v>
      </c>
      <c r="C3" s="0" t="str">
        <f aca="false">Asignaturas!J6</f>
        <v>Básica</v>
      </c>
      <c r="D3" s="0" t="n">
        <f aca="false">Asignaturas!C6</f>
        <v>6</v>
      </c>
      <c r="E3" s="0" t="n">
        <f aca="false">Asignaturas!I6</f>
        <v>1</v>
      </c>
    </row>
    <row r="4" customFormat="false" ht="14.25" hidden="false" customHeight="false" outlineLevel="0" collapsed="false">
      <c r="A4" s="0" t="str">
        <f aca="false">Asignaturas!F3</f>
        <v>Análisis Matemático</v>
      </c>
      <c r="B4" s="0" t="str">
        <f aca="false">Asignaturas!B3</f>
        <v>Análisis I</v>
      </c>
      <c r="C4" s="0" t="str">
        <f aca="false">Asignaturas!J3</f>
        <v>Básica</v>
      </c>
      <c r="D4" s="0" t="n">
        <f aca="false">Asignaturas!C3</f>
        <v>6</v>
      </c>
      <c r="E4" s="0" t="n">
        <f aca="false">Asignaturas!I3</f>
        <v>1</v>
      </c>
    </row>
    <row r="5" customFormat="false" ht="14.25" hidden="false" customHeight="false" outlineLevel="0" collapsed="false">
      <c r="A5" s="0" t="str">
        <f aca="false">Asignaturas!F28</f>
        <v>Análisis Matemático</v>
      </c>
      <c r="B5" s="0" t="str">
        <f aca="false">Asignaturas!B28</f>
        <v>Análisis Funcional</v>
      </c>
      <c r="C5" s="0" t="str">
        <f aca="false">Asignaturas!J28</f>
        <v>Optativa</v>
      </c>
      <c r="D5" s="0" t="n">
        <f aca="false">Asignaturas!C28</f>
        <v>3</v>
      </c>
      <c r="E5" s="0" t="n">
        <f aca="false">Asignaturas!I28</f>
        <v>5</v>
      </c>
    </row>
    <row r="6" customFormat="false" ht="14.25" hidden="false" customHeight="false" outlineLevel="0" collapsed="false">
      <c r="A6" s="0" t="str">
        <f aca="false">Asignaturas!F18</f>
        <v>Cálculo Numérico</v>
      </c>
      <c r="B6" s="0" t="str">
        <f aca="false">Asignaturas!B18</f>
        <v>Métodos Numéricos I</v>
      </c>
      <c r="C6" s="0" t="str">
        <f aca="false">Asignaturas!J18</f>
        <v>Básica</v>
      </c>
      <c r="D6" s="0" t="n">
        <f aca="false">Asignaturas!C18</f>
        <v>6</v>
      </c>
      <c r="E6" s="0" t="n">
        <f aca="false">Asignaturas!I18</f>
        <v>4</v>
      </c>
    </row>
    <row r="7" customFormat="false" ht="14.25" hidden="false" customHeight="false" outlineLevel="0" collapsed="false">
      <c r="A7" s="0" t="str">
        <f aca="false">Asignaturas!F31</f>
        <v>Ciencia de Datos</v>
      </c>
      <c r="B7" s="0" t="str">
        <f aca="false">Asignaturas!B31</f>
        <v>Aprendizaje Automático</v>
      </c>
      <c r="C7" s="0" t="str">
        <f aca="false">Asignaturas!J31</f>
        <v>Obligatoria</v>
      </c>
      <c r="D7" s="0" t="n">
        <f aca="false">Asignaturas!C31</f>
        <v>6</v>
      </c>
      <c r="E7" s="0" t="n">
        <f aca="false">Asignaturas!I31</f>
        <v>6</v>
      </c>
    </row>
    <row r="8" customFormat="false" ht="14.25" hidden="false" customHeight="false" outlineLevel="0" collapsed="false">
      <c r="A8" s="0" t="str">
        <f aca="false">Asignaturas!F53</f>
        <v>Ciencia de Datos</v>
      </c>
      <c r="B8" s="0" t="str">
        <f aca="false">Asignaturas!B53</f>
        <v>Aprendizaje profundo</v>
      </c>
      <c r="C8" s="0" t="str">
        <f aca="false">Asignaturas!J53</f>
        <v>Optativa de Mención</v>
      </c>
      <c r="D8" s="0" t="n">
        <f aca="false">Asignaturas!C53</f>
        <v>3</v>
      </c>
      <c r="E8" s="0" t="n">
        <f aca="false">Asignaturas!I53</f>
        <v>8</v>
      </c>
    </row>
    <row r="9" customFormat="false" ht="14.25" hidden="false" customHeight="false" outlineLevel="0" collapsed="false">
      <c r="A9" s="0" t="str">
        <f aca="false">Asignaturas!F36</f>
        <v>Computación</v>
      </c>
      <c r="B9" s="0" t="str">
        <f aca="false">Asignaturas!B36</f>
        <v>Lógica Formal</v>
      </c>
      <c r="C9" s="0" t="str">
        <f aca="false">Asignaturas!J36</f>
        <v>Optativa - Obligatoria Mención</v>
      </c>
      <c r="D9" s="0" t="n">
        <f aca="false">Asignaturas!C36</f>
        <v>6</v>
      </c>
      <c r="E9" s="0" t="n">
        <f aca="false">Asignaturas!I36</f>
        <v>6</v>
      </c>
    </row>
    <row r="10" customFormat="false" ht="14.25" hidden="false" customHeight="false" outlineLevel="0" collapsed="false">
      <c r="A10" s="0" t="str">
        <f aca="false">Asignaturas!F37</f>
        <v>Computación</v>
      </c>
      <c r="B10" s="0" t="str">
        <f aca="false">Asignaturas!B37</f>
        <v>Teoría de la Computación</v>
      </c>
      <c r="C10" s="0" t="str">
        <f aca="false">Asignaturas!J37</f>
        <v>Optativa - Obligatoria Mención</v>
      </c>
      <c r="D10" s="0" t="n">
        <f aca="false">Asignaturas!C37</f>
        <v>6</v>
      </c>
      <c r="E10" s="0" t="n">
        <f aca="false">Asignaturas!I37</f>
        <v>6</v>
      </c>
    </row>
    <row r="11" customFormat="false" ht="14.25" hidden="false" customHeight="false" outlineLevel="0" collapsed="false">
      <c r="A11" s="0" t="str">
        <f aca="false">Asignaturas!F44</f>
        <v>Computación</v>
      </c>
      <c r="B11" s="0" t="str">
        <f aca="false">Asignaturas!B44</f>
        <v>Programación Lógica</v>
      </c>
      <c r="C11" s="0" t="str">
        <f aca="false">Asignaturas!J44</f>
        <v>Optativa - Obligatoria Mención</v>
      </c>
      <c r="D11" s="0" t="n">
        <f aca="false">Asignaturas!C44</f>
        <v>6</v>
      </c>
      <c r="E11" s="0" t="n">
        <f aca="false">Asignaturas!I44</f>
        <v>7</v>
      </c>
    </row>
    <row r="12" customFormat="false" ht="14.25" hidden="false" customHeight="false" outlineLevel="0" collapsed="false">
      <c r="A12" s="0" t="str">
        <f aca="false">Asignaturas!F45</f>
        <v>Computación</v>
      </c>
      <c r="B12" s="0" t="str">
        <f aca="false">Asignaturas!B45</f>
        <v>Programación Funcional</v>
      </c>
      <c r="C12" s="0" t="str">
        <f aca="false">Asignaturas!J45</f>
        <v>Optativa - Obligatoria Mención</v>
      </c>
      <c r="D12" s="0" t="n">
        <f aca="false">Asignaturas!C45</f>
        <v>6</v>
      </c>
      <c r="E12" s="0" t="n">
        <f aca="false">Asignaturas!I45</f>
        <v>7</v>
      </c>
    </row>
    <row r="13" customFormat="false" ht="14.25" hidden="false" customHeight="false" outlineLevel="0" collapsed="false">
      <c r="A13" s="0" t="str">
        <f aca="false">Asignaturas!F52</f>
        <v>Computación Cuántica</v>
      </c>
      <c r="B13" s="0" t="str">
        <f aca="false">Asignaturas!B52</f>
        <v>Computación Cuántica</v>
      </c>
      <c r="C13" s="0" t="str">
        <f aca="false">Asignaturas!J52</f>
        <v>Optativa de Mención</v>
      </c>
      <c r="D13" s="0" t="n">
        <f aca="false">Asignaturas!C52</f>
        <v>3</v>
      </c>
      <c r="E13" s="0" t="n">
        <f aca="false">Asignaturas!I52</f>
        <v>8</v>
      </c>
    </row>
    <row r="14" customFormat="false" ht="14.25" hidden="false" customHeight="false" outlineLevel="0" collapsed="false">
      <c r="A14" s="0" t="str">
        <f aca="false">Asignaturas!F32</f>
        <v>Computación Paralela</v>
      </c>
      <c r="B14" s="0" t="str">
        <f aca="false">Asignaturas!B32</f>
        <v>Computación en paralelo</v>
      </c>
      <c r="C14" s="0" t="str">
        <f aca="false">Asignaturas!J32</f>
        <v>Obligatoria</v>
      </c>
      <c r="D14" s="0" t="n">
        <f aca="false">Asignaturas!C32</f>
        <v>6</v>
      </c>
      <c r="E14" s="0" t="n">
        <f aca="false">Asignaturas!I32</f>
        <v>6</v>
      </c>
    </row>
    <row r="15" customFormat="false" ht="14.25" hidden="false" customHeight="false" outlineLevel="0" collapsed="false">
      <c r="A15" s="0" t="str">
        <f aca="false">Asignaturas!F55</f>
        <v>Criptografía</v>
      </c>
      <c r="B15" s="0" t="str">
        <f aca="false">Asignaturas!B55</f>
        <v>Criptografía y Blockchain</v>
      </c>
      <c r="C15" s="0" t="str">
        <f aca="false">Asignaturas!J55</f>
        <v>Optativa de Mención</v>
      </c>
      <c r="D15" s="0" t="n">
        <f aca="false">Asignaturas!C55</f>
        <v>3</v>
      </c>
      <c r="E15" s="0" t="n">
        <f aca="false">Asignaturas!I55</f>
        <v>8</v>
      </c>
    </row>
    <row r="16" customFormat="false" ht="14.25" hidden="false" customHeight="false" outlineLevel="0" collapsed="false">
      <c r="A16" s="0" t="str">
        <f aca="false">Asignaturas!F16</f>
        <v>Economía</v>
      </c>
      <c r="B16" s="0" t="str">
        <f aca="false">Asignaturas!B16</f>
        <v>Fundamentos Económicos</v>
      </c>
      <c r="C16" s="0" t="str">
        <f aca="false">Asignaturas!J16</f>
        <v>Obligatoria</v>
      </c>
      <c r="D16" s="0" t="n">
        <f aca="false">Asignaturas!C16</f>
        <v>6</v>
      </c>
      <c r="E16" s="0" t="n">
        <f aca="false">Asignaturas!I16</f>
        <v>5</v>
      </c>
    </row>
    <row r="17" customFormat="false" ht="14.25" hidden="false" customHeight="false" outlineLevel="0" collapsed="false">
      <c r="A17" s="0" t="str">
        <f aca="false">Asignaturas!F8</f>
        <v>Estadística</v>
      </c>
      <c r="B17" s="0" t="str">
        <f aca="false">Asignaturas!B8</f>
        <v>Probabilidad y Estadística</v>
      </c>
      <c r="C17" s="0" t="str">
        <f aca="false">Asignaturas!J8</f>
        <v>Básica</v>
      </c>
      <c r="D17" s="0" t="n">
        <f aca="false">Asignaturas!C8</f>
        <v>6</v>
      </c>
      <c r="E17" s="0" t="n">
        <f aca="false">Asignaturas!I8</f>
        <v>2</v>
      </c>
    </row>
    <row r="18" customFormat="false" ht="14.25" hidden="false" customHeight="false" outlineLevel="0" collapsed="false">
      <c r="A18" s="0" t="str">
        <f aca="false">Asignaturas!F2</f>
        <v>Fundamentos Matemáticos</v>
      </c>
      <c r="B18" s="0" t="str">
        <f aca="false">Asignaturas!B2</f>
        <v>Fundamentos de Matemáticas</v>
      </c>
      <c r="C18" s="0" t="str">
        <f aca="false">Asignaturas!J2</f>
        <v>Obligatoria</v>
      </c>
      <c r="D18" s="0" t="n">
        <f aca="false">Asignaturas!C2</f>
        <v>3</v>
      </c>
      <c r="E18" s="0" t="n">
        <f aca="false">Asignaturas!I2</f>
        <v>1</v>
      </c>
    </row>
    <row r="19" customFormat="false" ht="14.25" hidden="false" customHeight="false" outlineLevel="0" collapsed="false">
      <c r="A19" s="0" t="str">
        <f aca="false">Asignaturas!F10</f>
        <v>Humanidades</v>
      </c>
      <c r="B19" s="0" t="str">
        <f aca="false">Asignaturas!B10</f>
        <v>Claves de Historia Contemporánea</v>
      </c>
      <c r="C19" s="0" t="str">
        <f aca="false">Asignaturas!J10</f>
        <v>Obligatoria</v>
      </c>
      <c r="D19" s="0" t="n">
        <f aca="false">Asignaturas!C10</f>
        <v>6</v>
      </c>
      <c r="E19" s="0" t="n">
        <f aca="false">Asignaturas!I10</f>
        <v>2</v>
      </c>
    </row>
    <row r="20" customFormat="false" ht="14.25" hidden="false" customHeight="false" outlineLevel="0" collapsed="false">
      <c r="A20" s="0" t="str">
        <f aca="false">Asignaturas!F58</f>
        <v>Humanidades</v>
      </c>
      <c r="B20" s="0" t="str">
        <f aca="false">Asignaturas!B58</f>
        <v>Grandes libros</v>
      </c>
      <c r="C20" s="0" t="str">
        <f aca="false">Asignaturas!J58</f>
        <v>Optativa de Mención</v>
      </c>
      <c r="D20" s="0" t="n">
        <f aca="false">Asignaturas!C58</f>
        <v>3</v>
      </c>
      <c r="E20" s="0" t="n">
        <f aca="false">Asignaturas!I58</f>
        <v>8</v>
      </c>
    </row>
    <row r="21" customFormat="false" ht="14.25" hidden="false" customHeight="false" outlineLevel="0" collapsed="false">
      <c r="A21" s="0" t="str">
        <f aca="false">Asignaturas!F59</f>
        <v>Humanidades</v>
      </c>
      <c r="B21" s="0" t="str">
        <f aca="false">Asignaturas!B59</f>
        <v>Ética y Deontología</v>
      </c>
      <c r="C21" s="0" t="str">
        <f aca="false">Asignaturas!J59</f>
        <v>Optativa de Mención</v>
      </c>
      <c r="D21" s="0" t="n">
        <f aca="false">Asignaturas!C59</f>
        <v>3</v>
      </c>
      <c r="E21" s="0" t="n">
        <f aca="false">Asignaturas!I59</f>
        <v>8</v>
      </c>
    </row>
    <row r="22" customFormat="false" ht="14.25" hidden="false" customHeight="false" outlineLevel="0" collapsed="false">
      <c r="A22" s="0" t="str">
        <f aca="false">Asignaturas!F57</f>
        <v>Ingeniería del Software</v>
      </c>
      <c r="B22" s="0" t="str">
        <f aca="false">Asignaturas!B57</f>
        <v>Ingeniería del Software</v>
      </c>
      <c r="C22" s="0" t="str">
        <f aca="false">Asignaturas!J57</f>
        <v>Optativa de Mención</v>
      </c>
      <c r="D22" s="0" t="n">
        <f aca="false">Asignaturas!C57</f>
        <v>3</v>
      </c>
      <c r="E22" s="0" t="n">
        <f aca="false">Asignaturas!I57</f>
        <v>8</v>
      </c>
    </row>
    <row r="23" customFormat="false" ht="14.25" hidden="false" customHeight="false" outlineLevel="0" collapsed="false">
      <c r="A23" s="0" t="str">
        <f aca="false">Asignaturas!F38</f>
        <v>Inteligencia Artificial</v>
      </c>
      <c r="B23" s="0" t="str">
        <f aca="false">Asignaturas!B38</f>
        <v>Fundamentos de la Inteligencia Artificial</v>
      </c>
      <c r="C23" s="0" t="str">
        <f aca="false">Asignaturas!J38</f>
        <v>Optativa - Obligatoria Mención</v>
      </c>
      <c r="D23" s="0" t="n">
        <f aca="false">Asignaturas!C38</f>
        <v>6</v>
      </c>
      <c r="E23" s="0" t="n">
        <f aca="false">Asignaturas!I38</f>
        <v>6</v>
      </c>
    </row>
    <row r="24" customFormat="false" ht="14.25" hidden="false" customHeight="false" outlineLevel="0" collapsed="false">
      <c r="A24" s="0" t="str">
        <f aca="false">Asignaturas!F46</f>
        <v>Inteligencia Artificial</v>
      </c>
      <c r="B24" s="0" t="str">
        <f aca="false">Asignaturas!B46</f>
        <v>Percepción Computacional</v>
      </c>
      <c r="C24" s="0" t="str">
        <f aca="false">Asignaturas!J46</f>
        <v>Optativa - Obligatoria Mención</v>
      </c>
      <c r="D24" s="0" t="n">
        <f aca="false">Asignaturas!C46</f>
        <v>6</v>
      </c>
      <c r="E24" s="0" t="n">
        <f aca="false">Asignaturas!I46</f>
        <v>7</v>
      </c>
    </row>
    <row r="25" customFormat="false" ht="14.25" hidden="false" customHeight="false" outlineLevel="0" collapsed="false">
      <c r="A25" s="0" t="str">
        <f aca="false">Asignaturas!F47</f>
        <v>Inteligencia Artificial</v>
      </c>
      <c r="B25" s="0" t="str">
        <f aca="false">Asignaturas!B47</f>
        <v>Procesamiento de Lenguaje Natural</v>
      </c>
      <c r="C25" s="0" t="str">
        <f aca="false">Asignaturas!J47</f>
        <v>Optativa - Obligatoria Mención</v>
      </c>
      <c r="D25" s="0" t="n">
        <f aca="false">Asignaturas!C47</f>
        <v>6</v>
      </c>
      <c r="E25" s="0" t="n">
        <f aca="false">Asignaturas!I47</f>
        <v>7</v>
      </c>
    </row>
    <row r="26" customFormat="false" ht="14.25" hidden="false" customHeight="false" outlineLevel="0" collapsed="false">
      <c r="A26" s="0" t="str">
        <f aca="false">Asignaturas!F33</f>
        <v>Matemática Aplicada a la Economía</v>
      </c>
      <c r="B26" s="0" t="str">
        <f aca="false">Asignaturas!B33</f>
        <v>Cálculo Estocástico</v>
      </c>
      <c r="C26" s="0" t="str">
        <f aca="false">Asignaturas!J33</f>
        <v>Optativa - Obligatoria Mención</v>
      </c>
      <c r="D26" s="0" t="n">
        <f aca="false">Asignaturas!C33</f>
        <v>6</v>
      </c>
      <c r="E26" s="0" t="n">
        <f aca="false">Asignaturas!I33</f>
        <v>6</v>
      </c>
    </row>
    <row r="27" customFormat="false" ht="14.25" hidden="false" customHeight="false" outlineLevel="0" collapsed="false">
      <c r="A27" s="0" t="str">
        <f aca="false">Asignaturas!F35</f>
        <v>Matemática Aplicada a la Economía</v>
      </c>
      <c r="B27" s="0" t="str">
        <f aca="false">Asignaturas!B35</f>
        <v>Matemáticas Actuariales</v>
      </c>
      <c r="C27" s="0" t="str">
        <f aca="false">Asignaturas!J35</f>
        <v>Optativa - Obligatoria Mención</v>
      </c>
      <c r="D27" s="0" t="n">
        <f aca="false">Asignaturas!C35</f>
        <v>6</v>
      </c>
      <c r="E27" s="0" t="n">
        <f aca="false">Asignaturas!I35</f>
        <v>6</v>
      </c>
    </row>
    <row r="28" customFormat="false" ht="14.25" hidden="false" customHeight="false" outlineLevel="0" collapsed="false">
      <c r="A28" s="0" t="str">
        <f aca="false">Asignaturas!F43</f>
        <v>Matemática Aplicada a la Economía</v>
      </c>
      <c r="B28" s="0" t="str">
        <f aca="false">Asignaturas!B43</f>
        <v>Series Temporales</v>
      </c>
      <c r="C28" s="0" t="str">
        <f aca="false">Asignaturas!J43</f>
        <v>Optativa - Obligatoria Mención</v>
      </c>
      <c r="D28" s="0" t="n">
        <f aca="false">Asignaturas!C43</f>
        <v>6</v>
      </c>
      <c r="E28" s="0" t="n">
        <f aca="false">Asignaturas!I43</f>
        <v>7</v>
      </c>
    </row>
    <row r="29" customFormat="false" ht="14.25" hidden="false" customHeight="false" outlineLevel="0" collapsed="false">
      <c r="A29" s="0" t="str">
        <f aca="false">Asignaturas!F54</f>
        <v>Matemática Aplicada a la Economía</v>
      </c>
      <c r="B29" s="0" t="str">
        <f aca="false">Asignaturas!B54</f>
        <v>Procesos Estocásticos</v>
      </c>
      <c r="C29" s="0" t="str">
        <f aca="false">Asignaturas!J54</f>
        <v>Optativa de Mención</v>
      </c>
      <c r="D29" s="0" t="n">
        <f aca="false">Asignaturas!C54</f>
        <v>3</v>
      </c>
      <c r="E29" s="0" t="n">
        <f aca="false">Asignaturas!I54</f>
        <v>8</v>
      </c>
    </row>
    <row r="30" customFormat="false" ht="14.25" hidden="false" customHeight="false" outlineLevel="0" collapsed="false">
      <c r="A30" s="0" t="str">
        <f aca="false">Asignaturas!F13</f>
        <v>Matemática Avanzada</v>
      </c>
      <c r="B30" s="0" t="str">
        <f aca="false">Asignaturas!B13</f>
        <v>Ecuaciones Diferenciales y en Diferencias</v>
      </c>
      <c r="C30" s="0" t="str">
        <f aca="false">Asignaturas!J13</f>
        <v>Obligatoria</v>
      </c>
      <c r="D30" s="0" t="n">
        <f aca="false">Asignaturas!C13</f>
        <v>6</v>
      </c>
      <c r="E30" s="0" t="n">
        <f aca="false">Asignaturas!I13</f>
        <v>3</v>
      </c>
    </row>
    <row r="31" customFormat="false" ht="14.25" hidden="false" customHeight="false" outlineLevel="0" collapsed="false">
      <c r="A31" s="0" t="str">
        <f aca="false">Asignaturas!F27</f>
        <v>Matemática Avanzada</v>
      </c>
      <c r="B31" s="0" t="str">
        <f aca="false">Asignaturas!B27</f>
        <v>Sistemas Dinámicos</v>
      </c>
      <c r="C31" s="0" t="str">
        <f aca="false">Asignaturas!J27</f>
        <v>Optativa</v>
      </c>
      <c r="D31" s="0" t="n">
        <f aca="false">Asignaturas!C27</f>
        <v>3</v>
      </c>
      <c r="E31" s="0" t="n">
        <f aca="false">Asignaturas!I27</f>
        <v>5</v>
      </c>
    </row>
    <row r="32" customFormat="false" ht="14.25" hidden="false" customHeight="false" outlineLevel="0" collapsed="false">
      <c r="A32" s="0" t="str">
        <f aca="false">Asignaturas!F29</f>
        <v>Matemática Avanzada</v>
      </c>
      <c r="B32" s="0" t="str">
        <f aca="false">Asignaturas!B29</f>
        <v>Topología</v>
      </c>
      <c r="C32" s="0" t="str">
        <f aca="false">Asignaturas!J29</f>
        <v>Optativa</v>
      </c>
      <c r="D32" s="0" t="n">
        <f aca="false">Asignaturas!C29</f>
        <v>3</v>
      </c>
      <c r="E32" s="0" t="n">
        <f aca="false">Asignaturas!I29</f>
        <v>5</v>
      </c>
    </row>
    <row r="33" customFormat="false" ht="15" hidden="false" customHeight="false" outlineLevel="0" collapsed="false">
      <c r="A33" s="0" t="str">
        <f aca="false">Asignaturas!F30</f>
        <v>Matemática Avanzada</v>
      </c>
      <c r="B33" s="0" t="str">
        <f aca="false">Asignaturas!B30</f>
        <v>Variable Compleja y Análisis de Fourier</v>
      </c>
      <c r="C33" s="0" t="str">
        <f aca="false">Asignaturas!J30</f>
        <v>Optativa</v>
      </c>
      <c r="D33" s="0" t="n">
        <f aca="false">Asignaturas!C30</f>
        <v>6</v>
      </c>
      <c r="E33" s="0" t="n">
        <f aca="false">Asignaturas!I30</f>
        <v>5</v>
      </c>
    </row>
    <row r="34" customFormat="false" ht="14.25" hidden="false" customHeight="false" outlineLevel="0" collapsed="false">
      <c r="A34" s="0" t="str">
        <f aca="false">Asignaturas!F34</f>
        <v>Matemática Financiera</v>
      </c>
      <c r="B34" s="0" t="str">
        <f aca="false">Asignaturas!B34</f>
        <v>Matemática Financiera I</v>
      </c>
      <c r="C34" s="0" t="str">
        <f aca="false">Asignaturas!J34</f>
        <v>Optativa - Obligatoria Mención</v>
      </c>
      <c r="D34" s="0" t="n">
        <f aca="false">Asignaturas!C34</f>
        <v>6</v>
      </c>
      <c r="E34" s="0" t="n">
        <f aca="false">Asignaturas!I34</f>
        <v>6</v>
      </c>
    </row>
    <row r="35" customFormat="false" ht="14.25" hidden="false" customHeight="false" outlineLevel="0" collapsed="false">
      <c r="A35" s="0" t="str">
        <f aca="false">Asignaturas!F39</f>
        <v>Matemática Financiera</v>
      </c>
      <c r="B35" s="0" t="str">
        <f aca="false">Asignaturas!B39</f>
        <v>Matemática Financiera II</v>
      </c>
      <c r="C35" s="0" t="str">
        <f aca="false">Asignaturas!J39</f>
        <v>Optativa - Obligatoria Mención</v>
      </c>
      <c r="D35" s="0" t="n">
        <f aca="false">Asignaturas!C39</f>
        <v>6</v>
      </c>
      <c r="E35" s="0" t="n">
        <f aca="false">Asignaturas!I39</f>
        <v>7</v>
      </c>
    </row>
    <row r="36" customFormat="false" ht="14.25" hidden="false" customHeight="false" outlineLevel="0" collapsed="false">
      <c r="A36" s="0" t="str">
        <f aca="false">Asignaturas!F41</f>
        <v>Matemática Financiera</v>
      </c>
      <c r="B36" s="0" t="str">
        <f aca="false">Asignaturas!B41</f>
        <v>Modelos de Riesgo Cuantitativo</v>
      </c>
      <c r="C36" s="0" t="str">
        <f aca="false">Asignaturas!J41</f>
        <v>Optativa - Obligatoria Mención</v>
      </c>
      <c r="D36" s="0" t="n">
        <f aca="false">Asignaturas!C41</f>
        <v>6</v>
      </c>
      <c r="E36" s="0" t="n">
        <f aca="false">Asignaturas!I41</f>
        <v>7</v>
      </c>
    </row>
    <row r="37" customFormat="false" ht="14.25" hidden="false" customHeight="false" outlineLevel="0" collapsed="false">
      <c r="A37" s="0" t="str">
        <f aca="false">Asignaturas!F42</f>
        <v>Matemática Financiera</v>
      </c>
      <c r="B37" s="0" t="str">
        <f aca="false">Asignaturas!B42</f>
        <v>Teoría y optimización de carteras</v>
      </c>
      <c r="C37" s="0" t="str">
        <f aca="false">Asignaturas!J42</f>
        <v>Optativa - Obligatoria Mención</v>
      </c>
      <c r="D37" s="0" t="n">
        <f aca="false">Asignaturas!C42</f>
        <v>6</v>
      </c>
      <c r="E37" s="0" t="n">
        <f aca="false">Asignaturas!I42</f>
        <v>7</v>
      </c>
    </row>
    <row r="38" customFormat="false" ht="14.25" hidden="false" customHeight="false" outlineLevel="0" collapsed="false">
      <c r="A38" s="0" t="str">
        <f aca="false">Asignaturas!F40</f>
        <v>Minería de Datos</v>
      </c>
      <c r="B38" s="0" t="str">
        <f aca="false">Asignaturas!B40</f>
        <v>Minería de Datos y Big Data</v>
      </c>
      <c r="C38" s="0" t="str">
        <f aca="false">Asignaturas!J40</f>
        <v>Optativa - Obligatoria Mención</v>
      </c>
      <c r="D38" s="0" t="n">
        <f aca="false">Asignaturas!C40</f>
        <v>6</v>
      </c>
      <c r="E38" s="0" t="n">
        <f aca="false">Asignaturas!I40</f>
        <v>7</v>
      </c>
    </row>
    <row r="39" customFormat="false" ht="15" hidden="false" customHeight="false" outlineLevel="0" collapsed="false">
      <c r="A39" s="0" t="str">
        <f aca="false">Asignaturas!F50</f>
        <v>Prácticas Externas</v>
      </c>
      <c r="B39" s="0" t="str">
        <f aca="false">Asignaturas!B50</f>
        <v>Prácticas externas</v>
      </c>
      <c r="C39" s="0" t="str">
        <f aca="false">Asignaturas!J50</f>
        <v>Prácticas Externas</v>
      </c>
      <c r="D39" s="0" t="n">
        <f aca="false">Asignaturas!C50</f>
        <v>12</v>
      </c>
      <c r="E39" s="0" t="n">
        <f aca="false">Asignaturas!I50</f>
        <v>8</v>
      </c>
    </row>
    <row r="40" customFormat="false" ht="15" hidden="false" customHeight="false" outlineLevel="0" collapsed="false">
      <c r="A40" s="0" t="str">
        <f aca="false">Asignaturas!F11</f>
        <v>Proyectos</v>
      </c>
      <c r="B40" s="0" t="str">
        <f aca="false">Asignaturas!B11</f>
        <v>Proyecto I </v>
      </c>
      <c r="C40" s="0" t="str">
        <f aca="false">Asignaturas!J11</f>
        <v>Obligatoria</v>
      </c>
      <c r="D40" s="0" t="n">
        <f aca="false">Asignaturas!C11</f>
        <v>3</v>
      </c>
      <c r="E40" s="0" t="n">
        <f aca="false">Asignaturas!I11</f>
        <v>2</v>
      </c>
    </row>
    <row r="41" customFormat="false" ht="15" hidden="false" customHeight="false" outlineLevel="0" collapsed="false">
      <c r="A41" s="0" t="str">
        <f aca="false">Asignaturas!F48</f>
        <v>Sistemas de Información</v>
      </c>
      <c r="B41" s="0" t="str">
        <f aca="false">Asignaturas!B48</f>
        <v>Administración de sistemas</v>
      </c>
      <c r="C41" s="0" t="str">
        <f aca="false">Asignaturas!J48</f>
        <v>Optativa - Obligatoria Mención</v>
      </c>
      <c r="D41" s="0" t="n">
        <f aca="false">Asignaturas!C48</f>
        <v>6</v>
      </c>
      <c r="E41" s="0" t="n">
        <f aca="false">Asignaturas!I48</f>
        <v>7</v>
      </c>
    </row>
    <row r="42" customFormat="false" ht="15" hidden="false" customHeight="false" outlineLevel="0" collapsed="false">
      <c r="A42" s="0" t="str">
        <f aca="false">Asignaturas!F23</f>
        <v>Sistemas Operativos y Redes</v>
      </c>
      <c r="B42" s="0" t="str">
        <f aca="false">Asignaturas!B23</f>
        <v>Sistemas Operativos y Redes de Ordenadores</v>
      </c>
      <c r="C42" s="0" t="str">
        <f aca="false">Asignaturas!J23</f>
        <v>Obligatoria</v>
      </c>
      <c r="D42" s="0" t="n">
        <f aca="false">Asignaturas!C23</f>
        <v>6</v>
      </c>
      <c r="E42" s="0" t="n">
        <f aca="false">Asignaturas!I23</f>
        <v>5</v>
      </c>
    </row>
    <row r="43" customFormat="false" ht="15" hidden="false" customHeight="false" outlineLevel="0" collapsed="false">
      <c r="A43" s="0" t="str">
        <f aca="false">Asignaturas!F19</f>
        <v>Tecnología Digital</v>
      </c>
      <c r="B43" s="0" t="str">
        <f aca="false">Asignaturas!B19</f>
        <v>Electrónica Digital y Arquitectura de Ordenadores</v>
      </c>
      <c r="C43" s="0" t="str">
        <f aca="false">Asignaturas!J19</f>
        <v>Obligatoria</v>
      </c>
      <c r="D43" s="0" t="n">
        <f aca="false">Asignaturas!C19</f>
        <v>6</v>
      </c>
      <c r="E43" s="0" t="n">
        <f aca="false">Asignaturas!I19</f>
        <v>4</v>
      </c>
    </row>
    <row r="44" customFormat="false" ht="15" hidden="false" customHeight="false" outlineLevel="0" collapsed="false">
      <c r="A44" s="0" t="str">
        <f aca="false">Asignaturas!F56</f>
        <v>Tecnología Digital</v>
      </c>
      <c r="B44" s="0" t="str">
        <f aca="false">Asignaturas!B56</f>
        <v>Teoría de la señal</v>
      </c>
      <c r="C44" s="0" t="str">
        <f aca="false">Asignaturas!J56</f>
        <v>Optativa de Mención</v>
      </c>
      <c r="D44" s="0" t="n">
        <f aca="false">Asignaturas!C56</f>
        <v>3</v>
      </c>
      <c r="E44" s="0" t="n">
        <f aca="false">Asignaturas!I56</f>
        <v>8</v>
      </c>
    </row>
    <row r="45" customFormat="false" ht="15" hidden="false" customHeight="false" outlineLevel="0" collapsed="false">
      <c r="A45" s="0" t="str">
        <f aca="false">Asignaturas!F51</f>
        <v>Trabajo Fin de Grado</v>
      </c>
      <c r="B45" s="0" t="str">
        <f aca="false">Asignaturas!B51</f>
        <v>Trabajo Fin de Grado</v>
      </c>
      <c r="C45" s="0" t="str">
        <f aca="false">Asignaturas!J51</f>
        <v>TFG</v>
      </c>
      <c r="D45" s="0" t="n">
        <f aca="false">Asignaturas!C51</f>
        <v>9</v>
      </c>
      <c r="E45" s="0" t="n">
        <f aca="false">Asignaturas!I51</f>
        <v>8</v>
      </c>
    </row>
    <row r="46" customFormat="false" ht="14.25" hidden="false" customHeight="false" outlineLevel="0" collapsed="false">
      <c r="B46" s="0" t="str">
        <f aca="false">Asignaturas!B5</f>
        <v>Matemática Discreta</v>
      </c>
      <c r="C46" s="0" t="str">
        <f aca="false">Asignaturas!J5</f>
        <v>Básica</v>
      </c>
      <c r="D46" s="0" t="n">
        <f aca="false">Asignaturas!C5</f>
        <v>6</v>
      </c>
      <c r="E46" s="0" t="n">
        <f aca="false">Asignaturas!I5</f>
        <v>1</v>
      </c>
    </row>
    <row r="47" customFormat="false" ht="14.25" hidden="false" customHeight="false" outlineLevel="0" collapsed="false">
      <c r="B47" s="0" t="str">
        <f aca="false">Asignaturas!B9</f>
        <v>Algoritmos y Estructuras de Datos</v>
      </c>
      <c r="C47" s="0" t="str">
        <f aca="false">Asignaturas!J9</f>
        <v>Básica</v>
      </c>
      <c r="D47" s="0" t="n">
        <f aca="false">Asignaturas!C9</f>
        <v>9</v>
      </c>
      <c r="E47" s="0" t="n">
        <f aca="false">Asignaturas!I9</f>
        <v>2</v>
      </c>
    </row>
    <row r="48" customFormat="false" ht="14.25" hidden="false" customHeight="false" outlineLevel="0" collapsed="false">
      <c r="B48" s="0" t="str">
        <f aca="false">Asignaturas!B14</f>
        <v>Bases de Datos</v>
      </c>
      <c r="C48" s="0" t="str">
        <f aca="false">Asignaturas!J14</f>
        <v>Básica</v>
      </c>
      <c r="D48" s="0" t="n">
        <f aca="false">Asignaturas!C14</f>
        <v>6</v>
      </c>
      <c r="E48" s="0" t="n">
        <f aca="false">Asignaturas!I14</f>
        <v>3</v>
      </c>
    </row>
    <row r="49" customFormat="false" ht="14.25" hidden="false" customHeight="false" outlineLevel="0" collapsed="false">
      <c r="B49" s="0" t="str">
        <f aca="false">Asignaturas!B7</f>
        <v>Análisis II</v>
      </c>
      <c r="C49" s="0" t="str">
        <f aca="false">Asignaturas!J7</f>
        <v>Básica</v>
      </c>
      <c r="D49" s="0" t="n">
        <f aca="false">Asignaturas!C7</f>
        <v>6</v>
      </c>
      <c r="E49" s="0" t="n">
        <f aca="false">Asignaturas!I7</f>
        <v>2</v>
      </c>
    </row>
    <row r="50" customFormat="false" ht="14.25" hidden="false" customHeight="false" outlineLevel="0" collapsed="false">
      <c r="B50" s="0" t="str">
        <f aca="false">Asignaturas!B12</f>
        <v>Análisis III</v>
      </c>
      <c r="C50" s="0" t="str">
        <f aca="false">Asignaturas!J12</f>
        <v>Obligatoria</v>
      </c>
      <c r="D50" s="0" t="n">
        <f aca="false">Asignaturas!C12</f>
        <v>6</v>
      </c>
      <c r="E50" s="0" t="n">
        <f aca="false">Asignaturas!I12</f>
        <v>3</v>
      </c>
    </row>
    <row r="51" customFormat="false" ht="14.25" hidden="false" customHeight="false" outlineLevel="0" collapsed="false">
      <c r="B51" s="0" t="str">
        <f aca="false">Asignaturas!B24</f>
        <v>Optimización</v>
      </c>
      <c r="C51" s="0" t="str">
        <f aca="false">Asignaturas!J24</f>
        <v>Obligatoria</v>
      </c>
      <c r="D51" s="0" t="n">
        <f aca="false">Asignaturas!C24</f>
        <v>6</v>
      </c>
      <c r="E51" s="0" t="n">
        <f aca="false">Asignaturas!I24</f>
        <v>5</v>
      </c>
    </row>
    <row r="52" customFormat="false" ht="14.25" hidden="false" customHeight="false" outlineLevel="0" collapsed="false">
      <c r="B52" s="0" t="str">
        <f aca="false">Asignaturas!B25</f>
        <v>Métodos Numéricos II</v>
      </c>
      <c r="C52" s="0" t="str">
        <f aca="false">Asignaturas!J25</f>
        <v>Obligatoria</v>
      </c>
      <c r="D52" s="0" t="n">
        <f aca="false">Asignaturas!C25</f>
        <v>6</v>
      </c>
      <c r="E52" s="0" t="n">
        <f aca="false">Asignaturas!I25</f>
        <v>5</v>
      </c>
    </row>
    <row r="53" customFormat="false" ht="14.25" hidden="false" customHeight="false" outlineLevel="0" collapsed="false">
      <c r="B53" s="0" t="str">
        <f aca="false">Asignaturas!B15</f>
        <v>Estadística Inferencial</v>
      </c>
      <c r="C53" s="0" t="str">
        <f aca="false">Asignaturas!J15</f>
        <v>Obligatoria</v>
      </c>
      <c r="D53" s="0" t="n">
        <f aca="false">Asignaturas!C15</f>
        <v>6</v>
      </c>
      <c r="E53" s="0" t="n">
        <f aca="false">Asignaturas!I15</f>
        <v>3</v>
      </c>
    </row>
    <row r="54" customFormat="false" ht="15" hidden="false" customHeight="false" outlineLevel="0" collapsed="false">
      <c r="B54" s="0" t="str">
        <f aca="false">Asignaturas!B21</f>
        <v>Análisis de Datos</v>
      </c>
      <c r="C54" s="0" t="str">
        <f aca="false">Asignaturas!J21</f>
        <v>Obligatoria</v>
      </c>
      <c r="D54" s="0" t="n">
        <f aca="false">Asignaturas!C21</f>
        <v>6</v>
      </c>
      <c r="E54" s="0" t="n">
        <f aca="false">Asignaturas!I21</f>
        <v>4</v>
      </c>
    </row>
    <row r="55" customFormat="false" ht="14.25" hidden="false" customHeight="false" outlineLevel="0" collapsed="false">
      <c r="B55" s="0" t="str">
        <f aca="false">Asignaturas!B26</f>
        <v>Hombre y Mundo Moderno</v>
      </c>
      <c r="C55" s="0" t="str">
        <f aca="false">Asignaturas!J26</f>
        <v>Obligatoria</v>
      </c>
      <c r="D55" s="0" t="n">
        <f aca="false">Asignaturas!C26</f>
        <v>6</v>
      </c>
      <c r="E55" s="0" t="n">
        <f aca="false">Asignaturas!I26</f>
        <v>3</v>
      </c>
    </row>
    <row r="56" customFormat="false" ht="14.25" hidden="false" customHeight="false" outlineLevel="0" collapsed="false">
      <c r="B56" s="0" t="str">
        <f aca="false">Asignaturas!B49</f>
        <v>Doctrina Social de la Iglesia</v>
      </c>
      <c r="C56" s="0" t="str">
        <f aca="false">Asignaturas!J49</f>
        <v>Obligatoria</v>
      </c>
      <c r="D56" s="0" t="n">
        <f aca="false">Asignaturas!C49</f>
        <v>6</v>
      </c>
      <c r="E56" s="0" t="n">
        <f aca="false">Asignaturas!I49</f>
        <v>8</v>
      </c>
    </row>
    <row r="57" customFormat="false" ht="14.25" hidden="false" customHeight="false" outlineLevel="0" collapsed="false">
      <c r="B57" s="0" t="str">
        <f aca="false">Asignaturas!B17</f>
        <v>Geometría Diferencial</v>
      </c>
      <c r="C57" s="0" t="str">
        <f aca="false">Asignaturas!J17</f>
        <v>Obligatoria</v>
      </c>
      <c r="D57" s="0" t="n">
        <f aca="false">Asignaturas!C17</f>
        <v>3</v>
      </c>
      <c r="E57" s="0" t="n">
        <f aca="false">Asignaturas!I17</f>
        <v>4</v>
      </c>
    </row>
    <row r="58" customFormat="false" ht="14.25" hidden="false" customHeight="false" outlineLevel="0" collapsed="false">
      <c r="B58" s="0" t="str">
        <f aca="false">Asignaturas!B20</f>
        <v>Ecuaciones en Derivadas Parciales</v>
      </c>
      <c r="C58" s="0" t="str">
        <f aca="false">Asignaturas!J20</f>
        <v>Obligatoria</v>
      </c>
      <c r="D58" s="0" t="n">
        <f aca="false">Asignaturas!C20</f>
        <v>6</v>
      </c>
      <c r="E58" s="0" t="n">
        <f aca="false">Asignaturas!I20</f>
        <v>4</v>
      </c>
    </row>
    <row r="59" customFormat="false" ht="14.25" hidden="false" customHeight="false" outlineLevel="0" collapsed="false">
      <c r="B59" s="0" t="str">
        <f aca="false">Asignaturas!B22</f>
        <v>Proyecto II</v>
      </c>
      <c r="C59" s="0" t="str">
        <f aca="false">Asignaturas!J22</f>
        <v>Obligatoria</v>
      </c>
      <c r="D59" s="0" t="n">
        <f aca="false">Asignaturas!C22</f>
        <v>3</v>
      </c>
      <c r="E59" s="0" t="n">
        <f aca="false">Asignaturas!I22</f>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4140625" defaultRowHeight="14.25" zeroHeight="false" outlineLevelRow="0" outlineLevelCol="0"/>
  <cols>
    <col collapsed="false" customWidth="true" hidden="false" outlineLevel="0" max="1" min="1" style="0" width="34.43"/>
    <col collapsed="false" customWidth="true" hidden="false" outlineLevel="0" max="2" min="2" style="0" width="10.58"/>
    <col collapsed="false" customWidth="true" hidden="false" outlineLevel="0" max="3" min="3" style="0" width="10.42"/>
    <col collapsed="false" customWidth="true" hidden="false" outlineLevel="0" max="4" min="4" style="0" width="5.43"/>
    <col collapsed="false" customWidth="true" hidden="false" outlineLevel="0" max="5" min="5" style="0" width="10.42"/>
    <col collapsed="false" customWidth="true" hidden="false" outlineLevel="0" max="6" min="6" style="0" width="16.85"/>
    <col collapsed="false" customWidth="true" hidden="false" outlineLevel="0" max="7" min="7" style="0" width="20.43"/>
    <col collapsed="false" customWidth="true" hidden="false" outlineLevel="0" max="8" min="8" style="0" width="19.57"/>
    <col collapsed="false" customWidth="true" hidden="false" outlineLevel="0" max="9" min="9" style="0" width="9.57"/>
    <col collapsed="false" customWidth="true" hidden="false" outlineLevel="0" max="10" min="10" style="0" width="25.14"/>
    <col collapsed="false" customWidth="true" hidden="false" outlineLevel="0" max="12" min="12" style="0" width="8.43"/>
  </cols>
  <sheetData>
    <row r="1" customFormat="false" ht="14.25" hidden="false" customHeight="false" outlineLevel="0" collapsed="false">
      <c r="A1" s="2" t="s">
        <v>9</v>
      </c>
      <c r="B1" s="3" t="s">
        <v>118</v>
      </c>
    </row>
    <row r="3" customFormat="false" ht="14.25" hidden="false" customHeight="false" outlineLevel="0" collapsed="false">
      <c r="A3" s="4" t="s">
        <v>3</v>
      </c>
      <c r="B3" s="5" t="s">
        <v>5</v>
      </c>
      <c r="C3" s="6" t="s">
        <v>119</v>
      </c>
    </row>
    <row r="4" customFormat="false" ht="14.25" hidden="false" customHeight="false" outlineLevel="0" collapsed="false">
      <c r="A4" s="7" t="s">
        <v>38</v>
      </c>
      <c r="B4" s="8"/>
      <c r="C4" s="9" t="n">
        <v>5</v>
      </c>
    </row>
    <row r="5" customFormat="false" ht="14.25" hidden="false" customHeight="false" outlineLevel="0" collapsed="false">
      <c r="A5" s="10"/>
      <c r="B5" s="11" t="s">
        <v>39</v>
      </c>
      <c r="C5" s="12" t="n">
        <v>5</v>
      </c>
    </row>
    <row r="6" customFormat="false" ht="14.25" hidden="false" customHeight="false" outlineLevel="0" collapsed="false">
      <c r="A6" s="7" t="s">
        <v>13</v>
      </c>
      <c r="B6" s="8"/>
      <c r="C6" s="9" t="n">
        <v>10</v>
      </c>
    </row>
    <row r="7" customFormat="false" ht="14.25" hidden="false" customHeight="false" outlineLevel="0" collapsed="false">
      <c r="A7" s="13"/>
      <c r="B7" s="14" t="s">
        <v>20</v>
      </c>
      <c r="C7" s="15" t="n">
        <v>4</v>
      </c>
    </row>
    <row r="8" customFormat="false" ht="14.25" hidden="false" customHeight="false" outlineLevel="0" collapsed="false">
      <c r="A8" s="13"/>
      <c r="B8" s="14" t="s">
        <v>15</v>
      </c>
      <c r="C8" s="15" t="n">
        <v>1</v>
      </c>
    </row>
    <row r="9" customFormat="false" ht="14.25" hidden="false" customHeight="false" outlineLevel="0" collapsed="false">
      <c r="A9" s="10"/>
      <c r="B9" s="11" t="s">
        <v>45</v>
      </c>
      <c r="C9" s="12" t="n">
        <v>5</v>
      </c>
    </row>
    <row r="10" customFormat="false" ht="14.25" hidden="false" customHeight="false" outlineLevel="0" collapsed="false">
      <c r="A10" s="7" t="s">
        <v>32</v>
      </c>
      <c r="B10" s="8"/>
      <c r="C10" s="9" t="n">
        <v>12</v>
      </c>
    </row>
    <row r="11" customFormat="false" ht="14.25" hidden="false" customHeight="false" outlineLevel="0" collapsed="false">
      <c r="A11" s="13"/>
      <c r="B11" s="14" t="s">
        <v>33</v>
      </c>
      <c r="C11" s="15" t="n">
        <v>3</v>
      </c>
    </row>
    <row r="12" customFormat="false" ht="14.25" hidden="false" customHeight="false" outlineLevel="0" collapsed="false">
      <c r="A12" s="13"/>
      <c r="B12" s="14" t="s">
        <v>79</v>
      </c>
      <c r="C12" s="15" t="n">
        <v>4</v>
      </c>
    </row>
    <row r="13" customFormat="false" ht="14.25" hidden="false" customHeight="false" outlineLevel="0" collapsed="false">
      <c r="A13" s="13"/>
      <c r="B13" s="14" t="s">
        <v>83</v>
      </c>
      <c r="C13" s="15" t="n">
        <v>4</v>
      </c>
    </row>
    <row r="14" customFormat="false" ht="14.25" hidden="false" customHeight="false" outlineLevel="0" collapsed="false">
      <c r="A14" s="10"/>
      <c r="B14" s="11" t="s">
        <v>49</v>
      </c>
      <c r="C14" s="12" t="n">
        <v>1</v>
      </c>
    </row>
    <row r="15" customFormat="false" ht="14.25" hidden="false" customHeight="false" outlineLevel="0" collapsed="false">
      <c r="A15" s="7" t="s">
        <v>23</v>
      </c>
      <c r="B15" s="8"/>
      <c r="C15" s="9" t="n">
        <v>29</v>
      </c>
    </row>
    <row r="16" customFormat="false" ht="14.25" hidden="false" customHeight="false" outlineLevel="0" collapsed="false">
      <c r="A16" s="13"/>
      <c r="B16" s="14" t="s">
        <v>24</v>
      </c>
      <c r="C16" s="15" t="n">
        <v>2</v>
      </c>
    </row>
    <row r="17" customFormat="false" ht="14.25" hidden="false" customHeight="false" outlineLevel="0" collapsed="false">
      <c r="A17" s="13"/>
      <c r="B17" s="14" t="s">
        <v>28</v>
      </c>
      <c r="C17" s="15" t="n">
        <v>3</v>
      </c>
    </row>
    <row r="18" customFormat="false" ht="14.25" hidden="false" customHeight="false" outlineLevel="0" collapsed="false">
      <c r="A18" s="13"/>
      <c r="B18" s="14" t="s">
        <v>52</v>
      </c>
      <c r="C18" s="15" t="n">
        <v>3</v>
      </c>
    </row>
    <row r="19" customFormat="false" ht="14.25" hidden="false" customHeight="false" outlineLevel="0" collapsed="false">
      <c r="A19" s="13"/>
      <c r="B19" s="14" t="s">
        <v>73</v>
      </c>
      <c r="C19" s="15" t="n">
        <v>2</v>
      </c>
    </row>
    <row r="20" customFormat="false" ht="14.25" hidden="false" customHeight="false" outlineLevel="0" collapsed="false">
      <c r="A20" s="13"/>
      <c r="B20" s="14" t="s">
        <v>27</v>
      </c>
      <c r="C20" s="15" t="n">
        <v>4</v>
      </c>
    </row>
    <row r="21" customFormat="false" ht="14.25" hidden="false" customHeight="false" outlineLevel="0" collapsed="false">
      <c r="A21" s="13"/>
      <c r="B21" s="14" t="s">
        <v>115</v>
      </c>
      <c r="C21" s="15" t="n">
        <v>1</v>
      </c>
    </row>
    <row r="22" customFormat="false" ht="14.25" hidden="false" customHeight="false" outlineLevel="0" collapsed="false">
      <c r="A22" s="13"/>
      <c r="B22" s="14" t="s">
        <v>72</v>
      </c>
      <c r="C22" s="15" t="n">
        <v>3</v>
      </c>
    </row>
    <row r="23" customFormat="false" ht="14.25" hidden="false" customHeight="false" outlineLevel="0" collapsed="false">
      <c r="A23" s="13"/>
      <c r="B23" s="14" t="s">
        <v>45</v>
      </c>
      <c r="C23" s="15" t="n">
        <v>1</v>
      </c>
    </row>
    <row r="24" customFormat="false" ht="14.25" hidden="false" customHeight="false" outlineLevel="0" collapsed="false">
      <c r="A24" s="13"/>
      <c r="B24" s="14" t="s">
        <v>41</v>
      </c>
      <c r="C24" s="15" t="n">
        <v>2</v>
      </c>
    </row>
    <row r="25" customFormat="false" ht="14.25" hidden="false" customHeight="false" outlineLevel="0" collapsed="false">
      <c r="A25" s="13"/>
      <c r="B25" s="14" t="s">
        <v>100</v>
      </c>
      <c r="C25" s="15" t="n">
        <v>1</v>
      </c>
    </row>
    <row r="26" customFormat="false" ht="14.25" hidden="false" customHeight="false" outlineLevel="0" collapsed="false">
      <c r="A26" s="13"/>
      <c r="B26" s="14" t="s">
        <v>54</v>
      </c>
      <c r="C26" s="15" t="n">
        <v>2</v>
      </c>
    </row>
    <row r="27" customFormat="false" ht="14.25" hidden="false" customHeight="false" outlineLevel="0" collapsed="false">
      <c r="A27" s="13"/>
      <c r="B27" s="14" t="s">
        <v>76</v>
      </c>
      <c r="C27" s="15" t="n">
        <v>1</v>
      </c>
    </row>
    <row r="28" customFormat="false" ht="14.25" hidden="false" customHeight="false" outlineLevel="0" collapsed="false">
      <c r="A28" s="13"/>
      <c r="B28" s="14" t="s">
        <v>106</v>
      </c>
      <c r="C28" s="15" t="n">
        <v>1</v>
      </c>
    </row>
    <row r="29" customFormat="false" ht="14.25" hidden="false" customHeight="false" outlineLevel="0" collapsed="false">
      <c r="A29" s="13"/>
      <c r="B29" s="14" t="s">
        <v>111</v>
      </c>
      <c r="C29" s="15" t="n">
        <v>1</v>
      </c>
    </row>
    <row r="30" customFormat="false" ht="14.25" hidden="false" customHeight="false" outlineLevel="0" collapsed="false">
      <c r="A30" s="13"/>
      <c r="B30" s="14" t="s">
        <v>91</v>
      </c>
      <c r="C30" s="15" t="n">
        <v>1</v>
      </c>
    </row>
    <row r="31" customFormat="false" ht="14.25" hidden="false" customHeight="false" outlineLevel="0" collapsed="false">
      <c r="A31" s="10"/>
      <c r="B31" s="11" t="s">
        <v>62</v>
      </c>
      <c r="C31" s="12" t="n">
        <v>1</v>
      </c>
    </row>
    <row r="32" customFormat="false" ht="14.25" hidden="false" customHeight="false" outlineLevel="0" collapsed="false">
      <c r="A32" s="7" t="s">
        <v>103</v>
      </c>
      <c r="B32" s="8"/>
      <c r="C32" s="9" t="n">
        <v>1</v>
      </c>
    </row>
    <row r="33" customFormat="false" ht="14.25" hidden="false" customHeight="false" outlineLevel="0" collapsed="false">
      <c r="A33" s="10"/>
      <c r="B33" s="11" t="s">
        <v>103</v>
      </c>
      <c r="C33" s="12" t="n">
        <v>1</v>
      </c>
    </row>
    <row r="34" customFormat="false" ht="14.25" hidden="false" customHeight="false" outlineLevel="0" collapsed="false">
      <c r="A34" s="7" t="s">
        <v>104</v>
      </c>
      <c r="B34" s="8"/>
      <c r="C34" s="9" t="n">
        <v>1</v>
      </c>
    </row>
    <row r="35" customFormat="false" ht="14.25" hidden="false" customHeight="false" outlineLevel="0" collapsed="false">
      <c r="A35" s="10"/>
      <c r="B35" s="11" t="s">
        <v>104</v>
      </c>
      <c r="C35" s="12" t="n">
        <v>1</v>
      </c>
    </row>
    <row r="36" customFormat="false" ht="14.25" hidden="false" customHeight="false" outlineLevel="0" collapsed="false">
      <c r="A36" s="16" t="s">
        <v>120</v>
      </c>
      <c r="B36" s="17"/>
      <c r="C36" s="18" t="n">
        <v>58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9"/>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E1" activeCellId="0" sqref="E1"/>
    </sheetView>
  </sheetViews>
  <sheetFormatPr defaultColWidth="8.8515625" defaultRowHeight="30" zeroHeight="false" outlineLevelRow="0" outlineLevelCol="0"/>
  <cols>
    <col collapsed="false" customWidth="true" hidden="false" outlineLevel="0" max="2" min="2" style="0" width="45.85"/>
    <col collapsed="false" customWidth="true" hidden="false" outlineLevel="0" max="3" min="3" style="0" width="32.71"/>
    <col collapsed="false" customWidth="true" hidden="false" outlineLevel="0" max="4" min="4" style="0" width="255.71"/>
    <col collapsed="false" customWidth="true" hidden="false" outlineLevel="0" max="5" min="5" style="0" width="51.43"/>
  </cols>
  <sheetData>
    <row r="1" s="1" customFormat="true" ht="30" hidden="false" customHeight="true" outlineLevel="0" collapsed="false">
      <c r="A1" s="1" t="s">
        <v>0</v>
      </c>
      <c r="B1" s="1" t="s">
        <v>1</v>
      </c>
      <c r="C1" s="1" t="s">
        <v>5</v>
      </c>
      <c r="D1" s="1" t="s">
        <v>121</v>
      </c>
    </row>
    <row r="2" customFormat="false" ht="30" hidden="false" customHeight="true" outlineLevel="0" collapsed="false">
      <c r="A2" s="0" t="n">
        <f aca="false">Asignaturas!A2</f>
        <v>19968</v>
      </c>
      <c r="B2" s="0" t="str">
        <f aca="false">Asignaturas!B2</f>
        <v>Fundamentos de Matemáticas</v>
      </c>
      <c r="C2" s="0" t="str">
        <f aca="false">Asignaturas!F2</f>
        <v>Fundamentos Matemáticos</v>
      </c>
      <c r="D2" s="0" t="s">
        <v>122</v>
      </c>
      <c r="E2" s="19"/>
    </row>
    <row r="3" customFormat="false" ht="30" hidden="false" customHeight="true" outlineLevel="0" collapsed="false">
      <c r="A3" s="0" t="n">
        <f aca="false">Asignaturas!A3</f>
        <v>19967</v>
      </c>
      <c r="B3" s="0" t="str">
        <f aca="false">Asignaturas!B3</f>
        <v>Análisis I</v>
      </c>
      <c r="C3" s="0" t="str">
        <f aca="false">Asignaturas!F3</f>
        <v>Análisis Matemático</v>
      </c>
      <c r="D3" s="0" t="s">
        <v>123</v>
      </c>
    </row>
    <row r="4" customFormat="false" ht="30" hidden="false" customHeight="true" outlineLevel="0" collapsed="false">
      <c r="A4" s="0" t="n">
        <f aca="false">Asignaturas!A4</f>
        <v>19964</v>
      </c>
      <c r="B4" s="0" t="str">
        <f aca="false">Asignaturas!B4</f>
        <v>Álgebra Lineal</v>
      </c>
      <c r="C4" s="0" t="str">
        <f aca="false">Asignaturas!F4</f>
        <v>Álgebra y Lógica Matemática</v>
      </c>
      <c r="D4" s="0" t="s">
        <v>124</v>
      </c>
    </row>
    <row r="5" customFormat="false" ht="30" hidden="false" customHeight="true" outlineLevel="0" collapsed="false">
      <c r="A5" s="0" t="n">
        <f aca="false">Asignaturas!A5</f>
        <v>19965</v>
      </c>
      <c r="B5" s="0" t="str">
        <f aca="false">Asignaturas!B5</f>
        <v>Matemática Discreta</v>
      </c>
      <c r="C5" s="0" t="str">
        <f aca="false">Asignaturas!F5</f>
        <v>Álgebra y Lógica Matemática</v>
      </c>
      <c r="D5" s="0" t="s">
        <v>125</v>
      </c>
    </row>
    <row r="6" customFormat="false" ht="30" hidden="false" customHeight="true" outlineLevel="0" collapsed="false">
      <c r="A6" s="0" t="n">
        <f aca="false">Asignaturas!A6</f>
        <v>19966</v>
      </c>
      <c r="B6" s="0" t="str">
        <f aca="false">Asignaturas!B6</f>
        <v>Programación</v>
      </c>
      <c r="C6" s="0" t="str">
        <f aca="false">Asignaturas!F6</f>
        <v>Algoritmos y Datos</v>
      </c>
      <c r="D6" s="0" t="s">
        <v>126</v>
      </c>
    </row>
    <row r="7" customFormat="false" ht="30" hidden="false" customHeight="true" outlineLevel="0" collapsed="false">
      <c r="A7" s="0" t="n">
        <f aca="false">Asignaturas!A7</f>
        <v>19970</v>
      </c>
      <c r="B7" s="0" t="str">
        <f aca="false">Asignaturas!B7</f>
        <v>Análisis II</v>
      </c>
      <c r="C7" s="0" t="str">
        <f aca="false">Asignaturas!F7</f>
        <v>Análisis Matemático</v>
      </c>
      <c r="D7" s="0" t="s">
        <v>127</v>
      </c>
    </row>
    <row r="8" customFormat="false" ht="30" hidden="false" customHeight="true" outlineLevel="0" collapsed="false">
      <c r="A8" s="0" t="n">
        <f aca="false">Asignaturas!A8</f>
        <v>19971</v>
      </c>
      <c r="B8" s="0" t="str">
        <f aca="false">Asignaturas!B8</f>
        <v>Probabilidad y Estadística</v>
      </c>
      <c r="C8" s="0" t="str">
        <f aca="false">Asignaturas!F8</f>
        <v>Estadística</v>
      </c>
      <c r="D8" s="0" t="s">
        <v>128</v>
      </c>
    </row>
    <row r="9" customFormat="false" ht="30" hidden="false" customHeight="true" outlineLevel="0" collapsed="false">
      <c r="A9" s="0" t="n">
        <f aca="false">Asignaturas!A9</f>
        <v>19969</v>
      </c>
      <c r="B9" s="0" t="str">
        <f aca="false">Asignaturas!B9</f>
        <v>Algoritmos y Estructuras de Datos</v>
      </c>
      <c r="C9" s="0" t="str">
        <f aca="false">Asignaturas!F9</f>
        <v>Algoritmos y Datos</v>
      </c>
      <c r="D9" s="0" t="s">
        <v>129</v>
      </c>
    </row>
    <row r="10" customFormat="false" ht="30" hidden="false" customHeight="true" outlineLevel="0" collapsed="false">
      <c r="A10" s="0" t="n">
        <f aca="false">Asignaturas!A10</f>
        <v>19972</v>
      </c>
      <c r="B10" s="0" t="str">
        <f aca="false">Asignaturas!B10</f>
        <v>Claves de Historia Contemporánea</v>
      </c>
      <c r="C10" s="0" t="str">
        <f aca="false">Asignaturas!F10</f>
        <v>Humanidades</v>
      </c>
      <c r="D10" s="0" t="s">
        <v>130</v>
      </c>
    </row>
    <row r="11" customFormat="false" ht="30" hidden="false" customHeight="true" outlineLevel="0" collapsed="false">
      <c r="A11" s="0" t="n">
        <f aca="false">Asignaturas!A11</f>
        <v>19973</v>
      </c>
      <c r="B11" s="0" t="str">
        <f aca="false">Asignaturas!B11</f>
        <v>Proyecto I </v>
      </c>
      <c r="C11" s="0" t="str">
        <f aca="false">Asignaturas!F11</f>
        <v>Proyectos</v>
      </c>
      <c r="D11" s="0" t="s">
        <v>131</v>
      </c>
    </row>
    <row r="12" customFormat="false" ht="30" hidden="false" customHeight="true" outlineLevel="0" collapsed="false">
      <c r="A12" s="0" t="n">
        <f aca="false">Asignaturas!A12</f>
        <v>19975</v>
      </c>
      <c r="B12" s="0" t="str">
        <f aca="false">Asignaturas!B12</f>
        <v>Análisis III</v>
      </c>
      <c r="C12" s="0" t="str">
        <f aca="false">Asignaturas!F12</f>
        <v>Análisis Matemático</v>
      </c>
      <c r="D12" s="0" t="s">
        <v>132</v>
      </c>
    </row>
    <row r="13" customFormat="false" ht="30" hidden="false" customHeight="true" outlineLevel="0" collapsed="false">
      <c r="A13" s="0" t="n">
        <f aca="false">Asignaturas!A13</f>
        <v>19978</v>
      </c>
      <c r="B13" s="0" t="str">
        <f aca="false">Asignaturas!B13</f>
        <v>Ecuaciones Diferenciales y en Diferencias</v>
      </c>
      <c r="C13" s="0" t="str">
        <f aca="false">Asignaturas!F13</f>
        <v>Matemática Avanzada</v>
      </c>
      <c r="D13" s="0" t="s">
        <v>133</v>
      </c>
    </row>
    <row r="14" customFormat="false" ht="30" hidden="false" customHeight="true" outlineLevel="0" collapsed="false">
      <c r="A14" s="0" t="n">
        <f aca="false">Asignaturas!A14</f>
        <v>19974</v>
      </c>
      <c r="B14" s="0" t="str">
        <f aca="false">Asignaturas!B14</f>
        <v>Bases de Datos</v>
      </c>
      <c r="C14" s="0" t="str">
        <f aca="false">Asignaturas!F14</f>
        <v>Algoritmos y Datos</v>
      </c>
      <c r="D14" s="0" t="s">
        <v>134</v>
      </c>
    </row>
    <row r="15" customFormat="false" ht="30" hidden="false" customHeight="true" outlineLevel="0" collapsed="false">
      <c r="A15" s="0" t="n">
        <f aca="false">Asignaturas!A15</f>
        <v>19976</v>
      </c>
      <c r="B15" s="0" t="str">
        <f aca="false">Asignaturas!B15</f>
        <v>Estadística Inferencial</v>
      </c>
      <c r="C15" s="0" t="str">
        <f aca="false">Asignaturas!F15</f>
        <v>Estadística</v>
      </c>
      <c r="D15" s="0" t="s">
        <v>135</v>
      </c>
    </row>
    <row r="16" customFormat="false" ht="30" hidden="false" customHeight="true" outlineLevel="0" collapsed="false">
      <c r="A16" s="0" t="n">
        <f aca="false">Asignaturas!A16</f>
        <v>19977</v>
      </c>
      <c r="B16" s="0" t="str">
        <f aca="false">Asignaturas!B16</f>
        <v>Fundamentos Económicos</v>
      </c>
      <c r="C16" s="0" t="str">
        <f aca="false">Asignaturas!F16</f>
        <v>Economía</v>
      </c>
      <c r="D16" s="0" t="s">
        <v>136</v>
      </c>
    </row>
    <row r="17" customFormat="false" ht="30" hidden="false" customHeight="true" outlineLevel="0" collapsed="false">
      <c r="A17" s="0" t="n">
        <f aca="false">Asignaturas!A17</f>
        <v>19981</v>
      </c>
      <c r="B17" s="0" t="str">
        <f aca="false">Asignaturas!B17</f>
        <v>Geometría Diferencial</v>
      </c>
      <c r="C17" s="0" t="str">
        <f aca="false">Asignaturas!F17</f>
        <v>Matemática Avanzada</v>
      </c>
      <c r="D17" s="0" t="s">
        <v>137</v>
      </c>
    </row>
    <row r="18" customFormat="false" ht="30" hidden="false" customHeight="true" outlineLevel="0" collapsed="false">
      <c r="A18" s="0" t="n">
        <f aca="false">Asignaturas!A18</f>
        <v>19979</v>
      </c>
      <c r="B18" s="0" t="str">
        <f aca="false">Asignaturas!B18</f>
        <v>Métodos Numéricos I</v>
      </c>
      <c r="C18" s="0" t="str">
        <f aca="false">Asignaturas!F18</f>
        <v>Cálculo Numérico</v>
      </c>
      <c r="D18" s="0" t="s">
        <v>138</v>
      </c>
    </row>
    <row r="19" customFormat="false" ht="30" hidden="false" customHeight="true" outlineLevel="0" collapsed="false">
      <c r="A19" s="0" t="n">
        <f aca="false">Asignaturas!A19</f>
        <v>19984</v>
      </c>
      <c r="B19" s="0" t="str">
        <f aca="false">Asignaturas!B19</f>
        <v>Electrónica Digital y Arquitectura de Ordenadores</v>
      </c>
      <c r="C19" s="0" t="str">
        <f aca="false">Asignaturas!F19</f>
        <v>Tecnología Digital</v>
      </c>
      <c r="D19" s="0" t="s">
        <v>139</v>
      </c>
    </row>
    <row r="20" customFormat="false" ht="30" hidden="false" customHeight="true" outlineLevel="0" collapsed="false">
      <c r="A20" s="0" t="n">
        <f aca="false">Asignaturas!A20</f>
        <v>19982</v>
      </c>
      <c r="B20" s="0" t="str">
        <f aca="false">Asignaturas!B20</f>
        <v>Ecuaciones en Derivadas Parciales</v>
      </c>
      <c r="C20" s="0" t="str">
        <f aca="false">Asignaturas!F20</f>
        <v>Matemática Avanzada</v>
      </c>
      <c r="D20" s="0" t="s">
        <v>140</v>
      </c>
    </row>
    <row r="21" customFormat="false" ht="30" hidden="false" customHeight="true" outlineLevel="0" collapsed="false">
      <c r="A21" s="0" t="n">
        <f aca="false">Asignaturas!A21</f>
        <v>19980</v>
      </c>
      <c r="B21" s="0" t="str">
        <f aca="false">Asignaturas!B21</f>
        <v>Análisis de Datos</v>
      </c>
      <c r="C21" s="0" t="str">
        <f aca="false">Asignaturas!F21</f>
        <v>Estadística</v>
      </c>
      <c r="D21" s="0" t="s">
        <v>141</v>
      </c>
    </row>
    <row r="22" customFormat="false" ht="30" hidden="false" customHeight="true" outlineLevel="0" collapsed="false">
      <c r="A22" s="0" t="n">
        <f aca="false">Asignaturas!A22</f>
        <v>19983</v>
      </c>
      <c r="B22" s="0" t="str">
        <f aca="false">Asignaturas!B22</f>
        <v>Proyecto II</v>
      </c>
      <c r="C22" s="0" t="str">
        <f aca="false">Asignaturas!F22</f>
        <v>Proyectos</v>
      </c>
      <c r="D22" s="0" t="s">
        <v>142</v>
      </c>
    </row>
    <row r="23" customFormat="false" ht="30" hidden="false" customHeight="true" outlineLevel="0" collapsed="false">
      <c r="A23" s="0" t="n">
        <f aca="false">Asignaturas!A23</f>
        <v>19988</v>
      </c>
      <c r="B23" s="0" t="str">
        <f aca="false">Asignaturas!B23</f>
        <v>Sistemas Operativos y Redes de Ordenadores</v>
      </c>
      <c r="C23" s="0" t="str">
        <f aca="false">Asignaturas!F23</f>
        <v>Sistemas Operativos y Redes</v>
      </c>
      <c r="D23" s="0" t="s">
        <v>143</v>
      </c>
    </row>
    <row r="24" customFormat="false" ht="30" hidden="false" customHeight="true" outlineLevel="0" collapsed="false">
      <c r="A24" s="0" t="n">
        <f aca="false">Asignaturas!A24</f>
        <v>19985</v>
      </c>
      <c r="B24" s="0" t="str">
        <f aca="false">Asignaturas!B24</f>
        <v>Optimización</v>
      </c>
      <c r="C24" s="0" t="str">
        <f aca="false">Asignaturas!F24</f>
        <v>Cálculo Numérico</v>
      </c>
      <c r="D24" s="0" t="s">
        <v>144</v>
      </c>
    </row>
    <row r="25" customFormat="false" ht="30" hidden="false" customHeight="true" outlineLevel="0" collapsed="false">
      <c r="A25" s="0" t="n">
        <f aca="false">Asignaturas!A25</f>
        <v>19986</v>
      </c>
      <c r="B25" s="0" t="str">
        <f aca="false">Asignaturas!B25</f>
        <v>Métodos Numéricos II</v>
      </c>
      <c r="C25" s="0" t="str">
        <f aca="false">Asignaturas!F25</f>
        <v>Cálculo Numérico</v>
      </c>
      <c r="D25" s="0" t="s">
        <v>145</v>
      </c>
    </row>
    <row r="26" customFormat="false" ht="30" hidden="false" customHeight="true" outlineLevel="0" collapsed="false">
      <c r="A26" s="0" t="n">
        <f aca="false">Asignaturas!A26</f>
        <v>19987</v>
      </c>
      <c r="B26" s="0" t="str">
        <f aca="false">Asignaturas!B26</f>
        <v>Hombre y Mundo Moderno</v>
      </c>
      <c r="C26" s="0" t="str">
        <f aca="false">Asignaturas!F26</f>
        <v>Humanidades</v>
      </c>
      <c r="D26" s="0" t="s">
        <v>146</v>
      </c>
    </row>
    <row r="27" customFormat="false" ht="30" hidden="false" customHeight="true" outlineLevel="0" collapsed="false">
      <c r="A27" s="0" t="n">
        <f aca="false">Asignaturas!A27</f>
        <v>19989</v>
      </c>
      <c r="B27" s="0" t="str">
        <f aca="false">Asignaturas!B27</f>
        <v>Sistemas Dinámicos</v>
      </c>
      <c r="C27" s="0" t="str">
        <f aca="false">Asignaturas!F27</f>
        <v>Matemática Avanzada</v>
      </c>
      <c r="D27" s="0" t="s">
        <v>147</v>
      </c>
    </row>
    <row r="28" customFormat="false" ht="30" hidden="false" customHeight="true" outlineLevel="0" collapsed="false">
      <c r="A28" s="0" t="n">
        <f aca="false">Asignaturas!A28</f>
        <v>19991</v>
      </c>
      <c r="B28" s="0" t="str">
        <f aca="false">Asignaturas!B28</f>
        <v>Análisis Funcional</v>
      </c>
      <c r="C28" s="0" t="str">
        <f aca="false">Asignaturas!F28</f>
        <v>Análisis Matemático</v>
      </c>
      <c r="D28" s="0" t="s">
        <v>148</v>
      </c>
    </row>
    <row r="29" customFormat="false" ht="30" hidden="false" customHeight="true" outlineLevel="0" collapsed="false">
      <c r="A29" s="0" t="n">
        <f aca="false">Asignaturas!A29</f>
        <v>19992</v>
      </c>
      <c r="B29" s="0" t="str">
        <f aca="false">Asignaturas!B29</f>
        <v>Topología</v>
      </c>
      <c r="C29" s="0" t="str">
        <f aca="false">Asignaturas!F29</f>
        <v>Matemática Avanzada</v>
      </c>
      <c r="D29" s="0" t="s">
        <v>149</v>
      </c>
    </row>
    <row r="30" customFormat="false" ht="30" hidden="false" customHeight="true" outlineLevel="0" collapsed="false">
      <c r="A30" s="0" t="n">
        <f aca="false">Asignaturas!A30</f>
        <v>19990</v>
      </c>
      <c r="B30" s="0" t="str">
        <f aca="false">Asignaturas!B30</f>
        <v>Variable Compleja y Análisis de Fourier</v>
      </c>
      <c r="C30" s="0" t="str">
        <f aca="false">Asignaturas!F30</f>
        <v>Matemática Avanzada</v>
      </c>
      <c r="D30" s="0" t="s">
        <v>150</v>
      </c>
    </row>
    <row r="31" customFormat="false" ht="30" hidden="false" customHeight="true" outlineLevel="0" collapsed="false">
      <c r="A31" s="0" t="n">
        <f aca="false">Asignaturas!A31</f>
        <v>19993</v>
      </c>
      <c r="B31" s="0" t="str">
        <f aca="false">Asignaturas!B31</f>
        <v>Aprendizaje Automático</v>
      </c>
      <c r="C31" s="0" t="str">
        <f aca="false">Asignaturas!F31</f>
        <v>Ciencia de Datos</v>
      </c>
      <c r="D31" s="0" t="s">
        <v>151</v>
      </c>
    </row>
    <row r="32" customFormat="false" ht="30" hidden="false" customHeight="true" outlineLevel="0" collapsed="false">
      <c r="A32" s="0" t="n">
        <f aca="false">Asignaturas!A32</f>
        <v>19994</v>
      </c>
      <c r="B32" s="0" t="str">
        <f aca="false">Asignaturas!B32</f>
        <v>Computación en paralelo</v>
      </c>
      <c r="C32" s="0" t="str">
        <f aca="false">Asignaturas!F32</f>
        <v>Computación Paralela</v>
      </c>
      <c r="D32" s="0" t="s">
        <v>152</v>
      </c>
    </row>
    <row r="33" customFormat="false" ht="30" hidden="false" customHeight="true" outlineLevel="0" collapsed="false">
      <c r="A33" s="0" t="n">
        <f aca="false">Asignaturas!A33</f>
        <v>19995</v>
      </c>
      <c r="B33" s="0" t="str">
        <f aca="false">Asignaturas!B33</f>
        <v>Cálculo Estocástico</v>
      </c>
      <c r="C33" s="0" t="str">
        <f aca="false">Asignaturas!F33</f>
        <v>Matemática Aplicada a la Economía</v>
      </c>
      <c r="D33" s="0" t="s">
        <v>153</v>
      </c>
    </row>
    <row r="34" customFormat="false" ht="30" hidden="false" customHeight="true" outlineLevel="0" collapsed="false">
      <c r="A34" s="0" t="n">
        <f aca="false">Asignaturas!A34</f>
        <v>19997</v>
      </c>
      <c r="B34" s="0" t="str">
        <f aca="false">Asignaturas!B34</f>
        <v>Matemática Financiera I</v>
      </c>
      <c r="C34" s="0" t="str">
        <f aca="false">Asignaturas!F34</f>
        <v>Matemática Financiera</v>
      </c>
      <c r="D34" s="0" t="s">
        <v>154</v>
      </c>
    </row>
    <row r="35" customFormat="false" ht="30" hidden="false" customHeight="true" outlineLevel="0" collapsed="false">
      <c r="A35" s="0" t="n">
        <f aca="false">Asignaturas!A35</f>
        <v>19996</v>
      </c>
      <c r="B35" s="0" t="str">
        <f aca="false">Asignaturas!B35</f>
        <v>Matemáticas Actuariales</v>
      </c>
      <c r="C35" s="0" t="str">
        <f aca="false">Asignaturas!F35</f>
        <v>Matemática Aplicada a la Economía</v>
      </c>
      <c r="D35" s="0" t="s">
        <v>155</v>
      </c>
    </row>
    <row r="36" customFormat="false" ht="30" hidden="false" customHeight="true" outlineLevel="0" collapsed="false">
      <c r="A36" s="0" t="n">
        <f aca="false">Asignaturas!A36</f>
        <v>19998</v>
      </c>
      <c r="B36" s="0" t="str">
        <f aca="false">Asignaturas!B36</f>
        <v>Lógica Formal</v>
      </c>
      <c r="C36" s="0" t="str">
        <f aca="false">Asignaturas!F36</f>
        <v>Computación</v>
      </c>
      <c r="D36" s="0" t="s">
        <v>156</v>
      </c>
    </row>
    <row r="37" customFormat="false" ht="30" hidden="false" customHeight="true" outlineLevel="0" collapsed="false">
      <c r="A37" s="0" t="n">
        <f aca="false">Asignaturas!A37</f>
        <v>19999</v>
      </c>
      <c r="B37" s="0" t="str">
        <f aca="false">Asignaturas!B37</f>
        <v>Teoría de la Computación</v>
      </c>
      <c r="C37" s="0" t="str">
        <f aca="false">Asignaturas!F37</f>
        <v>Computación</v>
      </c>
      <c r="D37" s="0" t="s">
        <v>157</v>
      </c>
    </row>
    <row r="38" customFormat="false" ht="30" hidden="false" customHeight="true" outlineLevel="0" collapsed="false">
      <c r="A38" s="0" t="n">
        <f aca="false">Asignaturas!A38</f>
        <v>20000</v>
      </c>
      <c r="B38" s="0" t="str">
        <f aca="false">Asignaturas!B38</f>
        <v>Fundamentos de la Inteligencia Artificial</v>
      </c>
      <c r="C38" s="0" t="str">
        <f aca="false">Asignaturas!F38</f>
        <v>Inteligencia Artificial</v>
      </c>
      <c r="D38" s="0" t="s">
        <v>158</v>
      </c>
    </row>
    <row r="39" customFormat="false" ht="30" hidden="false" customHeight="true" outlineLevel="0" collapsed="false">
      <c r="A39" s="0" t="n">
        <f aca="false">Asignaturas!A39</f>
        <v>20002</v>
      </c>
      <c r="B39" s="0" t="str">
        <f aca="false">Asignaturas!B39</f>
        <v>Matemática Financiera II</v>
      </c>
      <c r="C39" s="0" t="str">
        <f aca="false">Asignaturas!F39</f>
        <v>Matemática Financiera</v>
      </c>
      <c r="D39" s="0" t="s">
        <v>159</v>
      </c>
    </row>
    <row r="40" customFormat="false" ht="30" hidden="false" customHeight="true" outlineLevel="0" collapsed="false">
      <c r="A40" s="0" t="n">
        <f aca="false">Asignaturas!A40</f>
        <v>20005</v>
      </c>
      <c r="B40" s="0" t="str">
        <f aca="false">Asignaturas!B40</f>
        <v>Minería de Datos y Big Data</v>
      </c>
      <c r="C40" s="0" t="str">
        <f aca="false">Asignaturas!F40</f>
        <v>Minería de Datos</v>
      </c>
      <c r="D40" s="0" t="s">
        <v>160</v>
      </c>
    </row>
    <row r="41" customFormat="false" ht="30" hidden="false" customHeight="true" outlineLevel="0" collapsed="false">
      <c r="A41" s="0" t="n">
        <f aca="false">Asignaturas!A41</f>
        <v>20003</v>
      </c>
      <c r="B41" s="0" t="str">
        <f aca="false">Asignaturas!B41</f>
        <v>Modelos de Riesgo Cuantitativo</v>
      </c>
      <c r="C41" s="0" t="str">
        <f aca="false">Asignaturas!F41</f>
        <v>Matemática Financiera</v>
      </c>
      <c r="D41" s="0" t="s">
        <v>161</v>
      </c>
    </row>
    <row r="42" customFormat="false" ht="30" hidden="false" customHeight="true" outlineLevel="0" collapsed="false">
      <c r="A42" s="0" t="n">
        <f aca="false">Asignaturas!A42</f>
        <v>20004</v>
      </c>
      <c r="B42" s="0" t="str">
        <f aca="false">Asignaturas!B42</f>
        <v>Teoría y optimización de carteras</v>
      </c>
      <c r="C42" s="0" t="str">
        <f aca="false">Asignaturas!F42</f>
        <v>Matemática Financiera</v>
      </c>
      <c r="D42" s="0" t="s">
        <v>162</v>
      </c>
    </row>
    <row r="43" customFormat="false" ht="30" hidden="false" customHeight="true" outlineLevel="0" collapsed="false">
      <c r="A43" s="0" t="n">
        <f aca="false">Asignaturas!A43</f>
        <v>20001</v>
      </c>
      <c r="B43" s="0" t="str">
        <f aca="false">Asignaturas!B43</f>
        <v>Series Temporales</v>
      </c>
      <c r="C43" s="0" t="str">
        <f aca="false">Asignaturas!F43</f>
        <v>Matemática Aplicada a la Economía</v>
      </c>
      <c r="D43" s="0" t="s">
        <v>163</v>
      </c>
    </row>
    <row r="44" customFormat="false" ht="30" hidden="false" customHeight="true" outlineLevel="0" collapsed="false">
      <c r="A44" s="0" t="n">
        <f aca="false">Asignaturas!A44</f>
        <v>20006</v>
      </c>
      <c r="B44" s="0" t="str">
        <f aca="false">Asignaturas!B44</f>
        <v>Programación Lógica</v>
      </c>
      <c r="C44" s="0" t="str">
        <f aca="false">Asignaturas!F44</f>
        <v>Computación</v>
      </c>
      <c r="D44" s="0" t="s">
        <v>164</v>
      </c>
    </row>
    <row r="45" customFormat="false" ht="30" hidden="false" customHeight="true" outlineLevel="0" collapsed="false">
      <c r="A45" s="0" t="n">
        <f aca="false">Asignaturas!A45</f>
        <v>20007</v>
      </c>
      <c r="B45" s="0" t="str">
        <f aca="false">Asignaturas!B45</f>
        <v>Programación Funcional</v>
      </c>
      <c r="C45" s="0" t="str">
        <f aca="false">Asignaturas!F45</f>
        <v>Computación</v>
      </c>
      <c r="D45" s="0" t="s">
        <v>165</v>
      </c>
    </row>
    <row r="46" customFormat="false" ht="30" hidden="false" customHeight="true" outlineLevel="0" collapsed="false">
      <c r="A46" s="0" t="n">
        <f aca="false">Asignaturas!A46</f>
        <v>20008</v>
      </c>
      <c r="B46" s="0" t="str">
        <f aca="false">Asignaturas!B46</f>
        <v>Percepción Computacional</v>
      </c>
      <c r="C46" s="0" t="str">
        <f aca="false">Asignaturas!F46</f>
        <v>Inteligencia Artificial</v>
      </c>
      <c r="D46" s="0" t="s">
        <v>166</v>
      </c>
    </row>
    <row r="47" customFormat="false" ht="30" hidden="false" customHeight="true" outlineLevel="0" collapsed="false">
      <c r="A47" s="0" t="n">
        <f aca="false">Asignaturas!A47</f>
        <v>20009</v>
      </c>
      <c r="B47" s="0" t="str">
        <f aca="false">Asignaturas!B47</f>
        <v>Procesamiento de Lenguaje Natural</v>
      </c>
      <c r="C47" s="0" t="str">
        <f aca="false">Asignaturas!F47</f>
        <v>Inteligencia Artificial</v>
      </c>
      <c r="D47" s="0" t="s">
        <v>167</v>
      </c>
    </row>
    <row r="48" customFormat="false" ht="30" hidden="false" customHeight="true" outlineLevel="0" collapsed="false">
      <c r="A48" s="0" t="n">
        <f aca="false">Asignaturas!A48</f>
        <v>20010</v>
      </c>
      <c r="B48" s="0" t="s">
        <v>168</v>
      </c>
      <c r="C48" s="0" t="str">
        <f aca="false">Asignaturas!F48</f>
        <v>Sistemas de Información</v>
      </c>
      <c r="D48" s="0" t="s">
        <v>169</v>
      </c>
    </row>
    <row r="49" customFormat="false" ht="30" hidden="false" customHeight="true" outlineLevel="0" collapsed="false">
      <c r="A49" s="0" t="n">
        <f aca="false">Asignaturas!A49</f>
        <v>20011</v>
      </c>
      <c r="B49" s="0" t="str">
        <f aca="false">Asignaturas!B49</f>
        <v>Doctrina Social de la Iglesia</v>
      </c>
      <c r="C49" s="0" t="str">
        <f aca="false">Asignaturas!F49</f>
        <v>Humanidades</v>
      </c>
      <c r="D49" s="0" t="s">
        <v>170</v>
      </c>
    </row>
    <row r="50" customFormat="false" ht="30" hidden="false" customHeight="true" outlineLevel="0" collapsed="false">
      <c r="A50" s="0" t="n">
        <f aca="false">Asignaturas!A50</f>
        <v>20012</v>
      </c>
      <c r="B50" s="0" t="str">
        <f aca="false">Asignaturas!B50</f>
        <v>Prácticas externas</v>
      </c>
      <c r="C50" s="0" t="str">
        <f aca="false">Asignaturas!F50</f>
        <v>Prácticas Externas</v>
      </c>
    </row>
    <row r="51" customFormat="false" ht="30" hidden="false" customHeight="true" outlineLevel="0" collapsed="false">
      <c r="A51" s="0" t="n">
        <f aca="false">Asignaturas!A51</f>
        <v>20013</v>
      </c>
      <c r="B51" s="0" t="str">
        <f aca="false">Asignaturas!B51</f>
        <v>Trabajo Fin de Grado</v>
      </c>
      <c r="C51" s="0" t="str">
        <f aca="false">Asignaturas!F51</f>
        <v>Trabajo Fin de Grado</v>
      </c>
    </row>
    <row r="52" customFormat="false" ht="30" hidden="false" customHeight="true" outlineLevel="0" collapsed="false">
      <c r="A52" s="0" t="n">
        <f aca="false">Asignaturas!A52</f>
        <v>20016</v>
      </c>
      <c r="B52" s="0" t="str">
        <f aca="false">Asignaturas!B52</f>
        <v>Computación Cuántica</v>
      </c>
      <c r="C52" s="0" t="str">
        <f aca="false">Asignaturas!F52</f>
        <v>Computación Cuántica</v>
      </c>
      <c r="D52" s="0" t="s">
        <v>171</v>
      </c>
    </row>
    <row r="53" customFormat="false" ht="30" hidden="false" customHeight="true" outlineLevel="0" collapsed="false">
      <c r="A53" s="0" t="n">
        <f aca="false">Asignaturas!A53</f>
        <v>20017</v>
      </c>
      <c r="B53" s="0" t="str">
        <f aca="false">Asignaturas!B53</f>
        <v>Aprendizaje profundo</v>
      </c>
      <c r="C53" s="0" t="str">
        <f aca="false">Asignaturas!F53</f>
        <v>Ciencia de Datos</v>
      </c>
      <c r="D53" s="0" t="s">
        <v>172</v>
      </c>
    </row>
    <row r="54" customFormat="false" ht="30" hidden="false" customHeight="true" outlineLevel="0" collapsed="false">
      <c r="A54" s="0" t="n">
        <f aca="false">Asignaturas!A54</f>
        <v>20018</v>
      </c>
      <c r="B54" s="0" t="str">
        <f aca="false">Asignaturas!B54</f>
        <v>Procesos Estocásticos</v>
      </c>
      <c r="C54" s="0" t="str">
        <f aca="false">Asignaturas!F54</f>
        <v>Matemática Aplicada a la Economía</v>
      </c>
      <c r="D54" s="0" t="s">
        <v>173</v>
      </c>
    </row>
    <row r="55" customFormat="false" ht="30" hidden="false" customHeight="true" outlineLevel="0" collapsed="false">
      <c r="A55" s="0" t="n">
        <f aca="false">Asignaturas!A55</f>
        <v>20014</v>
      </c>
      <c r="B55" s="0" t="str">
        <f aca="false">Asignaturas!B55</f>
        <v>Criptografía y Blockchain</v>
      </c>
      <c r="C55" s="0" t="str">
        <f aca="false">Asignaturas!F55</f>
        <v>Criptografía</v>
      </c>
      <c r="D55" s="0" t="s">
        <v>174</v>
      </c>
    </row>
    <row r="56" customFormat="false" ht="30" hidden="false" customHeight="true" outlineLevel="0" collapsed="false">
      <c r="A56" s="0" t="n">
        <f aca="false">Asignaturas!A56</f>
        <v>20019</v>
      </c>
      <c r="B56" s="0" t="str">
        <f aca="false">Asignaturas!B56</f>
        <v>Teoría de la señal</v>
      </c>
      <c r="C56" s="0" t="str">
        <f aca="false">Asignaturas!F56</f>
        <v>Tecnología Digital</v>
      </c>
      <c r="D56" s="0" t="s">
        <v>175</v>
      </c>
    </row>
    <row r="57" customFormat="false" ht="30" hidden="false" customHeight="true" outlineLevel="0" collapsed="false">
      <c r="A57" s="0" t="n">
        <f aca="false">Asignaturas!A57</f>
        <v>20015</v>
      </c>
      <c r="B57" s="0" t="str">
        <f aca="false">Asignaturas!B57</f>
        <v>Ingeniería del Software</v>
      </c>
      <c r="C57" s="0" t="str">
        <f aca="false">Asignaturas!F57</f>
        <v>Ingeniería del Software</v>
      </c>
      <c r="D57" s="0" t="s">
        <v>176</v>
      </c>
    </row>
    <row r="58" customFormat="false" ht="30" hidden="false" customHeight="true" outlineLevel="0" collapsed="false">
      <c r="A58" s="0" t="n">
        <f aca="false">Asignaturas!A58</f>
        <v>20020</v>
      </c>
      <c r="B58" s="0" t="str">
        <f aca="false">Asignaturas!B58</f>
        <v>Grandes libros</v>
      </c>
      <c r="C58" s="0" t="str">
        <f aca="false">Asignaturas!F58</f>
        <v>Humanidades</v>
      </c>
      <c r="D58" s="0" t="s">
        <v>177</v>
      </c>
    </row>
    <row r="59" customFormat="false" ht="30" hidden="false" customHeight="true" outlineLevel="0" collapsed="false">
      <c r="A59" s="0" t="n">
        <f aca="false">Asignaturas!A59</f>
        <v>20021</v>
      </c>
      <c r="B59" s="0" t="str">
        <f aca="false">Asignaturas!B59</f>
        <v>Ética y Deontología</v>
      </c>
      <c r="C59" s="0" t="str">
        <f aca="false">Asignaturas!F59</f>
        <v>Humanidades</v>
      </c>
      <c r="D59" s="20" t="s">
        <v>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8.8515625" defaultRowHeight="20.25" zeroHeight="false" outlineLevelRow="0" outlineLevelCol="0"/>
  <cols>
    <col collapsed="false" customWidth="true" hidden="false" outlineLevel="0" max="2" min="2" style="0" width="45.85"/>
    <col collapsed="false" customWidth="true" hidden="false" outlineLevel="0" max="3" min="3" style="0" width="128.43"/>
    <col collapsed="false" customWidth="true" hidden="false" outlineLevel="0" max="5" min="5" style="0" width="67"/>
  </cols>
  <sheetData>
    <row r="1" s="1" customFormat="true" ht="20.25" hidden="false" customHeight="true" outlineLevel="0" collapsed="false">
      <c r="A1" s="1" t="s">
        <v>0</v>
      </c>
      <c r="B1" s="1" t="s">
        <v>1</v>
      </c>
      <c r="C1" s="1" t="s">
        <v>179</v>
      </c>
    </row>
    <row r="2" customFormat="false" ht="20.25" hidden="false" customHeight="true" outlineLevel="0" collapsed="false">
      <c r="A2" s="0" t="n">
        <f aca="false">Asignaturas!A2</f>
        <v>19968</v>
      </c>
      <c r="B2" s="0" t="str">
        <f aca="false">Asignaturas!B2</f>
        <v>Fundamentos de Matemáticas</v>
      </c>
      <c r="C2" s="0" t="s">
        <v>180</v>
      </c>
    </row>
    <row r="3" customFormat="false" ht="20.25" hidden="false" customHeight="true" outlineLevel="0" collapsed="false">
      <c r="A3" s="0" t="n">
        <f aca="false">Asignaturas!A2</f>
        <v>19968</v>
      </c>
      <c r="B3" s="0" t="str">
        <f aca="false">Asignaturas!B2</f>
        <v>Fundamentos de Matemáticas</v>
      </c>
      <c r="C3" s="0" t="s">
        <v>181</v>
      </c>
    </row>
    <row r="4" customFormat="false" ht="20.25" hidden="false" customHeight="true" outlineLevel="0" collapsed="false">
      <c r="A4" s="0" t="n">
        <f aca="false">Asignaturas!A2</f>
        <v>19968</v>
      </c>
      <c r="B4" s="0" t="str">
        <f aca="false">Asignaturas!B2</f>
        <v>Fundamentos de Matemáticas</v>
      </c>
      <c r="C4" s="0" t="s">
        <v>182</v>
      </c>
    </row>
    <row r="5" customFormat="false" ht="20.25" hidden="false" customHeight="true" outlineLevel="0" collapsed="false">
      <c r="A5" s="0" t="n">
        <f aca="false">Asignaturas!A2</f>
        <v>19968</v>
      </c>
      <c r="B5" s="0" t="str">
        <f aca="false">Asignaturas!B2</f>
        <v>Fundamentos de Matemáticas</v>
      </c>
      <c r="C5" s="0" t="s">
        <v>183</v>
      </c>
    </row>
    <row r="6" customFormat="false" ht="20.25" hidden="false" customHeight="true" outlineLevel="0" collapsed="false">
      <c r="A6" s="0" t="n">
        <f aca="false">Asignaturas!A2</f>
        <v>19968</v>
      </c>
      <c r="B6" s="0" t="str">
        <f aca="false">Asignaturas!B2</f>
        <v>Fundamentos de Matemáticas</v>
      </c>
      <c r="C6" s="0" t="s">
        <v>184</v>
      </c>
    </row>
    <row r="7" customFormat="false" ht="20.25" hidden="false" customHeight="true" outlineLevel="0" collapsed="false">
      <c r="A7" s="0" t="n">
        <f aca="false">Asignaturas!A3</f>
        <v>19967</v>
      </c>
      <c r="B7" s="0" t="str">
        <f aca="false">Asignaturas!B3</f>
        <v>Análisis I</v>
      </c>
      <c r="C7" s="0" t="s">
        <v>185</v>
      </c>
    </row>
    <row r="8" customFormat="false" ht="20.25" hidden="false" customHeight="true" outlineLevel="0" collapsed="false">
      <c r="A8" s="21" t="n">
        <f aca="false">Asignaturas!A3</f>
        <v>19967</v>
      </c>
      <c r="B8" s="21" t="str">
        <f aca="false">Asignaturas!B3</f>
        <v>Análisis I</v>
      </c>
      <c r="C8" s="0" t="s">
        <v>186</v>
      </c>
    </row>
    <row r="9" customFormat="false" ht="20.25" hidden="false" customHeight="true" outlineLevel="0" collapsed="false">
      <c r="A9" s="0" t="n">
        <f aca="false">Asignaturas!A3</f>
        <v>19967</v>
      </c>
      <c r="B9" s="0" t="str">
        <f aca="false">Asignaturas!B3</f>
        <v>Análisis I</v>
      </c>
      <c r="C9" s="0" t="s">
        <v>187</v>
      </c>
    </row>
    <row r="10" customFormat="false" ht="20.25" hidden="false" customHeight="true" outlineLevel="0" collapsed="false">
      <c r="A10" s="0" t="n">
        <f aca="false">Asignaturas!A3</f>
        <v>19967</v>
      </c>
      <c r="B10" s="0" t="str">
        <f aca="false">Asignaturas!B3</f>
        <v>Análisis I</v>
      </c>
      <c r="C10" s="0" t="s">
        <v>188</v>
      </c>
    </row>
    <row r="11" customFormat="false" ht="20.25" hidden="false" customHeight="true" outlineLevel="0" collapsed="false">
      <c r="A11" s="0" t="n">
        <f aca="false">Asignaturas!A4</f>
        <v>19964</v>
      </c>
      <c r="B11" s="0" t="str">
        <f aca="false">Asignaturas!B4</f>
        <v>Álgebra Lineal</v>
      </c>
      <c r="C11" s="0" t="s">
        <v>189</v>
      </c>
    </row>
    <row r="12" customFormat="false" ht="20.25" hidden="false" customHeight="true" outlineLevel="0" collapsed="false">
      <c r="A12" s="0" t="n">
        <f aca="false">Asignaturas!A4</f>
        <v>19964</v>
      </c>
      <c r="B12" s="0" t="str">
        <f aca="false">Asignaturas!B4</f>
        <v>Álgebra Lineal</v>
      </c>
      <c r="C12" s="0" t="s">
        <v>190</v>
      </c>
    </row>
    <row r="13" customFormat="false" ht="20.25" hidden="false" customHeight="true" outlineLevel="0" collapsed="false">
      <c r="A13" s="0" t="n">
        <f aca="false">Asignaturas!A4</f>
        <v>19964</v>
      </c>
      <c r="B13" s="0" t="str">
        <f aca="false">Asignaturas!B4</f>
        <v>Álgebra Lineal</v>
      </c>
      <c r="C13" s="0" t="s">
        <v>191</v>
      </c>
    </row>
    <row r="14" customFormat="false" ht="20.25" hidden="false" customHeight="true" outlineLevel="0" collapsed="false">
      <c r="A14" s="0" t="n">
        <f aca="false">Asignaturas!A4</f>
        <v>19964</v>
      </c>
      <c r="B14" s="0" t="str">
        <f aca="false">Asignaturas!B4</f>
        <v>Álgebra Lineal</v>
      </c>
      <c r="C14" s="0" t="s">
        <v>192</v>
      </c>
    </row>
    <row r="15" customFormat="false" ht="20.25" hidden="false" customHeight="true" outlineLevel="0" collapsed="false">
      <c r="A15" s="0" t="n">
        <f aca="false">Asignaturas!A5</f>
        <v>19965</v>
      </c>
      <c r="B15" s="0" t="str">
        <f aca="false">Asignaturas!B5</f>
        <v>Matemática Discreta</v>
      </c>
      <c r="C15" s="0" t="s">
        <v>193</v>
      </c>
    </row>
    <row r="16" customFormat="false" ht="20.25" hidden="false" customHeight="true" outlineLevel="0" collapsed="false">
      <c r="A16" s="0" t="n">
        <f aca="false">Asignaturas!A5</f>
        <v>19965</v>
      </c>
      <c r="B16" s="0" t="str">
        <f aca="false">Asignaturas!B5</f>
        <v>Matemática Discreta</v>
      </c>
      <c r="C16" s="0" t="s">
        <v>194</v>
      </c>
    </row>
    <row r="17" customFormat="false" ht="20.25" hidden="false" customHeight="true" outlineLevel="0" collapsed="false">
      <c r="A17" s="0" t="n">
        <f aca="false">Asignaturas!A5</f>
        <v>19965</v>
      </c>
      <c r="B17" s="0" t="str">
        <f aca="false">Asignaturas!B5</f>
        <v>Matemática Discreta</v>
      </c>
      <c r="C17" s="0" t="s">
        <v>195</v>
      </c>
    </row>
    <row r="18" customFormat="false" ht="20.25" hidden="false" customHeight="true" outlineLevel="0" collapsed="false">
      <c r="A18" s="0" t="n">
        <f aca="false">Asignaturas!A5</f>
        <v>19965</v>
      </c>
      <c r="B18" s="0" t="str">
        <f aca="false">Asignaturas!B5</f>
        <v>Matemática Discreta</v>
      </c>
      <c r="C18" s="0" t="s">
        <v>196</v>
      </c>
    </row>
    <row r="19" customFormat="false" ht="20.25" hidden="false" customHeight="true" outlineLevel="0" collapsed="false">
      <c r="A19" s="0" t="n">
        <f aca="false">Asignaturas!A5</f>
        <v>19965</v>
      </c>
      <c r="B19" s="0" t="str">
        <f aca="false">Asignaturas!B5</f>
        <v>Matemática Discreta</v>
      </c>
      <c r="C19" s="0" t="s">
        <v>197</v>
      </c>
    </row>
    <row r="20" customFormat="false" ht="20.25" hidden="false" customHeight="true" outlineLevel="0" collapsed="false">
      <c r="A20" s="0" t="n">
        <f aca="false">Asignaturas!A6</f>
        <v>19966</v>
      </c>
      <c r="B20" s="0" t="str">
        <f aca="false">Asignaturas!B6</f>
        <v>Programación</v>
      </c>
      <c r="C20" s="0" t="s">
        <v>198</v>
      </c>
    </row>
    <row r="21" customFormat="false" ht="20.25" hidden="false" customHeight="true" outlineLevel="0" collapsed="false">
      <c r="A21" s="0" t="n">
        <f aca="false">Asignaturas!A6</f>
        <v>19966</v>
      </c>
      <c r="B21" s="0" t="str">
        <f aca="false">Asignaturas!B6</f>
        <v>Programación</v>
      </c>
      <c r="C21" s="0" t="s">
        <v>199</v>
      </c>
    </row>
    <row r="22" customFormat="false" ht="20.25" hidden="false" customHeight="true" outlineLevel="0" collapsed="false">
      <c r="A22" s="0" t="n">
        <f aca="false">Asignaturas!A6</f>
        <v>19966</v>
      </c>
      <c r="B22" s="0" t="str">
        <f aca="false">Asignaturas!B6</f>
        <v>Programación</v>
      </c>
      <c r="C22" s="0" t="s">
        <v>200</v>
      </c>
    </row>
    <row r="23" customFormat="false" ht="20.25" hidden="false" customHeight="true" outlineLevel="0" collapsed="false">
      <c r="A23" s="0" t="n">
        <f aca="false">Asignaturas!A6</f>
        <v>19966</v>
      </c>
      <c r="B23" s="0" t="str">
        <f aca="false">Asignaturas!B6</f>
        <v>Programación</v>
      </c>
      <c r="C23" s="0" t="s">
        <v>201</v>
      </c>
    </row>
    <row r="24" customFormat="false" ht="20.25" hidden="false" customHeight="true" outlineLevel="0" collapsed="false">
      <c r="A24" s="0" t="n">
        <f aca="false">Asignaturas!A6</f>
        <v>19966</v>
      </c>
      <c r="B24" s="0" t="str">
        <f aca="false">Asignaturas!B6</f>
        <v>Programación</v>
      </c>
      <c r="C24" s="0" t="s">
        <v>202</v>
      </c>
    </row>
    <row r="25" customFormat="false" ht="20.25" hidden="false" customHeight="true" outlineLevel="0" collapsed="false">
      <c r="A25" s="0" t="n">
        <f aca="false">Asignaturas!A7</f>
        <v>19970</v>
      </c>
      <c r="B25" s="0" t="str">
        <f aca="false">Asignaturas!B7</f>
        <v>Análisis II</v>
      </c>
      <c r="C25" s="0" t="s">
        <v>203</v>
      </c>
    </row>
    <row r="26" customFormat="false" ht="20.25" hidden="false" customHeight="true" outlineLevel="0" collapsed="false">
      <c r="A26" s="0" t="n">
        <f aca="false">Asignaturas!A7</f>
        <v>19970</v>
      </c>
      <c r="B26" s="0" t="str">
        <f aca="false">Asignaturas!B7</f>
        <v>Análisis II</v>
      </c>
      <c r="C26" s="0" t="s">
        <v>204</v>
      </c>
    </row>
    <row r="27" customFormat="false" ht="20.25" hidden="false" customHeight="true" outlineLevel="0" collapsed="false">
      <c r="A27" s="0" t="n">
        <f aca="false">Asignaturas!A7</f>
        <v>19970</v>
      </c>
      <c r="B27" s="0" t="str">
        <f aca="false">Asignaturas!B7</f>
        <v>Análisis II</v>
      </c>
      <c r="C27" s="0" t="s">
        <v>205</v>
      </c>
    </row>
    <row r="28" customFormat="false" ht="20.25" hidden="false" customHeight="true" outlineLevel="0" collapsed="false">
      <c r="A28" s="0" t="n">
        <f aca="false">Asignaturas!A$8</f>
        <v>19971</v>
      </c>
      <c r="B28" s="0" t="str">
        <f aca="false">Asignaturas!B$8</f>
        <v>Probabilidad y Estadística</v>
      </c>
      <c r="C28" s="0" t="s">
        <v>206</v>
      </c>
    </row>
    <row r="29" customFormat="false" ht="20.25" hidden="false" customHeight="true" outlineLevel="0" collapsed="false">
      <c r="A29" s="0" t="n">
        <f aca="false">Asignaturas!A$8</f>
        <v>19971</v>
      </c>
      <c r="B29" s="0" t="str">
        <f aca="false">Asignaturas!B$8</f>
        <v>Probabilidad y Estadística</v>
      </c>
      <c r="C29" s="0" t="s">
        <v>207</v>
      </c>
    </row>
    <row r="30" customFormat="false" ht="20.25" hidden="false" customHeight="true" outlineLevel="0" collapsed="false">
      <c r="A30" s="0" t="n">
        <f aca="false">Asignaturas!A$8</f>
        <v>19971</v>
      </c>
      <c r="B30" s="0" t="str">
        <f aca="false">Asignaturas!B$8</f>
        <v>Probabilidad y Estadística</v>
      </c>
      <c r="C30" s="0" t="s">
        <v>208</v>
      </c>
    </row>
    <row r="31" customFormat="false" ht="20.25" hidden="false" customHeight="true" outlineLevel="0" collapsed="false">
      <c r="A31" s="0" t="n">
        <f aca="false">Asignaturas!A$8</f>
        <v>19971</v>
      </c>
      <c r="B31" s="0" t="str">
        <f aca="false">Asignaturas!B$8</f>
        <v>Probabilidad y Estadística</v>
      </c>
      <c r="C31" s="0" t="s">
        <v>209</v>
      </c>
    </row>
    <row r="32" customFormat="false" ht="20.25" hidden="false" customHeight="true" outlineLevel="0" collapsed="false">
      <c r="A32" s="0" t="n">
        <f aca="false">Asignaturas!A$8</f>
        <v>19971</v>
      </c>
      <c r="B32" s="0" t="str">
        <f aca="false">Asignaturas!B$8</f>
        <v>Probabilidad y Estadística</v>
      </c>
      <c r="C32" s="0" t="s">
        <v>210</v>
      </c>
    </row>
    <row r="33" customFormat="false" ht="20.25" hidden="false" customHeight="true" outlineLevel="0" collapsed="false">
      <c r="A33" s="0" t="n">
        <f aca="false">Asignaturas!A$9</f>
        <v>19969</v>
      </c>
      <c r="B33" s="0" t="str">
        <f aca="false">Asignaturas!B$9</f>
        <v>Algoritmos y Estructuras de Datos</v>
      </c>
      <c r="C33" s="0" t="s">
        <v>211</v>
      </c>
    </row>
    <row r="34" customFormat="false" ht="20.25" hidden="false" customHeight="true" outlineLevel="0" collapsed="false">
      <c r="A34" s="0" t="n">
        <f aca="false">Asignaturas!A$9</f>
        <v>19969</v>
      </c>
      <c r="B34" s="0" t="str">
        <f aca="false">Asignaturas!B$9</f>
        <v>Algoritmos y Estructuras de Datos</v>
      </c>
      <c r="C34" s="0" t="s">
        <v>212</v>
      </c>
    </row>
    <row r="35" customFormat="false" ht="20.25" hidden="false" customHeight="true" outlineLevel="0" collapsed="false">
      <c r="A35" s="0" t="n">
        <f aca="false">Asignaturas!A$9</f>
        <v>19969</v>
      </c>
      <c r="B35" s="0" t="str">
        <f aca="false">Asignaturas!B$9</f>
        <v>Algoritmos y Estructuras de Datos</v>
      </c>
      <c r="C35" s="0" t="s">
        <v>213</v>
      </c>
    </row>
    <row r="36" customFormat="false" ht="20.25" hidden="false" customHeight="true" outlineLevel="0" collapsed="false">
      <c r="A36" s="0" t="n">
        <f aca="false">Asignaturas!A$9</f>
        <v>19969</v>
      </c>
      <c r="B36" s="0" t="str">
        <f aca="false">Asignaturas!B$9</f>
        <v>Algoritmos y Estructuras de Datos</v>
      </c>
      <c r="C36" s="0" t="s">
        <v>214</v>
      </c>
    </row>
    <row r="37" customFormat="false" ht="20.25" hidden="false" customHeight="true" outlineLevel="0" collapsed="false">
      <c r="A37" s="0" t="n">
        <f aca="false">Asignaturas!A$9</f>
        <v>19969</v>
      </c>
      <c r="B37" s="0" t="str">
        <f aca="false">Asignaturas!B$9</f>
        <v>Algoritmos y Estructuras de Datos</v>
      </c>
      <c r="C37" s="0" t="s">
        <v>215</v>
      </c>
    </row>
    <row r="38" customFormat="false" ht="20.25" hidden="false" customHeight="true" outlineLevel="0" collapsed="false">
      <c r="A38" s="0" t="n">
        <f aca="false">Asignaturas!A$10</f>
        <v>19972</v>
      </c>
      <c r="B38" s="0" t="str">
        <f aca="false">Asignaturas!B$10</f>
        <v>Claves de Historia Contemporánea</v>
      </c>
      <c r="C38" s="0" t="s">
        <v>216</v>
      </c>
    </row>
    <row r="39" customFormat="false" ht="20.25" hidden="false" customHeight="true" outlineLevel="0" collapsed="false">
      <c r="A39" s="0" t="n">
        <f aca="false">Asignaturas!A$10</f>
        <v>19972</v>
      </c>
      <c r="B39" s="0" t="str">
        <f aca="false">Asignaturas!B$10</f>
        <v>Claves de Historia Contemporánea</v>
      </c>
      <c r="C39" s="0" t="s">
        <v>217</v>
      </c>
    </row>
    <row r="40" customFormat="false" ht="20.25" hidden="false" customHeight="true" outlineLevel="0" collapsed="false">
      <c r="A40" s="0" t="n">
        <f aca="false">Asignaturas!A$10</f>
        <v>19972</v>
      </c>
      <c r="B40" s="0" t="str">
        <f aca="false">Asignaturas!B$10</f>
        <v>Claves de Historia Contemporánea</v>
      </c>
      <c r="C40" s="0" t="s">
        <v>218</v>
      </c>
    </row>
    <row r="41" customFormat="false" ht="20.25" hidden="false" customHeight="true" outlineLevel="0" collapsed="false">
      <c r="A41" s="0" t="n">
        <f aca="false">Asignaturas!A$11</f>
        <v>19973</v>
      </c>
      <c r="B41" s="0" t="str">
        <f aca="false">Asignaturas!B$11</f>
        <v>Proyecto I </v>
      </c>
      <c r="C41" s="0" t="s">
        <v>219</v>
      </c>
    </row>
    <row r="42" customFormat="false" ht="20.25" hidden="false" customHeight="true" outlineLevel="0" collapsed="false">
      <c r="A42" s="0" t="n">
        <f aca="false">Asignaturas!A$11</f>
        <v>19973</v>
      </c>
      <c r="B42" s="0" t="str">
        <f aca="false">Asignaturas!B$11</f>
        <v>Proyecto I </v>
      </c>
      <c r="C42" s="0" t="s">
        <v>220</v>
      </c>
    </row>
    <row r="43" customFormat="false" ht="20.25" hidden="false" customHeight="true" outlineLevel="0" collapsed="false">
      <c r="A43" s="0" t="n">
        <f aca="false">Asignaturas!A$11</f>
        <v>19973</v>
      </c>
      <c r="B43" s="0" t="str">
        <f aca="false">Asignaturas!B$11</f>
        <v>Proyecto I </v>
      </c>
      <c r="C43" s="0" t="s">
        <v>221</v>
      </c>
    </row>
    <row r="44" customFormat="false" ht="20.25" hidden="false" customHeight="true" outlineLevel="0" collapsed="false">
      <c r="A44" s="0" t="n">
        <f aca="false">Asignaturas!A$11</f>
        <v>19973</v>
      </c>
      <c r="B44" s="0" t="str">
        <f aca="false">Asignaturas!B$11</f>
        <v>Proyecto I </v>
      </c>
      <c r="C44" s="0" t="s">
        <v>222</v>
      </c>
    </row>
    <row r="45" customFormat="false" ht="20.25" hidden="false" customHeight="true" outlineLevel="0" collapsed="false">
      <c r="A45" s="0" t="n">
        <f aca="false">Asignaturas!A$11</f>
        <v>19973</v>
      </c>
      <c r="B45" s="0" t="str">
        <f aca="false">Asignaturas!B$11</f>
        <v>Proyecto I </v>
      </c>
      <c r="C45" s="0" t="s">
        <v>223</v>
      </c>
    </row>
    <row r="46" customFormat="false" ht="20.25" hidden="false" customHeight="true" outlineLevel="0" collapsed="false">
      <c r="A46" s="0" t="n">
        <f aca="false">Asignaturas!A$12</f>
        <v>19975</v>
      </c>
      <c r="B46" s="0" t="str">
        <f aca="false">Asignaturas!B$12</f>
        <v>Análisis III</v>
      </c>
      <c r="C46" s="0" t="s">
        <v>224</v>
      </c>
    </row>
    <row r="47" customFormat="false" ht="20.25" hidden="false" customHeight="true" outlineLevel="0" collapsed="false">
      <c r="A47" s="0" t="n">
        <f aca="false">Asignaturas!A$12</f>
        <v>19975</v>
      </c>
      <c r="B47" s="0" t="str">
        <f aca="false">Asignaturas!B$12</f>
        <v>Análisis III</v>
      </c>
      <c r="C47" s="0" t="s">
        <v>225</v>
      </c>
    </row>
    <row r="48" customFormat="false" ht="20.25" hidden="false" customHeight="true" outlineLevel="0" collapsed="false">
      <c r="A48" s="0" t="n">
        <f aca="false">Asignaturas!A$12</f>
        <v>19975</v>
      </c>
      <c r="B48" s="0" t="str">
        <f aca="false">Asignaturas!B$12</f>
        <v>Análisis III</v>
      </c>
      <c r="C48" s="0" t="s">
        <v>226</v>
      </c>
    </row>
    <row r="49" customFormat="false" ht="20.25" hidden="false" customHeight="true" outlineLevel="0" collapsed="false">
      <c r="A49" s="0" t="n">
        <f aca="false">Asignaturas!A$12</f>
        <v>19975</v>
      </c>
      <c r="B49" s="0" t="str">
        <f aca="false">Asignaturas!B$12</f>
        <v>Análisis III</v>
      </c>
      <c r="C49" s="0" t="s">
        <v>227</v>
      </c>
    </row>
    <row r="50" customFormat="false" ht="20.25" hidden="false" customHeight="true" outlineLevel="0" collapsed="false">
      <c r="A50" s="0" t="n">
        <f aca="false">Asignaturas!A$13</f>
        <v>19978</v>
      </c>
      <c r="B50" s="0" t="str">
        <f aca="false">Asignaturas!B$13</f>
        <v>Ecuaciones Diferenciales y en Diferencias</v>
      </c>
      <c r="C50" s="0" t="s">
        <v>228</v>
      </c>
    </row>
    <row r="51" customFormat="false" ht="20.25" hidden="false" customHeight="true" outlineLevel="0" collapsed="false">
      <c r="A51" s="0" t="n">
        <f aca="false">Asignaturas!A$13</f>
        <v>19978</v>
      </c>
      <c r="B51" s="0" t="str">
        <f aca="false">Asignaturas!B$13</f>
        <v>Ecuaciones Diferenciales y en Diferencias</v>
      </c>
      <c r="C51" s="0" t="s">
        <v>229</v>
      </c>
    </row>
    <row r="52" customFormat="false" ht="20.25" hidden="false" customHeight="true" outlineLevel="0" collapsed="false">
      <c r="A52" s="0" t="n">
        <f aca="false">Asignaturas!A$13</f>
        <v>19978</v>
      </c>
      <c r="B52" s="0" t="str">
        <f aca="false">Asignaturas!B$13</f>
        <v>Ecuaciones Diferenciales y en Diferencias</v>
      </c>
      <c r="C52" s="0" t="s">
        <v>230</v>
      </c>
    </row>
    <row r="53" customFormat="false" ht="20.25" hidden="false" customHeight="true" outlineLevel="0" collapsed="false">
      <c r="A53" s="0" t="n">
        <f aca="false">Asignaturas!A$13</f>
        <v>19978</v>
      </c>
      <c r="B53" s="0" t="str">
        <f aca="false">Asignaturas!B$13</f>
        <v>Ecuaciones Diferenciales y en Diferencias</v>
      </c>
      <c r="C53" s="0" t="s">
        <v>231</v>
      </c>
    </row>
    <row r="54" customFormat="false" ht="20.25" hidden="false" customHeight="true" outlineLevel="0" collapsed="false">
      <c r="A54" s="0" t="n">
        <f aca="false">Asignaturas!A$13</f>
        <v>19978</v>
      </c>
      <c r="B54" s="0" t="str">
        <f aca="false">Asignaturas!B$13</f>
        <v>Ecuaciones Diferenciales y en Diferencias</v>
      </c>
      <c r="C54" s="0" t="s">
        <v>232</v>
      </c>
    </row>
    <row r="55" customFormat="false" ht="20.25" hidden="false" customHeight="true" outlineLevel="0" collapsed="false">
      <c r="A55" s="0" t="n">
        <f aca="false">Asignaturas!A$14</f>
        <v>19974</v>
      </c>
      <c r="B55" s="0" t="str">
        <f aca="false">Asignaturas!B$14</f>
        <v>Bases de Datos</v>
      </c>
      <c r="C55" s="0" t="s">
        <v>233</v>
      </c>
    </row>
    <row r="56" customFormat="false" ht="20.25" hidden="false" customHeight="true" outlineLevel="0" collapsed="false">
      <c r="A56" s="0" t="n">
        <f aca="false">Asignaturas!A$14</f>
        <v>19974</v>
      </c>
      <c r="B56" s="0" t="str">
        <f aca="false">Asignaturas!B$14</f>
        <v>Bases de Datos</v>
      </c>
      <c r="C56" s="0" t="s">
        <v>234</v>
      </c>
    </row>
    <row r="57" customFormat="false" ht="20.25" hidden="false" customHeight="true" outlineLevel="0" collapsed="false">
      <c r="A57" s="0" t="n">
        <f aca="false">Asignaturas!A$14</f>
        <v>19974</v>
      </c>
      <c r="B57" s="0" t="str">
        <f aca="false">Asignaturas!B$14</f>
        <v>Bases de Datos</v>
      </c>
      <c r="C57" s="0" t="s">
        <v>235</v>
      </c>
    </row>
    <row r="58" customFormat="false" ht="20.25" hidden="false" customHeight="true" outlineLevel="0" collapsed="false">
      <c r="A58" s="0" t="n">
        <f aca="false">Asignaturas!A$15</f>
        <v>19976</v>
      </c>
      <c r="B58" s="0" t="str">
        <f aca="false">Asignaturas!B$15</f>
        <v>Estadística Inferencial</v>
      </c>
      <c r="C58" s="0" t="s">
        <v>236</v>
      </c>
    </row>
    <row r="59" customFormat="false" ht="20.25" hidden="false" customHeight="true" outlineLevel="0" collapsed="false">
      <c r="A59" s="0" t="n">
        <f aca="false">Asignaturas!A$15</f>
        <v>19976</v>
      </c>
      <c r="B59" s="0" t="str">
        <f aca="false">Asignaturas!B$15</f>
        <v>Estadística Inferencial</v>
      </c>
      <c r="C59" s="0" t="s">
        <v>237</v>
      </c>
    </row>
    <row r="60" customFormat="false" ht="20.25" hidden="false" customHeight="true" outlineLevel="0" collapsed="false">
      <c r="A60" s="0" t="n">
        <f aca="false">Asignaturas!A$15</f>
        <v>19976</v>
      </c>
      <c r="B60" s="0" t="str">
        <f aca="false">Asignaturas!B$15</f>
        <v>Estadística Inferencial</v>
      </c>
      <c r="C60" s="0" t="s">
        <v>238</v>
      </c>
    </row>
    <row r="61" customFormat="false" ht="20.25" hidden="false" customHeight="true" outlineLevel="0" collapsed="false">
      <c r="A61" s="0" t="n">
        <f aca="false">Asignaturas!A$15</f>
        <v>19976</v>
      </c>
      <c r="B61" s="0" t="str">
        <f aca="false">Asignaturas!B$15</f>
        <v>Estadística Inferencial</v>
      </c>
      <c r="C61" s="0" t="s">
        <v>239</v>
      </c>
    </row>
    <row r="62" customFormat="false" ht="20.25" hidden="false" customHeight="true" outlineLevel="0" collapsed="false">
      <c r="A62" s="0" t="n">
        <f aca="false">Asignaturas!A$15</f>
        <v>19976</v>
      </c>
      <c r="B62" s="0" t="str">
        <f aca="false">Asignaturas!B$15</f>
        <v>Estadística Inferencial</v>
      </c>
      <c r="C62" s="0" t="s">
        <v>240</v>
      </c>
    </row>
    <row r="63" customFormat="false" ht="20.25" hidden="false" customHeight="true" outlineLevel="0" collapsed="false">
      <c r="A63" s="0" t="n">
        <f aca="false">Asignaturas!A$16</f>
        <v>19977</v>
      </c>
      <c r="B63" s="0" t="str">
        <f aca="false">Asignaturas!B$16</f>
        <v>Fundamentos Económicos</v>
      </c>
      <c r="C63" s="0" t="s">
        <v>241</v>
      </c>
    </row>
    <row r="64" customFormat="false" ht="20.25" hidden="false" customHeight="true" outlineLevel="0" collapsed="false">
      <c r="A64" s="0" t="n">
        <f aca="false">Asignaturas!A$16</f>
        <v>19977</v>
      </c>
      <c r="B64" s="0" t="str">
        <f aca="false">Asignaturas!B$16</f>
        <v>Fundamentos Económicos</v>
      </c>
      <c r="C64" s="0" t="s">
        <v>242</v>
      </c>
    </row>
    <row r="65" customFormat="false" ht="20.25" hidden="false" customHeight="true" outlineLevel="0" collapsed="false">
      <c r="A65" s="0" t="n">
        <f aca="false">Asignaturas!A$16</f>
        <v>19977</v>
      </c>
      <c r="B65" s="0" t="str">
        <f aca="false">Asignaturas!B$16</f>
        <v>Fundamentos Económicos</v>
      </c>
      <c r="C65" s="0" t="s">
        <v>243</v>
      </c>
    </row>
    <row r="66" customFormat="false" ht="20.25" hidden="false" customHeight="true" outlineLevel="0" collapsed="false">
      <c r="A66" s="0" t="n">
        <f aca="false">Asignaturas!A$16</f>
        <v>19977</v>
      </c>
      <c r="B66" s="0" t="str">
        <f aca="false">Asignaturas!B$16</f>
        <v>Fundamentos Económicos</v>
      </c>
      <c r="C66" s="0" t="s">
        <v>244</v>
      </c>
    </row>
    <row r="67" customFormat="false" ht="20.25" hidden="false" customHeight="true" outlineLevel="0" collapsed="false">
      <c r="A67" s="0" t="n">
        <f aca="false">Asignaturas!A$16</f>
        <v>19977</v>
      </c>
      <c r="B67" s="0" t="str">
        <f aca="false">Asignaturas!B$16</f>
        <v>Fundamentos Económicos</v>
      </c>
      <c r="C67" s="0" t="s">
        <v>245</v>
      </c>
    </row>
    <row r="68" customFormat="false" ht="20.25" hidden="false" customHeight="true" outlineLevel="0" collapsed="false">
      <c r="A68" s="0" t="n">
        <f aca="false">Asignaturas!A$17</f>
        <v>19981</v>
      </c>
      <c r="B68" s="0" t="str">
        <f aca="false">Asignaturas!B$17</f>
        <v>Geometría Diferencial</v>
      </c>
      <c r="C68" s="0" t="s">
        <v>246</v>
      </c>
    </row>
    <row r="69" customFormat="false" ht="20.25" hidden="false" customHeight="true" outlineLevel="0" collapsed="false">
      <c r="A69" s="0" t="n">
        <f aca="false">Asignaturas!A$17</f>
        <v>19981</v>
      </c>
      <c r="B69" s="0" t="str">
        <f aca="false">Asignaturas!B$17</f>
        <v>Geometría Diferencial</v>
      </c>
      <c r="C69" s="0" t="s">
        <v>247</v>
      </c>
    </row>
    <row r="70" customFormat="false" ht="20.25" hidden="false" customHeight="true" outlineLevel="0" collapsed="false">
      <c r="A70" s="0" t="n">
        <f aca="false">Asignaturas!A$17</f>
        <v>19981</v>
      </c>
      <c r="B70" s="0" t="str">
        <f aca="false">Asignaturas!B$17</f>
        <v>Geometría Diferencial</v>
      </c>
      <c r="C70" s="0" t="s">
        <v>248</v>
      </c>
    </row>
    <row r="71" customFormat="false" ht="20.25" hidden="false" customHeight="true" outlineLevel="0" collapsed="false">
      <c r="A71" s="0" t="n">
        <f aca="false">Asignaturas!A$17</f>
        <v>19981</v>
      </c>
      <c r="B71" s="0" t="str">
        <f aca="false">Asignaturas!B$17</f>
        <v>Geometría Diferencial</v>
      </c>
      <c r="C71" s="0" t="s">
        <v>249</v>
      </c>
    </row>
    <row r="72" customFormat="false" ht="20.25" hidden="false" customHeight="true" outlineLevel="0" collapsed="false">
      <c r="A72" s="0" t="n">
        <f aca="false">Asignaturas!A$17</f>
        <v>19981</v>
      </c>
      <c r="B72" s="0" t="str">
        <f aca="false">Asignaturas!B$17</f>
        <v>Geometría Diferencial</v>
      </c>
      <c r="C72" s="0" t="s">
        <v>250</v>
      </c>
    </row>
    <row r="73" customFormat="false" ht="20.25" hidden="false" customHeight="true" outlineLevel="0" collapsed="false">
      <c r="A73" s="0" t="n">
        <f aca="false">Asignaturas!A$18</f>
        <v>19979</v>
      </c>
      <c r="B73" s="0" t="str">
        <f aca="false">Asignaturas!B$18</f>
        <v>Métodos Numéricos I</v>
      </c>
      <c r="C73" s="0" t="s">
        <v>251</v>
      </c>
    </row>
    <row r="74" customFormat="false" ht="20.25" hidden="false" customHeight="true" outlineLevel="0" collapsed="false">
      <c r="A74" s="0" t="n">
        <f aca="false">Asignaturas!A$18</f>
        <v>19979</v>
      </c>
      <c r="B74" s="0" t="str">
        <f aca="false">Asignaturas!B$18</f>
        <v>Métodos Numéricos I</v>
      </c>
      <c r="C74" s="0" t="s">
        <v>252</v>
      </c>
    </row>
    <row r="75" customFormat="false" ht="20.25" hidden="false" customHeight="true" outlineLevel="0" collapsed="false">
      <c r="A75" s="0" t="n">
        <f aca="false">Asignaturas!A$18</f>
        <v>19979</v>
      </c>
      <c r="B75" s="0" t="str">
        <f aca="false">Asignaturas!B$18</f>
        <v>Métodos Numéricos I</v>
      </c>
      <c r="C75" s="0" t="s">
        <v>253</v>
      </c>
    </row>
    <row r="76" customFormat="false" ht="20.25" hidden="false" customHeight="true" outlineLevel="0" collapsed="false">
      <c r="A76" s="0" t="n">
        <f aca="false">Asignaturas!A$18</f>
        <v>19979</v>
      </c>
      <c r="B76" s="0" t="str">
        <f aca="false">Asignaturas!B$18</f>
        <v>Métodos Numéricos I</v>
      </c>
      <c r="C76" s="0" t="s">
        <v>254</v>
      </c>
    </row>
    <row r="77" customFormat="false" ht="20.25" hidden="false" customHeight="true" outlineLevel="0" collapsed="false">
      <c r="A77" s="0" t="n">
        <f aca="false">Asignaturas!A$18</f>
        <v>19979</v>
      </c>
      <c r="B77" s="0" t="str">
        <f aca="false">Asignaturas!B$18</f>
        <v>Métodos Numéricos I</v>
      </c>
      <c r="C77" s="0" t="s">
        <v>255</v>
      </c>
    </row>
    <row r="78" customFormat="false" ht="20.25" hidden="false" customHeight="true" outlineLevel="0" collapsed="false">
      <c r="A78" s="0" t="n">
        <f aca="false">Asignaturas!A$19</f>
        <v>19984</v>
      </c>
      <c r="B78" s="0" t="str">
        <f aca="false">Asignaturas!B$19</f>
        <v>Electrónica Digital y Arquitectura de Ordenadores</v>
      </c>
      <c r="C78" s="0" t="s">
        <v>256</v>
      </c>
    </row>
    <row r="79" customFormat="false" ht="20.25" hidden="false" customHeight="true" outlineLevel="0" collapsed="false">
      <c r="A79" s="0" t="n">
        <f aca="false">Asignaturas!A$19</f>
        <v>19984</v>
      </c>
      <c r="B79" s="0" t="str">
        <f aca="false">Asignaturas!B$19</f>
        <v>Electrónica Digital y Arquitectura de Ordenadores</v>
      </c>
      <c r="C79" s="0" t="s">
        <v>257</v>
      </c>
    </row>
    <row r="80" customFormat="false" ht="20.25" hidden="false" customHeight="true" outlineLevel="0" collapsed="false">
      <c r="A80" s="0" t="n">
        <f aca="false">Asignaturas!A$19</f>
        <v>19984</v>
      </c>
      <c r="B80" s="0" t="str">
        <f aca="false">Asignaturas!B$19</f>
        <v>Electrónica Digital y Arquitectura de Ordenadores</v>
      </c>
      <c r="C80" s="0" t="s">
        <v>258</v>
      </c>
    </row>
    <row r="81" customFormat="false" ht="20.25" hidden="false" customHeight="true" outlineLevel="0" collapsed="false">
      <c r="A81" s="0" t="n">
        <f aca="false">Asignaturas!A$19</f>
        <v>19984</v>
      </c>
      <c r="B81" s="0" t="str">
        <f aca="false">Asignaturas!B$19</f>
        <v>Electrónica Digital y Arquitectura de Ordenadores</v>
      </c>
      <c r="C81" s="0" t="s">
        <v>259</v>
      </c>
    </row>
    <row r="82" customFormat="false" ht="20.25" hidden="false" customHeight="true" outlineLevel="0" collapsed="false">
      <c r="A82" s="0" t="n">
        <f aca="false">Asignaturas!A$20</f>
        <v>19982</v>
      </c>
      <c r="B82" s="0" t="str">
        <f aca="false">Asignaturas!B$20</f>
        <v>Ecuaciones en Derivadas Parciales</v>
      </c>
      <c r="C82" s="0" t="s">
        <v>260</v>
      </c>
    </row>
    <row r="83" customFormat="false" ht="20.25" hidden="false" customHeight="true" outlineLevel="0" collapsed="false">
      <c r="A83" s="0" t="n">
        <f aca="false">Asignaturas!A$20</f>
        <v>19982</v>
      </c>
      <c r="B83" s="0" t="str">
        <f aca="false">Asignaturas!B$20</f>
        <v>Ecuaciones en Derivadas Parciales</v>
      </c>
      <c r="C83" s="0" t="s">
        <v>261</v>
      </c>
    </row>
    <row r="84" customFormat="false" ht="20.25" hidden="false" customHeight="true" outlineLevel="0" collapsed="false">
      <c r="A84" s="0" t="n">
        <f aca="false">Asignaturas!A$20</f>
        <v>19982</v>
      </c>
      <c r="B84" s="0" t="str">
        <f aca="false">Asignaturas!B$20</f>
        <v>Ecuaciones en Derivadas Parciales</v>
      </c>
      <c r="C84" s="0" t="s">
        <v>262</v>
      </c>
    </row>
    <row r="85" customFormat="false" ht="20.25" hidden="false" customHeight="true" outlineLevel="0" collapsed="false">
      <c r="A85" s="0" t="n">
        <f aca="false">Asignaturas!A$20</f>
        <v>19982</v>
      </c>
      <c r="B85" s="0" t="str">
        <f aca="false">Asignaturas!B$20</f>
        <v>Ecuaciones en Derivadas Parciales</v>
      </c>
      <c r="C85" s="0" t="s">
        <v>263</v>
      </c>
    </row>
    <row r="86" customFormat="false" ht="20.25" hidden="false" customHeight="true" outlineLevel="0" collapsed="false">
      <c r="A86" s="0" t="n">
        <f aca="false">Asignaturas!A$21</f>
        <v>19980</v>
      </c>
      <c r="B86" s="0" t="str">
        <f aca="false">Asignaturas!B$21</f>
        <v>Análisis de Datos</v>
      </c>
      <c r="C86" s="0" t="s">
        <v>264</v>
      </c>
    </row>
    <row r="87" customFormat="false" ht="20.25" hidden="false" customHeight="true" outlineLevel="0" collapsed="false">
      <c r="A87" s="0" t="n">
        <f aca="false">Asignaturas!A$21</f>
        <v>19980</v>
      </c>
      <c r="B87" s="0" t="str">
        <f aca="false">Asignaturas!B$21</f>
        <v>Análisis de Datos</v>
      </c>
      <c r="C87" s="0" t="s">
        <v>265</v>
      </c>
    </row>
    <row r="88" customFormat="false" ht="20.25" hidden="false" customHeight="true" outlineLevel="0" collapsed="false">
      <c r="A88" s="0" t="n">
        <f aca="false">Asignaturas!A$21</f>
        <v>19980</v>
      </c>
      <c r="B88" s="0" t="str">
        <f aca="false">Asignaturas!B$21</f>
        <v>Análisis de Datos</v>
      </c>
      <c r="C88" s="0" t="s">
        <v>266</v>
      </c>
    </row>
    <row r="89" customFormat="false" ht="20.25" hidden="false" customHeight="true" outlineLevel="0" collapsed="false">
      <c r="A89" s="0" t="n">
        <f aca="false">Asignaturas!A$21</f>
        <v>19980</v>
      </c>
      <c r="B89" s="0" t="str">
        <f aca="false">Asignaturas!B$21</f>
        <v>Análisis de Datos</v>
      </c>
      <c r="C89" s="0" t="s">
        <v>267</v>
      </c>
    </row>
    <row r="90" customFormat="false" ht="20.25" hidden="false" customHeight="true" outlineLevel="0" collapsed="false">
      <c r="A90" s="0" t="n">
        <f aca="false">Asignaturas!A$21</f>
        <v>19980</v>
      </c>
      <c r="B90" s="0" t="str">
        <f aca="false">Asignaturas!B$21</f>
        <v>Análisis de Datos</v>
      </c>
      <c r="C90" s="0" t="s">
        <v>268</v>
      </c>
    </row>
    <row r="91" customFormat="false" ht="20.25" hidden="false" customHeight="true" outlineLevel="0" collapsed="false">
      <c r="A91" s="0" t="n">
        <f aca="false">Asignaturas!A$21</f>
        <v>19980</v>
      </c>
      <c r="B91" s="0" t="str">
        <f aca="false">Asignaturas!B$21</f>
        <v>Análisis de Datos</v>
      </c>
      <c r="C91" s="0" t="s">
        <v>269</v>
      </c>
    </row>
    <row r="92" customFormat="false" ht="20.25" hidden="false" customHeight="true" outlineLevel="0" collapsed="false">
      <c r="A92" s="0" t="n">
        <f aca="false">Asignaturas!A$22</f>
        <v>19983</v>
      </c>
      <c r="B92" s="0" t="str">
        <f aca="false">Asignaturas!B$22</f>
        <v>Proyecto II</v>
      </c>
      <c r="C92" s="0" t="s">
        <v>219</v>
      </c>
    </row>
    <row r="93" customFormat="false" ht="20.25" hidden="false" customHeight="true" outlineLevel="0" collapsed="false">
      <c r="A93" s="0" t="n">
        <f aca="false">Asignaturas!A$22</f>
        <v>19983</v>
      </c>
      <c r="B93" s="0" t="str">
        <f aca="false">Asignaturas!B$22</f>
        <v>Proyecto II</v>
      </c>
      <c r="C93" s="0" t="s">
        <v>220</v>
      </c>
    </row>
    <row r="94" customFormat="false" ht="20.25" hidden="false" customHeight="true" outlineLevel="0" collapsed="false">
      <c r="A94" s="0" t="n">
        <f aca="false">Asignaturas!A$22</f>
        <v>19983</v>
      </c>
      <c r="B94" s="0" t="str">
        <f aca="false">Asignaturas!B$22</f>
        <v>Proyecto II</v>
      </c>
      <c r="C94" s="0" t="s">
        <v>270</v>
      </c>
    </row>
    <row r="95" customFormat="false" ht="20.25" hidden="false" customHeight="true" outlineLevel="0" collapsed="false">
      <c r="A95" s="0" t="n">
        <f aca="false">Asignaturas!A$22</f>
        <v>19983</v>
      </c>
      <c r="B95" s="0" t="str">
        <f aca="false">Asignaturas!B$22</f>
        <v>Proyecto II</v>
      </c>
      <c r="C95" s="0" t="s">
        <v>222</v>
      </c>
    </row>
    <row r="96" customFormat="false" ht="20.25" hidden="false" customHeight="true" outlineLevel="0" collapsed="false">
      <c r="A96" s="0" t="n">
        <f aca="false">Asignaturas!A$22</f>
        <v>19983</v>
      </c>
      <c r="B96" s="0" t="str">
        <f aca="false">Asignaturas!B$22</f>
        <v>Proyecto II</v>
      </c>
      <c r="C96" s="0" t="s">
        <v>223</v>
      </c>
    </row>
    <row r="97" customFormat="false" ht="20.25" hidden="false" customHeight="true" outlineLevel="0" collapsed="false">
      <c r="A97" s="0" t="n">
        <f aca="false">Asignaturas!A$23</f>
        <v>19988</v>
      </c>
      <c r="B97" s="0" t="str">
        <f aca="false">Asignaturas!B$23</f>
        <v>Sistemas Operativos y Redes de Ordenadores</v>
      </c>
      <c r="C97" s="0" t="s">
        <v>271</v>
      </c>
    </row>
    <row r="98" customFormat="false" ht="20.25" hidden="false" customHeight="true" outlineLevel="0" collapsed="false">
      <c r="A98" s="0" t="n">
        <f aca="false">Asignaturas!A$23</f>
        <v>19988</v>
      </c>
      <c r="B98" s="0" t="str">
        <f aca="false">Asignaturas!B$23</f>
        <v>Sistemas Operativos y Redes de Ordenadores</v>
      </c>
      <c r="C98" s="0" t="s">
        <v>272</v>
      </c>
    </row>
    <row r="99" customFormat="false" ht="20.25" hidden="false" customHeight="true" outlineLevel="0" collapsed="false">
      <c r="A99" s="0" t="n">
        <f aca="false">Asignaturas!A$23</f>
        <v>19988</v>
      </c>
      <c r="B99" s="0" t="str">
        <f aca="false">Asignaturas!B$23</f>
        <v>Sistemas Operativos y Redes de Ordenadores</v>
      </c>
      <c r="C99" s="0" t="s">
        <v>273</v>
      </c>
    </row>
    <row r="100" customFormat="false" ht="20.25" hidden="false" customHeight="true" outlineLevel="0" collapsed="false">
      <c r="A100" s="0" t="n">
        <f aca="false">Asignaturas!A$23</f>
        <v>19988</v>
      </c>
      <c r="B100" s="0" t="str">
        <f aca="false">Asignaturas!B$23</f>
        <v>Sistemas Operativos y Redes de Ordenadores</v>
      </c>
      <c r="C100" s="0" t="s">
        <v>274</v>
      </c>
    </row>
    <row r="101" customFormat="false" ht="20.25" hidden="false" customHeight="true" outlineLevel="0" collapsed="false">
      <c r="A101" s="0" t="n">
        <f aca="false">Asignaturas!A$23</f>
        <v>19988</v>
      </c>
      <c r="B101" s="0" t="str">
        <f aca="false">Asignaturas!B$23</f>
        <v>Sistemas Operativos y Redes de Ordenadores</v>
      </c>
      <c r="C101" s="0" t="s">
        <v>275</v>
      </c>
    </row>
    <row r="102" customFormat="false" ht="20.25" hidden="false" customHeight="true" outlineLevel="0" collapsed="false">
      <c r="A102" s="0" t="n">
        <f aca="false">Asignaturas!A$23</f>
        <v>19988</v>
      </c>
      <c r="B102" s="0" t="str">
        <f aca="false">Asignaturas!B$23</f>
        <v>Sistemas Operativos y Redes de Ordenadores</v>
      </c>
      <c r="C102" s="0" t="s">
        <v>276</v>
      </c>
    </row>
    <row r="103" customFormat="false" ht="20.25" hidden="false" customHeight="true" outlineLevel="0" collapsed="false">
      <c r="A103" s="0" t="n">
        <f aca="false">Asignaturas!A$24</f>
        <v>19985</v>
      </c>
      <c r="B103" s="0" t="str">
        <f aca="false">Asignaturas!B$24</f>
        <v>Optimización</v>
      </c>
      <c r="C103" s="0" t="s">
        <v>277</v>
      </c>
    </row>
    <row r="104" customFormat="false" ht="20.25" hidden="false" customHeight="true" outlineLevel="0" collapsed="false">
      <c r="A104" s="0" t="n">
        <f aca="false">Asignaturas!A$24</f>
        <v>19985</v>
      </c>
      <c r="B104" s="0" t="str">
        <f aca="false">Asignaturas!B$24</f>
        <v>Optimización</v>
      </c>
      <c r="C104" s="0" t="s">
        <v>278</v>
      </c>
    </row>
    <row r="105" customFormat="false" ht="20.25" hidden="false" customHeight="true" outlineLevel="0" collapsed="false">
      <c r="A105" s="0" t="n">
        <f aca="false">Asignaturas!A$24</f>
        <v>19985</v>
      </c>
      <c r="B105" s="0" t="str">
        <f aca="false">Asignaturas!B$24</f>
        <v>Optimización</v>
      </c>
      <c r="C105" s="0" t="s">
        <v>279</v>
      </c>
    </row>
    <row r="106" customFormat="false" ht="20.25" hidden="false" customHeight="true" outlineLevel="0" collapsed="false">
      <c r="A106" s="0" t="n">
        <f aca="false">Asignaturas!A$25</f>
        <v>19986</v>
      </c>
      <c r="B106" s="0" t="str">
        <f aca="false">Asignaturas!B$25</f>
        <v>Métodos Numéricos II</v>
      </c>
      <c r="C106" s="0" t="s">
        <v>280</v>
      </c>
    </row>
    <row r="107" customFormat="false" ht="20.25" hidden="false" customHeight="true" outlineLevel="0" collapsed="false">
      <c r="A107" s="0" t="n">
        <f aca="false">Asignaturas!A$25</f>
        <v>19986</v>
      </c>
      <c r="B107" s="0" t="str">
        <f aca="false">Asignaturas!B$25</f>
        <v>Métodos Numéricos II</v>
      </c>
      <c r="C107" s="0" t="s">
        <v>281</v>
      </c>
    </row>
    <row r="108" customFormat="false" ht="20.25" hidden="false" customHeight="true" outlineLevel="0" collapsed="false">
      <c r="A108" s="0" t="n">
        <f aca="false">Asignaturas!A$25</f>
        <v>19986</v>
      </c>
      <c r="B108" s="0" t="str">
        <f aca="false">Asignaturas!B$25</f>
        <v>Métodos Numéricos II</v>
      </c>
      <c r="C108" s="0" t="s">
        <v>282</v>
      </c>
    </row>
    <row r="109" customFormat="false" ht="20.25" hidden="false" customHeight="true" outlineLevel="0" collapsed="false">
      <c r="A109" s="0" t="n">
        <f aca="false">Asignaturas!A$25</f>
        <v>19986</v>
      </c>
      <c r="B109" s="0" t="str">
        <f aca="false">Asignaturas!B$25</f>
        <v>Métodos Numéricos II</v>
      </c>
      <c r="C109" s="0" t="s">
        <v>283</v>
      </c>
    </row>
    <row r="110" customFormat="false" ht="20.25" hidden="false" customHeight="true" outlineLevel="0" collapsed="false">
      <c r="A110" s="0" t="n">
        <f aca="false">Asignaturas!A$26</f>
        <v>19987</v>
      </c>
      <c r="B110" s="0" t="str">
        <f aca="false">Asignaturas!B$26</f>
        <v>Hombre y Mundo Moderno</v>
      </c>
      <c r="C110" s="0" t="s">
        <v>284</v>
      </c>
    </row>
    <row r="111" customFormat="false" ht="20.25" hidden="false" customHeight="true" outlineLevel="0" collapsed="false">
      <c r="A111" s="0" t="n">
        <f aca="false">Asignaturas!A$26</f>
        <v>19987</v>
      </c>
      <c r="B111" s="0" t="str">
        <f aca="false">Asignaturas!B$26</f>
        <v>Hombre y Mundo Moderno</v>
      </c>
      <c r="C111" s="0" t="s">
        <v>285</v>
      </c>
    </row>
    <row r="112" customFormat="false" ht="20.25" hidden="false" customHeight="true" outlineLevel="0" collapsed="false">
      <c r="A112" s="0" t="n">
        <f aca="false">Asignaturas!A$26</f>
        <v>19987</v>
      </c>
      <c r="B112" s="0" t="str">
        <f aca="false">Asignaturas!B$26</f>
        <v>Hombre y Mundo Moderno</v>
      </c>
      <c r="C112" s="0" t="s">
        <v>286</v>
      </c>
    </row>
    <row r="113" customFormat="false" ht="20.25" hidden="false" customHeight="true" outlineLevel="0" collapsed="false">
      <c r="A113" s="0" t="n">
        <f aca="false">Asignaturas!A$26</f>
        <v>19987</v>
      </c>
      <c r="B113" s="0" t="str">
        <f aca="false">Asignaturas!B$26</f>
        <v>Hombre y Mundo Moderno</v>
      </c>
      <c r="C113" s="0" t="s">
        <v>287</v>
      </c>
    </row>
    <row r="114" customFormat="false" ht="20.25" hidden="false" customHeight="true" outlineLevel="0" collapsed="false">
      <c r="A114" s="0" t="n">
        <f aca="false">Asignaturas!A$27</f>
        <v>19989</v>
      </c>
      <c r="B114" s="0" t="str">
        <f aca="false">Asignaturas!B$27</f>
        <v>Sistemas Dinámicos</v>
      </c>
      <c r="C114" s="0" t="s">
        <v>288</v>
      </c>
    </row>
    <row r="115" customFormat="false" ht="20.25" hidden="false" customHeight="true" outlineLevel="0" collapsed="false">
      <c r="A115" s="0" t="n">
        <f aca="false">Asignaturas!A$27</f>
        <v>19989</v>
      </c>
      <c r="B115" s="0" t="str">
        <f aca="false">Asignaturas!B$27</f>
        <v>Sistemas Dinámicos</v>
      </c>
      <c r="C115" s="0" t="s">
        <v>289</v>
      </c>
    </row>
    <row r="116" customFormat="false" ht="20.25" hidden="false" customHeight="true" outlineLevel="0" collapsed="false">
      <c r="A116" s="0" t="n">
        <f aca="false">Asignaturas!A$27</f>
        <v>19989</v>
      </c>
      <c r="B116" s="0" t="str">
        <f aca="false">Asignaturas!B$27</f>
        <v>Sistemas Dinámicos</v>
      </c>
      <c r="C116" s="0" t="s">
        <v>290</v>
      </c>
    </row>
    <row r="117" customFormat="false" ht="20.25" hidden="false" customHeight="true" outlineLevel="0" collapsed="false">
      <c r="A117" s="0" t="n">
        <f aca="false">Asignaturas!A$27</f>
        <v>19989</v>
      </c>
      <c r="B117" s="0" t="str">
        <f aca="false">Asignaturas!B$27</f>
        <v>Sistemas Dinámicos</v>
      </c>
      <c r="C117" s="0" t="s">
        <v>291</v>
      </c>
    </row>
    <row r="118" customFormat="false" ht="20.25" hidden="false" customHeight="true" outlineLevel="0" collapsed="false">
      <c r="A118" s="0" t="n">
        <f aca="false">Asignaturas!A$30</f>
        <v>19990</v>
      </c>
      <c r="B118" s="0" t="str">
        <f aca="false">Asignaturas!B$30</f>
        <v>Variable Compleja y Análisis de Fourier</v>
      </c>
      <c r="C118" s="0" t="s">
        <v>292</v>
      </c>
    </row>
    <row r="119" customFormat="false" ht="20.25" hidden="false" customHeight="true" outlineLevel="0" collapsed="false">
      <c r="A119" s="0" t="n">
        <f aca="false">Asignaturas!A$30</f>
        <v>19990</v>
      </c>
      <c r="B119" s="0" t="str">
        <f aca="false">Asignaturas!B$30</f>
        <v>Variable Compleja y Análisis de Fourier</v>
      </c>
      <c r="C119" s="0" t="s">
        <v>293</v>
      </c>
    </row>
    <row r="120" customFormat="false" ht="20.25" hidden="false" customHeight="true" outlineLevel="0" collapsed="false">
      <c r="A120" s="0" t="n">
        <f aca="false">Asignaturas!A$30</f>
        <v>19990</v>
      </c>
      <c r="B120" s="0" t="str">
        <f aca="false">Asignaturas!B$30</f>
        <v>Variable Compleja y Análisis de Fourier</v>
      </c>
      <c r="C120" s="0" t="s">
        <v>294</v>
      </c>
    </row>
    <row r="121" customFormat="false" ht="20.25" hidden="false" customHeight="true" outlineLevel="0" collapsed="false">
      <c r="A121" s="0" t="n">
        <f aca="false">Asignaturas!A$30</f>
        <v>19990</v>
      </c>
      <c r="B121" s="0" t="str">
        <f aca="false">Asignaturas!B$30</f>
        <v>Variable Compleja y Análisis de Fourier</v>
      </c>
      <c r="C121" s="0" t="s">
        <v>295</v>
      </c>
    </row>
    <row r="122" customFormat="false" ht="20.25" hidden="false" customHeight="true" outlineLevel="0" collapsed="false">
      <c r="A122" s="0" t="n">
        <f aca="false">Asignaturas!A$30</f>
        <v>19990</v>
      </c>
      <c r="B122" s="0" t="str">
        <f aca="false">Asignaturas!B$30</f>
        <v>Variable Compleja y Análisis de Fourier</v>
      </c>
      <c r="C122" s="0" t="s">
        <v>296</v>
      </c>
    </row>
    <row r="123" customFormat="false" ht="20.25" hidden="false" customHeight="true" outlineLevel="0" collapsed="false">
      <c r="A123" s="0" t="n">
        <f aca="false">Asignaturas!A$30</f>
        <v>19990</v>
      </c>
      <c r="B123" s="0" t="str">
        <f aca="false">Asignaturas!B$30</f>
        <v>Variable Compleja y Análisis de Fourier</v>
      </c>
      <c r="C123" s="0" t="s">
        <v>297</v>
      </c>
    </row>
    <row r="124" customFormat="false" ht="20.25" hidden="false" customHeight="true" outlineLevel="0" collapsed="false">
      <c r="A124" s="0" t="n">
        <f aca="false">Asignaturas!A$30</f>
        <v>19990</v>
      </c>
      <c r="B124" s="0" t="str">
        <f aca="false">Asignaturas!B$30</f>
        <v>Variable Compleja y Análisis de Fourier</v>
      </c>
      <c r="C124" s="0" t="s">
        <v>298</v>
      </c>
    </row>
    <row r="125" customFormat="false" ht="20.25" hidden="false" customHeight="true" outlineLevel="0" collapsed="false">
      <c r="A125" s="0" t="n">
        <f aca="false">Asignaturas!A$30</f>
        <v>19990</v>
      </c>
      <c r="B125" s="0" t="str">
        <f aca="false">Asignaturas!B$30</f>
        <v>Variable Compleja y Análisis de Fourier</v>
      </c>
      <c r="C125" s="0" t="s">
        <v>299</v>
      </c>
    </row>
    <row r="126" customFormat="false" ht="20.25" hidden="false" customHeight="true" outlineLevel="0" collapsed="false">
      <c r="A126" s="0" t="n">
        <f aca="false">Asignaturas!A$28</f>
        <v>19991</v>
      </c>
      <c r="B126" s="0" t="str">
        <f aca="false">Asignaturas!B$28</f>
        <v>Análisis Funcional</v>
      </c>
      <c r="C126" s="0" t="s">
        <v>300</v>
      </c>
    </row>
    <row r="127" customFormat="false" ht="20.25" hidden="false" customHeight="true" outlineLevel="0" collapsed="false">
      <c r="A127" s="0" t="n">
        <f aca="false">Asignaturas!A$28</f>
        <v>19991</v>
      </c>
      <c r="B127" s="0" t="str">
        <f aca="false">Asignaturas!B$28</f>
        <v>Análisis Funcional</v>
      </c>
      <c r="C127" s="0" t="s">
        <v>301</v>
      </c>
    </row>
    <row r="128" customFormat="false" ht="20.25" hidden="false" customHeight="true" outlineLevel="0" collapsed="false">
      <c r="A128" s="0" t="n">
        <f aca="false">Asignaturas!A$28</f>
        <v>19991</v>
      </c>
      <c r="B128" s="0" t="str">
        <f aca="false">Asignaturas!B$28</f>
        <v>Análisis Funcional</v>
      </c>
      <c r="C128" s="0" t="s">
        <v>302</v>
      </c>
    </row>
    <row r="129" customFormat="false" ht="20.25" hidden="false" customHeight="true" outlineLevel="0" collapsed="false">
      <c r="A129" s="0" t="n">
        <f aca="false">Asignaturas!A$29</f>
        <v>19992</v>
      </c>
      <c r="B129" s="0" t="str">
        <f aca="false">Asignaturas!B$29</f>
        <v>Topología</v>
      </c>
      <c r="C129" s="0" t="s">
        <v>303</v>
      </c>
    </row>
    <row r="130" customFormat="false" ht="20.25" hidden="false" customHeight="true" outlineLevel="0" collapsed="false">
      <c r="A130" s="0" t="n">
        <f aca="false">Asignaturas!A$29</f>
        <v>19992</v>
      </c>
      <c r="B130" s="0" t="str">
        <f aca="false">Asignaturas!B$29</f>
        <v>Topología</v>
      </c>
      <c r="C130" s="0" t="s">
        <v>304</v>
      </c>
    </row>
    <row r="131" customFormat="false" ht="20.25" hidden="false" customHeight="true" outlineLevel="0" collapsed="false">
      <c r="A131" s="0" t="n">
        <f aca="false">Asignaturas!A$29</f>
        <v>19992</v>
      </c>
      <c r="B131" s="0" t="str">
        <f aca="false">Asignaturas!B$29</f>
        <v>Topología</v>
      </c>
      <c r="C131" s="0" t="s">
        <v>305</v>
      </c>
    </row>
    <row r="132" customFormat="false" ht="20.25" hidden="false" customHeight="true" outlineLevel="0" collapsed="false">
      <c r="A132" s="0" t="n">
        <f aca="false">Asignaturas!A$31</f>
        <v>19993</v>
      </c>
      <c r="B132" s="0" t="str">
        <f aca="false">Asignaturas!B$31</f>
        <v>Aprendizaje Automático</v>
      </c>
      <c r="C132" s="0" t="s">
        <v>306</v>
      </c>
    </row>
    <row r="133" customFormat="false" ht="20.25" hidden="false" customHeight="true" outlineLevel="0" collapsed="false">
      <c r="A133" s="0" t="n">
        <f aca="false">Asignaturas!A$31</f>
        <v>19993</v>
      </c>
      <c r="B133" s="0" t="str">
        <f aca="false">Asignaturas!B$31</f>
        <v>Aprendizaje Automático</v>
      </c>
      <c r="C133" s="0" t="s">
        <v>307</v>
      </c>
    </row>
    <row r="134" customFormat="false" ht="20.25" hidden="false" customHeight="true" outlineLevel="0" collapsed="false">
      <c r="A134" s="0" t="n">
        <f aca="false">Asignaturas!A$31</f>
        <v>19993</v>
      </c>
      <c r="B134" s="0" t="str">
        <f aca="false">Asignaturas!B$31</f>
        <v>Aprendizaje Automático</v>
      </c>
      <c r="C134" s="0" t="s">
        <v>308</v>
      </c>
    </row>
    <row r="135" customFormat="false" ht="20.25" hidden="false" customHeight="true" outlineLevel="0" collapsed="false">
      <c r="A135" s="0" t="n">
        <f aca="false">Asignaturas!A$31</f>
        <v>19993</v>
      </c>
      <c r="B135" s="0" t="str">
        <f aca="false">Asignaturas!B$31</f>
        <v>Aprendizaje Automático</v>
      </c>
      <c r="C135" s="0" t="s">
        <v>309</v>
      </c>
    </row>
    <row r="136" customFormat="false" ht="20.25" hidden="false" customHeight="true" outlineLevel="0" collapsed="false">
      <c r="A136" s="0" t="n">
        <f aca="false">Asignaturas!A$31</f>
        <v>19993</v>
      </c>
      <c r="B136" s="0" t="str">
        <f aca="false">Asignaturas!B$31</f>
        <v>Aprendizaje Automático</v>
      </c>
      <c r="C136" s="0" t="s">
        <v>310</v>
      </c>
    </row>
    <row r="137" customFormat="false" ht="20.25" hidden="false" customHeight="true" outlineLevel="0" collapsed="false">
      <c r="A137" s="0" t="n">
        <f aca="false">Asignaturas!A$32</f>
        <v>19994</v>
      </c>
      <c r="B137" s="0" t="str">
        <f aca="false">Asignaturas!B$32</f>
        <v>Computación en paralelo</v>
      </c>
      <c r="C137" s="0" t="s">
        <v>311</v>
      </c>
    </row>
    <row r="138" customFormat="false" ht="20.25" hidden="false" customHeight="true" outlineLevel="0" collapsed="false">
      <c r="A138" s="0" t="n">
        <f aca="false">Asignaturas!A$32</f>
        <v>19994</v>
      </c>
      <c r="B138" s="0" t="str">
        <f aca="false">Asignaturas!B$32</f>
        <v>Computación en paralelo</v>
      </c>
      <c r="C138" s="0" t="s">
        <v>312</v>
      </c>
    </row>
    <row r="139" customFormat="false" ht="20.25" hidden="false" customHeight="true" outlineLevel="0" collapsed="false">
      <c r="A139" s="0" t="n">
        <f aca="false">Asignaturas!A$32</f>
        <v>19994</v>
      </c>
      <c r="B139" s="0" t="str">
        <f aca="false">Asignaturas!B$32</f>
        <v>Computación en paralelo</v>
      </c>
      <c r="C139" s="0" t="s">
        <v>313</v>
      </c>
    </row>
    <row r="140" customFormat="false" ht="20.25" hidden="false" customHeight="true" outlineLevel="0" collapsed="false">
      <c r="A140" s="0" t="n">
        <f aca="false">Asignaturas!A$32</f>
        <v>19994</v>
      </c>
      <c r="B140" s="0" t="str">
        <f aca="false">Asignaturas!B$32</f>
        <v>Computación en paralelo</v>
      </c>
      <c r="C140" s="0" t="s">
        <v>314</v>
      </c>
    </row>
    <row r="141" customFormat="false" ht="20.25" hidden="false" customHeight="true" outlineLevel="0" collapsed="false">
      <c r="A141" s="0" t="n">
        <f aca="false">Asignaturas!A$32</f>
        <v>19994</v>
      </c>
      <c r="B141" s="0" t="str">
        <f aca="false">Asignaturas!B$32</f>
        <v>Computación en paralelo</v>
      </c>
      <c r="C141" s="0" t="s">
        <v>315</v>
      </c>
    </row>
    <row r="142" customFormat="false" ht="20.25" hidden="false" customHeight="true" outlineLevel="0" collapsed="false">
      <c r="A142" s="0" t="n">
        <f aca="false">Asignaturas!A$32</f>
        <v>19994</v>
      </c>
      <c r="B142" s="0" t="str">
        <f aca="false">Asignaturas!B$32</f>
        <v>Computación en paralelo</v>
      </c>
      <c r="C142" s="0" t="s">
        <v>316</v>
      </c>
    </row>
    <row r="143" customFormat="false" ht="20.25" hidden="false" customHeight="true" outlineLevel="0" collapsed="false">
      <c r="A143" s="0" t="n">
        <f aca="false">Asignaturas!A$33</f>
        <v>19995</v>
      </c>
      <c r="B143" s="0" t="str">
        <f aca="false">Asignaturas!B$33</f>
        <v>Cálculo Estocástico</v>
      </c>
      <c r="C143" s="0" t="s">
        <v>317</v>
      </c>
    </row>
    <row r="144" customFormat="false" ht="20.25" hidden="false" customHeight="true" outlineLevel="0" collapsed="false">
      <c r="A144" s="0" t="n">
        <f aca="false">Asignaturas!A$33</f>
        <v>19995</v>
      </c>
      <c r="B144" s="0" t="str">
        <f aca="false">Asignaturas!B$33</f>
        <v>Cálculo Estocástico</v>
      </c>
      <c r="C144" s="0" t="s">
        <v>318</v>
      </c>
    </row>
    <row r="145" customFormat="false" ht="20.25" hidden="false" customHeight="true" outlineLevel="0" collapsed="false">
      <c r="A145" s="0" t="n">
        <f aca="false">Asignaturas!A$34</f>
        <v>19997</v>
      </c>
      <c r="B145" s="0" t="str">
        <f aca="false">Asignaturas!B$34</f>
        <v>Matemática Financiera I</v>
      </c>
      <c r="C145" s="0" t="s">
        <v>319</v>
      </c>
    </row>
    <row r="146" customFormat="false" ht="20.25" hidden="false" customHeight="true" outlineLevel="0" collapsed="false">
      <c r="A146" s="0" t="n">
        <f aca="false">Asignaturas!A$34</f>
        <v>19997</v>
      </c>
      <c r="B146" s="0" t="str">
        <f aca="false">Asignaturas!B$34</f>
        <v>Matemática Financiera I</v>
      </c>
      <c r="C146" s="0" t="s">
        <v>320</v>
      </c>
    </row>
    <row r="147" customFormat="false" ht="20.25" hidden="false" customHeight="true" outlineLevel="0" collapsed="false">
      <c r="A147" s="0" t="n">
        <f aca="false">Asignaturas!A$35</f>
        <v>19996</v>
      </c>
      <c r="B147" s="0" t="str">
        <f aca="false">Asignaturas!B$35</f>
        <v>Matemáticas Actuariales</v>
      </c>
      <c r="C147" s="0" t="s">
        <v>321</v>
      </c>
    </row>
    <row r="148" customFormat="false" ht="20.25" hidden="false" customHeight="true" outlineLevel="0" collapsed="false">
      <c r="A148" s="0" t="n">
        <f aca="false">Asignaturas!A$35</f>
        <v>19996</v>
      </c>
      <c r="B148" s="0" t="str">
        <f aca="false">Asignaturas!B$35</f>
        <v>Matemáticas Actuariales</v>
      </c>
      <c r="C148" s="0" t="s">
        <v>322</v>
      </c>
    </row>
    <row r="149" customFormat="false" ht="20.25" hidden="false" customHeight="true" outlineLevel="0" collapsed="false">
      <c r="A149" s="0" t="n">
        <f aca="false">Asignaturas!A$35</f>
        <v>19996</v>
      </c>
      <c r="B149" s="0" t="str">
        <f aca="false">Asignaturas!B$35</f>
        <v>Matemáticas Actuariales</v>
      </c>
      <c r="C149" s="0" t="s">
        <v>323</v>
      </c>
    </row>
    <row r="150" customFormat="false" ht="20.25" hidden="false" customHeight="true" outlineLevel="0" collapsed="false">
      <c r="A150" s="0" t="n">
        <f aca="false">Asignaturas!A$36</f>
        <v>19998</v>
      </c>
      <c r="B150" s="0" t="str">
        <f aca="false">Asignaturas!B$36</f>
        <v>Lógica Formal</v>
      </c>
      <c r="C150" s="0" t="s">
        <v>324</v>
      </c>
    </row>
    <row r="151" customFormat="false" ht="20.25" hidden="false" customHeight="true" outlineLevel="0" collapsed="false">
      <c r="A151" s="0" t="n">
        <f aca="false">Asignaturas!A$36</f>
        <v>19998</v>
      </c>
      <c r="B151" s="0" t="str">
        <f aca="false">Asignaturas!B$36</f>
        <v>Lógica Formal</v>
      </c>
      <c r="C151" s="0" t="s">
        <v>325</v>
      </c>
    </row>
    <row r="152" customFormat="false" ht="20.25" hidden="false" customHeight="true" outlineLevel="0" collapsed="false">
      <c r="A152" s="0" t="n">
        <f aca="false">Asignaturas!A$36</f>
        <v>19998</v>
      </c>
      <c r="B152" s="0" t="str">
        <f aca="false">Asignaturas!B$36</f>
        <v>Lógica Formal</v>
      </c>
      <c r="C152" s="0" t="s">
        <v>326</v>
      </c>
    </row>
    <row r="153" customFormat="false" ht="20.25" hidden="false" customHeight="true" outlineLevel="0" collapsed="false">
      <c r="A153" s="0" t="n">
        <f aca="false">Asignaturas!A$36</f>
        <v>19998</v>
      </c>
      <c r="B153" s="0" t="str">
        <f aca="false">Asignaturas!B$36</f>
        <v>Lógica Formal</v>
      </c>
      <c r="C153" s="0" t="s">
        <v>327</v>
      </c>
    </row>
    <row r="154" customFormat="false" ht="20.25" hidden="false" customHeight="true" outlineLevel="0" collapsed="false">
      <c r="A154" s="0" t="n">
        <f aca="false">Asignaturas!A$37</f>
        <v>19999</v>
      </c>
      <c r="B154" s="0" t="str">
        <f aca="false">Asignaturas!B$37</f>
        <v>Teoría de la Computación</v>
      </c>
      <c r="C154" s="0" t="s">
        <v>328</v>
      </c>
    </row>
    <row r="155" customFormat="false" ht="20.25" hidden="false" customHeight="true" outlineLevel="0" collapsed="false">
      <c r="A155" s="0" t="n">
        <f aca="false">Asignaturas!A$37</f>
        <v>19999</v>
      </c>
      <c r="B155" s="0" t="str">
        <f aca="false">Asignaturas!B$37</f>
        <v>Teoría de la Computación</v>
      </c>
      <c r="C155" s="0" t="s">
        <v>329</v>
      </c>
    </row>
    <row r="156" customFormat="false" ht="20.25" hidden="false" customHeight="true" outlineLevel="0" collapsed="false">
      <c r="A156" s="0" t="n">
        <f aca="false">Asignaturas!A$37</f>
        <v>19999</v>
      </c>
      <c r="B156" s="0" t="str">
        <f aca="false">Asignaturas!B$37</f>
        <v>Teoría de la Computación</v>
      </c>
      <c r="C156" s="0" t="s">
        <v>330</v>
      </c>
    </row>
    <row r="157" customFormat="false" ht="20.25" hidden="false" customHeight="true" outlineLevel="0" collapsed="false">
      <c r="A157" s="0" t="n">
        <f aca="false">Asignaturas!A$38</f>
        <v>20000</v>
      </c>
      <c r="B157" s="0" t="str">
        <f aca="false">Asignaturas!B$38</f>
        <v>Fundamentos de la Inteligencia Artificial</v>
      </c>
      <c r="C157" s="0" t="s">
        <v>331</v>
      </c>
    </row>
    <row r="158" customFormat="false" ht="20.25" hidden="false" customHeight="true" outlineLevel="0" collapsed="false">
      <c r="A158" s="0" t="n">
        <f aca="false">Asignaturas!A$38</f>
        <v>20000</v>
      </c>
      <c r="B158" s="0" t="str">
        <f aca="false">Asignaturas!B$38</f>
        <v>Fundamentos de la Inteligencia Artificial</v>
      </c>
      <c r="C158" s="0" t="s">
        <v>332</v>
      </c>
    </row>
    <row r="159" customFormat="false" ht="20.25" hidden="false" customHeight="true" outlineLevel="0" collapsed="false">
      <c r="A159" s="0" t="n">
        <f aca="false">Asignaturas!A$38</f>
        <v>20000</v>
      </c>
      <c r="B159" s="0" t="str">
        <f aca="false">Asignaturas!B$38</f>
        <v>Fundamentos de la Inteligencia Artificial</v>
      </c>
      <c r="C159" s="0" t="s">
        <v>333</v>
      </c>
    </row>
    <row r="160" customFormat="false" ht="20.25" hidden="false" customHeight="true" outlineLevel="0" collapsed="false">
      <c r="A160" s="0" t="n">
        <f aca="false">Asignaturas!A$38</f>
        <v>20000</v>
      </c>
      <c r="B160" s="0" t="str">
        <f aca="false">Asignaturas!B$38</f>
        <v>Fundamentos de la Inteligencia Artificial</v>
      </c>
      <c r="C160" s="0" t="s">
        <v>334</v>
      </c>
    </row>
    <row r="161" customFormat="false" ht="20.25" hidden="false" customHeight="true" outlineLevel="0" collapsed="false">
      <c r="A161" s="0" t="n">
        <f aca="false">Asignaturas!A$38</f>
        <v>20000</v>
      </c>
      <c r="B161" s="0" t="str">
        <f aca="false">Asignaturas!B$38</f>
        <v>Fundamentos de la Inteligencia Artificial</v>
      </c>
      <c r="C161" s="0" t="s">
        <v>335</v>
      </c>
    </row>
    <row r="162" customFormat="false" ht="20.25" hidden="false" customHeight="true" outlineLevel="0" collapsed="false">
      <c r="A162" s="0" t="n">
        <f aca="false">Asignaturas!A$39</f>
        <v>20002</v>
      </c>
      <c r="B162" s="0" t="str">
        <f aca="false">Asignaturas!B$39</f>
        <v>Matemática Financiera II</v>
      </c>
      <c r="C162" s="0" t="s">
        <v>336</v>
      </c>
    </row>
    <row r="163" customFormat="false" ht="20.25" hidden="false" customHeight="true" outlineLevel="0" collapsed="false">
      <c r="A163" s="0" t="n">
        <f aca="false">Asignaturas!A$39</f>
        <v>20002</v>
      </c>
      <c r="B163" s="0" t="str">
        <f aca="false">Asignaturas!B$39</f>
        <v>Matemática Financiera II</v>
      </c>
      <c r="C163" s="0" t="s">
        <v>337</v>
      </c>
    </row>
    <row r="164" customFormat="false" ht="20.25" hidden="false" customHeight="true" outlineLevel="0" collapsed="false">
      <c r="A164" s="0" t="n">
        <f aca="false">Asignaturas!A$39</f>
        <v>20002</v>
      </c>
      <c r="B164" s="0" t="str">
        <f aca="false">Asignaturas!B$39</f>
        <v>Matemática Financiera II</v>
      </c>
      <c r="C164" s="0" t="s">
        <v>338</v>
      </c>
    </row>
    <row r="165" customFormat="false" ht="20.25" hidden="false" customHeight="true" outlineLevel="0" collapsed="false">
      <c r="A165" s="0" t="n">
        <f aca="false">Asignaturas!A$39</f>
        <v>20002</v>
      </c>
      <c r="B165" s="0" t="str">
        <f aca="false">Asignaturas!B$39</f>
        <v>Matemática Financiera II</v>
      </c>
      <c r="C165" s="0" t="s">
        <v>339</v>
      </c>
    </row>
    <row r="166" customFormat="false" ht="20.25" hidden="false" customHeight="true" outlineLevel="0" collapsed="false">
      <c r="A166" s="0" t="n">
        <f aca="false">Asignaturas!A$39</f>
        <v>20002</v>
      </c>
      <c r="B166" s="0" t="str">
        <f aca="false">Asignaturas!B$39</f>
        <v>Matemática Financiera II</v>
      </c>
      <c r="C166" s="0" t="s">
        <v>340</v>
      </c>
    </row>
    <row r="167" customFormat="false" ht="20.25" hidden="false" customHeight="true" outlineLevel="0" collapsed="false">
      <c r="A167" s="0" t="n">
        <f aca="false">Asignaturas!A$40</f>
        <v>20005</v>
      </c>
      <c r="B167" s="0" t="str">
        <f aca="false">Asignaturas!B$40</f>
        <v>Minería de Datos y Big Data</v>
      </c>
      <c r="C167" s="0" t="s">
        <v>341</v>
      </c>
    </row>
    <row r="168" customFormat="false" ht="20.25" hidden="false" customHeight="true" outlineLevel="0" collapsed="false">
      <c r="A168" s="0" t="n">
        <f aca="false">Asignaturas!A$40</f>
        <v>20005</v>
      </c>
      <c r="B168" s="0" t="str">
        <f aca="false">Asignaturas!B$40</f>
        <v>Minería de Datos y Big Data</v>
      </c>
      <c r="C168" s="0" t="s">
        <v>342</v>
      </c>
    </row>
    <row r="169" customFormat="false" ht="20.25" hidden="false" customHeight="true" outlineLevel="0" collapsed="false">
      <c r="A169" s="0" t="n">
        <f aca="false">Asignaturas!A$40</f>
        <v>20005</v>
      </c>
      <c r="B169" s="0" t="str">
        <f aca="false">Asignaturas!B$40</f>
        <v>Minería de Datos y Big Data</v>
      </c>
      <c r="C169" s="0" t="s">
        <v>343</v>
      </c>
    </row>
    <row r="170" customFormat="false" ht="20.25" hidden="false" customHeight="true" outlineLevel="0" collapsed="false">
      <c r="A170" s="0" t="n">
        <f aca="false">Asignaturas!A$40</f>
        <v>20005</v>
      </c>
      <c r="B170" s="0" t="str">
        <f aca="false">Asignaturas!B$40</f>
        <v>Minería de Datos y Big Data</v>
      </c>
      <c r="C170" s="0" t="s">
        <v>344</v>
      </c>
    </row>
    <row r="171" customFormat="false" ht="20.25" hidden="false" customHeight="true" outlineLevel="0" collapsed="false">
      <c r="A171" s="0" t="n">
        <f aca="false">Asignaturas!A$40</f>
        <v>20005</v>
      </c>
      <c r="B171" s="0" t="str">
        <f aca="false">Asignaturas!B$40</f>
        <v>Minería de Datos y Big Data</v>
      </c>
      <c r="C171" s="0" t="s">
        <v>345</v>
      </c>
    </row>
    <row r="172" customFormat="false" ht="20.25" hidden="false" customHeight="true" outlineLevel="0" collapsed="false">
      <c r="A172" s="0" t="n">
        <f aca="false">Asignaturas!A$41</f>
        <v>20003</v>
      </c>
      <c r="B172" s="0" t="str">
        <f aca="false">Asignaturas!B$41</f>
        <v>Modelos de Riesgo Cuantitativo</v>
      </c>
      <c r="C172" s="0" t="s">
        <v>346</v>
      </c>
    </row>
    <row r="173" customFormat="false" ht="20.25" hidden="false" customHeight="true" outlineLevel="0" collapsed="false">
      <c r="A173" s="0" t="n">
        <f aca="false">Asignaturas!A$41</f>
        <v>20003</v>
      </c>
      <c r="B173" s="0" t="str">
        <f aca="false">Asignaturas!B$41</f>
        <v>Modelos de Riesgo Cuantitativo</v>
      </c>
      <c r="C173" s="0" t="s">
        <v>347</v>
      </c>
    </row>
    <row r="174" customFormat="false" ht="20.25" hidden="false" customHeight="true" outlineLevel="0" collapsed="false">
      <c r="A174" s="0" t="n">
        <f aca="false">Asignaturas!A$41</f>
        <v>20003</v>
      </c>
      <c r="B174" s="0" t="str">
        <f aca="false">Asignaturas!B$41</f>
        <v>Modelos de Riesgo Cuantitativo</v>
      </c>
      <c r="C174" s="0" t="s">
        <v>348</v>
      </c>
    </row>
    <row r="175" customFormat="false" ht="20.25" hidden="false" customHeight="true" outlineLevel="0" collapsed="false">
      <c r="A175" s="0" t="n">
        <f aca="false">Asignaturas!A$42</f>
        <v>20004</v>
      </c>
      <c r="B175" s="0" t="str">
        <f aca="false">Asignaturas!B$42</f>
        <v>Teoría y optimización de carteras</v>
      </c>
      <c r="C175" s="0" t="s">
        <v>349</v>
      </c>
    </row>
    <row r="176" customFormat="false" ht="20.25" hidden="false" customHeight="true" outlineLevel="0" collapsed="false">
      <c r="A176" s="0" t="n">
        <f aca="false">Asignaturas!A$42</f>
        <v>20004</v>
      </c>
      <c r="B176" s="0" t="str">
        <f aca="false">Asignaturas!B$42</f>
        <v>Teoría y optimización de carteras</v>
      </c>
      <c r="C176" s="0" t="s">
        <v>350</v>
      </c>
    </row>
    <row r="177" customFormat="false" ht="20.25" hidden="false" customHeight="true" outlineLevel="0" collapsed="false">
      <c r="A177" s="0" t="n">
        <f aca="false">Asignaturas!A$42</f>
        <v>20004</v>
      </c>
      <c r="B177" s="0" t="str">
        <f aca="false">Asignaturas!B$42</f>
        <v>Teoría y optimización de carteras</v>
      </c>
      <c r="C177" s="0" t="s">
        <v>351</v>
      </c>
    </row>
    <row r="178" customFormat="false" ht="20.25" hidden="false" customHeight="true" outlineLevel="0" collapsed="false">
      <c r="A178" s="0" t="n">
        <f aca="false">Asignaturas!A$43</f>
        <v>20001</v>
      </c>
      <c r="B178" s="0" t="str">
        <f aca="false">Asignaturas!B$43</f>
        <v>Series Temporales</v>
      </c>
      <c r="C178" s="0" t="s">
        <v>352</v>
      </c>
    </row>
    <row r="179" customFormat="false" ht="20.25" hidden="false" customHeight="true" outlineLevel="0" collapsed="false">
      <c r="A179" s="0" t="n">
        <f aca="false">Asignaturas!A$43</f>
        <v>20001</v>
      </c>
      <c r="B179" s="0" t="str">
        <f aca="false">Asignaturas!B$43</f>
        <v>Series Temporales</v>
      </c>
      <c r="C179" s="0" t="s">
        <v>353</v>
      </c>
    </row>
    <row r="180" customFormat="false" ht="20.25" hidden="false" customHeight="true" outlineLevel="0" collapsed="false">
      <c r="A180" s="0" t="n">
        <f aca="false">Asignaturas!A$43</f>
        <v>20001</v>
      </c>
      <c r="B180" s="0" t="str">
        <f aca="false">Asignaturas!B$43</f>
        <v>Series Temporales</v>
      </c>
      <c r="C180" s="0" t="s">
        <v>354</v>
      </c>
    </row>
    <row r="181" customFormat="false" ht="20.25" hidden="false" customHeight="true" outlineLevel="0" collapsed="false">
      <c r="A181" s="0" t="n">
        <f aca="false">Asignaturas!A$44</f>
        <v>20006</v>
      </c>
      <c r="B181" s="0" t="str">
        <f aca="false">Asignaturas!B$44</f>
        <v>Programación Lógica</v>
      </c>
      <c r="C181" s="0" t="s">
        <v>355</v>
      </c>
    </row>
    <row r="182" customFormat="false" ht="20.25" hidden="false" customHeight="true" outlineLevel="0" collapsed="false">
      <c r="A182" s="0" t="n">
        <f aca="false">Asignaturas!A$44</f>
        <v>20006</v>
      </c>
      <c r="B182" s="0" t="str">
        <f aca="false">Asignaturas!B$44</f>
        <v>Programación Lógica</v>
      </c>
      <c r="C182" s="0" t="s">
        <v>356</v>
      </c>
    </row>
    <row r="183" customFormat="false" ht="20.25" hidden="false" customHeight="true" outlineLevel="0" collapsed="false">
      <c r="A183" s="0" t="n">
        <f aca="false">Asignaturas!A$44</f>
        <v>20006</v>
      </c>
      <c r="B183" s="0" t="str">
        <f aca="false">Asignaturas!B$44</f>
        <v>Programación Lógica</v>
      </c>
      <c r="C183" s="0" t="s">
        <v>357</v>
      </c>
    </row>
    <row r="184" customFormat="false" ht="20.25" hidden="false" customHeight="true" outlineLevel="0" collapsed="false">
      <c r="A184" s="0" t="n">
        <f aca="false">Asignaturas!A$45</f>
        <v>20007</v>
      </c>
      <c r="B184" s="0" t="str">
        <f aca="false">Asignaturas!B$45</f>
        <v>Programación Funcional</v>
      </c>
      <c r="C184" s="0" t="s">
        <v>358</v>
      </c>
    </row>
    <row r="185" customFormat="false" ht="20.25" hidden="false" customHeight="true" outlineLevel="0" collapsed="false">
      <c r="A185" s="0" t="n">
        <f aca="false">Asignaturas!A$45</f>
        <v>20007</v>
      </c>
      <c r="B185" s="0" t="str">
        <f aca="false">Asignaturas!B$45</f>
        <v>Programación Funcional</v>
      </c>
      <c r="C185" s="0" t="s">
        <v>359</v>
      </c>
    </row>
    <row r="186" customFormat="false" ht="20.25" hidden="false" customHeight="true" outlineLevel="0" collapsed="false">
      <c r="A186" s="0" t="n">
        <f aca="false">Asignaturas!A$45</f>
        <v>20007</v>
      </c>
      <c r="B186" s="0" t="str">
        <f aca="false">Asignaturas!B$45</f>
        <v>Programación Funcional</v>
      </c>
      <c r="C186" s="0" t="s">
        <v>360</v>
      </c>
    </row>
    <row r="187" customFormat="false" ht="20.25" hidden="false" customHeight="true" outlineLevel="0" collapsed="false">
      <c r="A187" s="0" t="n">
        <f aca="false">Asignaturas!A$46</f>
        <v>20008</v>
      </c>
      <c r="B187" s="0" t="str">
        <f aca="false">Asignaturas!B$46</f>
        <v>Percepción Computacional</v>
      </c>
      <c r="C187" s="0" t="s">
        <v>361</v>
      </c>
    </row>
    <row r="188" customFormat="false" ht="20.25" hidden="false" customHeight="true" outlineLevel="0" collapsed="false">
      <c r="A188" s="0" t="n">
        <f aca="false">Asignaturas!A$46</f>
        <v>20008</v>
      </c>
      <c r="B188" s="0" t="str">
        <f aca="false">Asignaturas!B$46</f>
        <v>Percepción Computacional</v>
      </c>
      <c r="C188" s="0" t="s">
        <v>362</v>
      </c>
    </row>
    <row r="189" customFormat="false" ht="20.25" hidden="false" customHeight="true" outlineLevel="0" collapsed="false">
      <c r="A189" s="0" t="n">
        <f aca="false">Asignaturas!A$46</f>
        <v>20008</v>
      </c>
      <c r="B189" s="0" t="str">
        <f aca="false">Asignaturas!B$46</f>
        <v>Percepción Computacional</v>
      </c>
      <c r="C189" s="0" t="s">
        <v>363</v>
      </c>
    </row>
    <row r="190" customFormat="false" ht="20.25" hidden="false" customHeight="true" outlineLevel="0" collapsed="false">
      <c r="A190" s="0" t="n">
        <f aca="false">Asignaturas!A$47</f>
        <v>20009</v>
      </c>
      <c r="B190" s="0" t="str">
        <f aca="false">Asignaturas!B$47</f>
        <v>Procesamiento de Lenguaje Natural</v>
      </c>
      <c r="C190" s="0" t="s">
        <v>364</v>
      </c>
    </row>
    <row r="191" customFormat="false" ht="20.25" hidden="false" customHeight="true" outlineLevel="0" collapsed="false">
      <c r="A191" s="0" t="n">
        <f aca="false">Asignaturas!A$47</f>
        <v>20009</v>
      </c>
      <c r="B191" s="0" t="str">
        <f aca="false">Asignaturas!B$47</f>
        <v>Procesamiento de Lenguaje Natural</v>
      </c>
      <c r="C191" s="0" t="s">
        <v>365</v>
      </c>
    </row>
    <row r="192" customFormat="false" ht="20.25" hidden="false" customHeight="true" outlineLevel="0" collapsed="false">
      <c r="A192" s="0" t="n">
        <f aca="false">Asignaturas!A$47</f>
        <v>20009</v>
      </c>
      <c r="B192" s="0" t="str">
        <f aca="false">Asignaturas!B$47</f>
        <v>Procesamiento de Lenguaje Natural</v>
      </c>
      <c r="C192" s="0" t="s">
        <v>366</v>
      </c>
    </row>
    <row r="193" customFormat="false" ht="20.25" hidden="false" customHeight="true" outlineLevel="0" collapsed="false">
      <c r="A193" s="0" t="n">
        <f aca="false">Asignaturas!A$48</f>
        <v>20010</v>
      </c>
      <c r="B193" s="0" t="str">
        <f aca="false">Asignaturas!B$48</f>
        <v>Administración de sistemas</v>
      </c>
      <c r="C193" s="0" t="s">
        <v>367</v>
      </c>
    </row>
    <row r="194" customFormat="false" ht="20.25" hidden="false" customHeight="true" outlineLevel="0" collapsed="false">
      <c r="A194" s="0" t="n">
        <f aca="false">Asignaturas!A$48</f>
        <v>20010</v>
      </c>
      <c r="B194" s="0" t="str">
        <f aca="false">Asignaturas!B$48</f>
        <v>Administración de sistemas</v>
      </c>
      <c r="C194" s="0" t="s">
        <v>368</v>
      </c>
    </row>
    <row r="195" customFormat="false" ht="20.25" hidden="false" customHeight="true" outlineLevel="0" collapsed="false">
      <c r="A195" s="0" t="n">
        <f aca="false">Asignaturas!A$48</f>
        <v>20010</v>
      </c>
      <c r="B195" s="0" t="str">
        <f aca="false">Asignaturas!B$48</f>
        <v>Administración de sistemas</v>
      </c>
      <c r="C195" s="0" t="s">
        <v>369</v>
      </c>
    </row>
    <row r="196" customFormat="false" ht="20.25" hidden="false" customHeight="true" outlineLevel="0" collapsed="false">
      <c r="A196" s="0" t="n">
        <f aca="false">Asignaturas!A$48</f>
        <v>20010</v>
      </c>
      <c r="B196" s="0" t="str">
        <f aca="false">Asignaturas!B$48</f>
        <v>Administración de sistemas</v>
      </c>
      <c r="C196" s="0" t="s">
        <v>370</v>
      </c>
    </row>
    <row r="197" customFormat="false" ht="20.25" hidden="false" customHeight="true" outlineLevel="0" collapsed="false">
      <c r="A197" s="0" t="n">
        <f aca="false">Asignaturas!A$48</f>
        <v>20010</v>
      </c>
      <c r="B197" s="0" t="str">
        <f aca="false">Asignaturas!B$48</f>
        <v>Administración de sistemas</v>
      </c>
      <c r="C197" s="0" t="s">
        <v>371</v>
      </c>
    </row>
    <row r="198" customFormat="false" ht="20.25" hidden="false" customHeight="true" outlineLevel="0" collapsed="false">
      <c r="A198" s="0" t="n">
        <f aca="false">Asignaturas!A$48</f>
        <v>20010</v>
      </c>
      <c r="B198" s="0" t="str">
        <f aca="false">Asignaturas!B$48</f>
        <v>Administración de sistemas</v>
      </c>
      <c r="C198" s="0" t="s">
        <v>372</v>
      </c>
    </row>
    <row r="199" customFormat="false" ht="20.25" hidden="false" customHeight="true" outlineLevel="0" collapsed="false">
      <c r="A199" s="0" t="n">
        <f aca="false">Asignaturas!A$49</f>
        <v>20011</v>
      </c>
      <c r="B199" s="0" t="str">
        <f aca="false">Asignaturas!B$49</f>
        <v>Doctrina Social de la Iglesia</v>
      </c>
      <c r="C199" s="0" t="s">
        <v>373</v>
      </c>
    </row>
    <row r="200" customFormat="false" ht="20.25" hidden="false" customHeight="true" outlineLevel="0" collapsed="false">
      <c r="A200" s="0" t="n">
        <f aca="false">Asignaturas!A$49</f>
        <v>20011</v>
      </c>
      <c r="B200" s="0" t="str">
        <f aca="false">Asignaturas!B$49</f>
        <v>Doctrina Social de la Iglesia</v>
      </c>
      <c r="C200" s="0" t="s">
        <v>374</v>
      </c>
    </row>
    <row r="201" customFormat="false" ht="20.25" hidden="false" customHeight="true" outlineLevel="0" collapsed="false">
      <c r="A201" s="0" t="n">
        <f aca="false">Asignaturas!A$49</f>
        <v>20011</v>
      </c>
      <c r="B201" s="0" t="str">
        <f aca="false">Asignaturas!B$49</f>
        <v>Doctrina Social de la Iglesia</v>
      </c>
      <c r="C201" s="0" t="s">
        <v>375</v>
      </c>
    </row>
    <row r="202" customFormat="false" ht="20.25" hidden="false" customHeight="true" outlineLevel="0" collapsed="false">
      <c r="A202" s="0" t="n">
        <f aca="false">Asignaturas!A$50</f>
        <v>20012</v>
      </c>
      <c r="B202" s="0" t="str">
        <f aca="false">Asignaturas!B$50</f>
        <v>Prácticas externas</v>
      </c>
      <c r="C202" s="0" t="s">
        <v>376</v>
      </c>
    </row>
    <row r="203" customFormat="false" ht="20.25" hidden="false" customHeight="true" outlineLevel="0" collapsed="false">
      <c r="A203" s="0" t="n">
        <f aca="false">Asignaturas!A$51</f>
        <v>20013</v>
      </c>
      <c r="B203" s="0" t="str">
        <f aca="false">Asignaturas!B$51</f>
        <v>Trabajo Fin de Grado</v>
      </c>
      <c r="C203" s="0" t="s">
        <v>377</v>
      </c>
    </row>
    <row r="204" customFormat="false" ht="20.25" hidden="false" customHeight="true" outlineLevel="0" collapsed="false">
      <c r="A204" s="0" t="n">
        <f aca="false">Asignaturas!A$52</f>
        <v>20016</v>
      </c>
      <c r="B204" s="0" t="str">
        <f aca="false">Asignaturas!B$52</f>
        <v>Computación Cuántica</v>
      </c>
      <c r="C204" s="0" t="s">
        <v>378</v>
      </c>
    </row>
    <row r="205" customFormat="false" ht="20.25" hidden="false" customHeight="true" outlineLevel="0" collapsed="false">
      <c r="A205" s="0" t="n">
        <f aca="false">Asignaturas!A$52</f>
        <v>20016</v>
      </c>
      <c r="B205" s="0" t="str">
        <f aca="false">Asignaturas!B$52</f>
        <v>Computación Cuántica</v>
      </c>
      <c r="C205" s="0" t="s">
        <v>379</v>
      </c>
    </row>
    <row r="206" customFormat="false" ht="20.25" hidden="false" customHeight="true" outlineLevel="0" collapsed="false">
      <c r="A206" s="0" t="n">
        <f aca="false">Asignaturas!A$52</f>
        <v>20016</v>
      </c>
      <c r="B206" s="0" t="str">
        <f aca="false">Asignaturas!B$52</f>
        <v>Computación Cuántica</v>
      </c>
      <c r="C206" s="0" t="s">
        <v>380</v>
      </c>
    </row>
    <row r="207" customFormat="false" ht="20.25" hidden="false" customHeight="true" outlineLevel="0" collapsed="false">
      <c r="A207" s="0" t="n">
        <f aca="false">Asignaturas!A$52</f>
        <v>20016</v>
      </c>
      <c r="B207" s="0" t="str">
        <f aca="false">Asignaturas!B$52</f>
        <v>Computación Cuántica</v>
      </c>
      <c r="C207" s="0" t="s">
        <v>381</v>
      </c>
    </row>
    <row r="208" customFormat="false" ht="20.25" hidden="false" customHeight="true" outlineLevel="0" collapsed="false">
      <c r="A208" s="0" t="n">
        <f aca="false">Asignaturas!A$53</f>
        <v>20017</v>
      </c>
      <c r="B208" s="0" t="str">
        <f aca="false">Asignaturas!B$53</f>
        <v>Aprendizaje profundo</v>
      </c>
      <c r="C208" s="0" t="s">
        <v>382</v>
      </c>
    </row>
    <row r="209" customFormat="false" ht="20.25" hidden="false" customHeight="true" outlineLevel="0" collapsed="false">
      <c r="A209" s="0" t="n">
        <f aca="false">Asignaturas!A$53</f>
        <v>20017</v>
      </c>
      <c r="B209" s="0" t="str">
        <f aca="false">Asignaturas!B$53</f>
        <v>Aprendizaje profundo</v>
      </c>
      <c r="C209" s="0" t="s">
        <v>383</v>
      </c>
    </row>
    <row r="210" customFormat="false" ht="20.25" hidden="false" customHeight="true" outlineLevel="0" collapsed="false">
      <c r="A210" s="0" t="n">
        <f aca="false">Asignaturas!A$53</f>
        <v>20017</v>
      </c>
      <c r="B210" s="0" t="str">
        <f aca="false">Asignaturas!B$53</f>
        <v>Aprendizaje profundo</v>
      </c>
      <c r="C210" s="0" t="s">
        <v>384</v>
      </c>
    </row>
    <row r="211" customFormat="false" ht="20.25" hidden="false" customHeight="true" outlineLevel="0" collapsed="false">
      <c r="A211" s="0" t="n">
        <f aca="false">Asignaturas!A$53</f>
        <v>20017</v>
      </c>
      <c r="B211" s="0" t="str">
        <f aca="false">Asignaturas!B$53</f>
        <v>Aprendizaje profundo</v>
      </c>
      <c r="C211" s="0" t="s">
        <v>385</v>
      </c>
    </row>
    <row r="212" customFormat="false" ht="20.25" hidden="false" customHeight="true" outlineLevel="0" collapsed="false">
      <c r="A212" s="0" t="n">
        <f aca="false">Asignaturas!A$53</f>
        <v>20017</v>
      </c>
      <c r="B212" s="0" t="str">
        <f aca="false">Asignaturas!B$53</f>
        <v>Aprendizaje profundo</v>
      </c>
      <c r="C212" s="0" t="s">
        <v>386</v>
      </c>
    </row>
    <row r="213" customFormat="false" ht="20.25" hidden="false" customHeight="true" outlineLevel="0" collapsed="false">
      <c r="A213" s="0" t="n">
        <f aca="false">Asignaturas!A$54</f>
        <v>20018</v>
      </c>
      <c r="B213" s="0" t="str">
        <f aca="false">Asignaturas!B$54</f>
        <v>Procesos Estocásticos</v>
      </c>
      <c r="C213" s="0" t="s">
        <v>387</v>
      </c>
    </row>
    <row r="214" customFormat="false" ht="20.25" hidden="false" customHeight="true" outlineLevel="0" collapsed="false">
      <c r="A214" s="0" t="n">
        <f aca="false">Asignaturas!A$54</f>
        <v>20018</v>
      </c>
      <c r="B214" s="0" t="str">
        <f aca="false">Asignaturas!B$54</f>
        <v>Procesos Estocásticos</v>
      </c>
      <c r="C214" s="0" t="s">
        <v>388</v>
      </c>
    </row>
    <row r="215" customFormat="false" ht="20.25" hidden="false" customHeight="true" outlineLevel="0" collapsed="false">
      <c r="A215" s="0" t="n">
        <f aca="false">Asignaturas!A$54</f>
        <v>20018</v>
      </c>
      <c r="B215" s="0" t="str">
        <f aca="false">Asignaturas!B$54</f>
        <v>Procesos Estocásticos</v>
      </c>
      <c r="C215" s="0" t="s">
        <v>389</v>
      </c>
    </row>
    <row r="216" customFormat="false" ht="20.25" hidden="false" customHeight="true" outlineLevel="0" collapsed="false">
      <c r="A216" s="0" t="n">
        <f aca="false">Asignaturas!A$55</f>
        <v>20014</v>
      </c>
      <c r="B216" s="0" t="str">
        <f aca="false">Asignaturas!B$55</f>
        <v>Criptografía y Blockchain</v>
      </c>
      <c r="C216" s="0" t="s">
        <v>390</v>
      </c>
    </row>
    <row r="217" customFormat="false" ht="20.25" hidden="false" customHeight="true" outlineLevel="0" collapsed="false">
      <c r="A217" s="0" t="n">
        <f aca="false">Asignaturas!A$55</f>
        <v>20014</v>
      </c>
      <c r="B217" s="0" t="str">
        <f aca="false">Asignaturas!B$55</f>
        <v>Criptografía y Blockchain</v>
      </c>
      <c r="C217" s="0" t="s">
        <v>391</v>
      </c>
    </row>
    <row r="218" customFormat="false" ht="20.25" hidden="false" customHeight="true" outlineLevel="0" collapsed="false">
      <c r="A218" s="0" t="n">
        <f aca="false">Asignaturas!A$55</f>
        <v>20014</v>
      </c>
      <c r="B218" s="0" t="str">
        <f aca="false">Asignaturas!B$55</f>
        <v>Criptografía y Blockchain</v>
      </c>
      <c r="C218" s="0" t="s">
        <v>392</v>
      </c>
    </row>
    <row r="219" customFormat="false" ht="20.25" hidden="false" customHeight="true" outlineLevel="0" collapsed="false">
      <c r="A219" s="0" t="n">
        <f aca="false">Asignaturas!A$55</f>
        <v>20014</v>
      </c>
      <c r="B219" s="0" t="str">
        <f aca="false">Asignaturas!B$55</f>
        <v>Criptografía y Blockchain</v>
      </c>
      <c r="C219" s="0" t="s">
        <v>393</v>
      </c>
    </row>
    <row r="220" customFormat="false" ht="20.25" hidden="false" customHeight="true" outlineLevel="0" collapsed="false">
      <c r="A220" s="0" t="n">
        <f aca="false">Asignaturas!A$55</f>
        <v>20014</v>
      </c>
      <c r="B220" s="0" t="str">
        <f aca="false">Asignaturas!B$55</f>
        <v>Criptografía y Blockchain</v>
      </c>
      <c r="C220" s="0" t="s">
        <v>394</v>
      </c>
    </row>
    <row r="221" customFormat="false" ht="20.25" hidden="false" customHeight="true" outlineLevel="0" collapsed="false">
      <c r="A221" s="0" t="n">
        <f aca="false">Asignaturas!A$56</f>
        <v>20019</v>
      </c>
      <c r="B221" s="0" t="str">
        <f aca="false">Asignaturas!B$56</f>
        <v>Teoría de la señal</v>
      </c>
      <c r="C221" s="0" t="s">
        <v>395</v>
      </c>
    </row>
    <row r="222" customFormat="false" ht="20.25" hidden="false" customHeight="true" outlineLevel="0" collapsed="false">
      <c r="A222" s="0" t="n">
        <f aca="false">Asignaturas!A$56</f>
        <v>20019</v>
      </c>
      <c r="B222" s="0" t="str">
        <f aca="false">Asignaturas!B$56</f>
        <v>Teoría de la señal</v>
      </c>
      <c r="C222" s="0" t="s">
        <v>396</v>
      </c>
    </row>
    <row r="223" customFormat="false" ht="20.25" hidden="false" customHeight="true" outlineLevel="0" collapsed="false">
      <c r="A223" s="0" t="n">
        <f aca="false">Asignaturas!A$56</f>
        <v>20019</v>
      </c>
      <c r="B223" s="0" t="str">
        <f aca="false">Asignaturas!B$56</f>
        <v>Teoría de la señal</v>
      </c>
      <c r="C223" s="0" t="s">
        <v>397</v>
      </c>
    </row>
    <row r="224" customFormat="false" ht="20.25" hidden="false" customHeight="true" outlineLevel="0" collapsed="false">
      <c r="A224" s="0" t="n">
        <f aca="false">Asignaturas!A$57</f>
        <v>20015</v>
      </c>
      <c r="B224" s="0" t="str">
        <f aca="false">Asignaturas!B$57</f>
        <v>Ingeniería del Software</v>
      </c>
      <c r="C224" s="0" t="s">
        <v>398</v>
      </c>
    </row>
    <row r="225" customFormat="false" ht="20.25" hidden="false" customHeight="true" outlineLevel="0" collapsed="false">
      <c r="A225" s="0" t="n">
        <f aca="false">Asignaturas!A$57</f>
        <v>20015</v>
      </c>
      <c r="B225" s="0" t="str">
        <f aca="false">Asignaturas!B$57</f>
        <v>Ingeniería del Software</v>
      </c>
      <c r="C225" s="0" t="s">
        <v>399</v>
      </c>
    </row>
    <row r="226" customFormat="false" ht="20.25" hidden="false" customHeight="true" outlineLevel="0" collapsed="false">
      <c r="A226" s="0" t="n">
        <f aca="false">Asignaturas!A$57</f>
        <v>20015</v>
      </c>
      <c r="B226" s="0" t="str">
        <f aca="false">Asignaturas!B$57</f>
        <v>Ingeniería del Software</v>
      </c>
      <c r="C226" s="0" t="s">
        <v>400</v>
      </c>
    </row>
    <row r="227" customFormat="false" ht="20.25" hidden="false" customHeight="true" outlineLevel="0" collapsed="false">
      <c r="A227" s="0" t="n">
        <f aca="false">Asignaturas!A$57</f>
        <v>20015</v>
      </c>
      <c r="B227" s="0" t="str">
        <f aca="false">Asignaturas!B$57</f>
        <v>Ingeniería del Software</v>
      </c>
      <c r="C227" s="0" t="s">
        <v>401</v>
      </c>
    </row>
    <row r="228" customFormat="false" ht="20.25" hidden="false" customHeight="true" outlineLevel="0" collapsed="false">
      <c r="A228" s="0" t="n">
        <f aca="false">Asignaturas!A$57</f>
        <v>20015</v>
      </c>
      <c r="B228" s="0" t="str">
        <f aca="false">Asignaturas!B$57</f>
        <v>Ingeniería del Software</v>
      </c>
      <c r="C228" s="0" t="s">
        <v>402</v>
      </c>
    </row>
    <row r="229" customFormat="false" ht="20.25" hidden="false" customHeight="true" outlineLevel="0" collapsed="false">
      <c r="A229" s="0" t="n">
        <f aca="false">Asignaturas!A$58</f>
        <v>20020</v>
      </c>
      <c r="B229" s="0" t="str">
        <f aca="false">Asignaturas!B$58</f>
        <v>Grandes libros</v>
      </c>
      <c r="C229" s="0" t="s">
        <v>403</v>
      </c>
    </row>
    <row r="230" customFormat="false" ht="20.25" hidden="false" customHeight="true" outlineLevel="0" collapsed="false">
      <c r="A230" s="0" t="n">
        <f aca="false">Asignaturas!A$58</f>
        <v>20020</v>
      </c>
      <c r="B230" s="0" t="str">
        <f aca="false">Asignaturas!B$58</f>
        <v>Grandes libros</v>
      </c>
      <c r="C230" s="0" t="s">
        <v>404</v>
      </c>
    </row>
    <row r="231" customFormat="false" ht="20.25" hidden="false" customHeight="true" outlineLevel="0" collapsed="false">
      <c r="A231" s="0" t="n">
        <f aca="false">Asignaturas!A$58</f>
        <v>20020</v>
      </c>
      <c r="B231" s="0" t="str">
        <f aca="false">Asignaturas!B$58</f>
        <v>Grandes libros</v>
      </c>
      <c r="C231" s="0" t="s">
        <v>405</v>
      </c>
    </row>
    <row r="232" customFormat="false" ht="20.25" hidden="false" customHeight="true" outlineLevel="0" collapsed="false">
      <c r="A232" s="0" t="n">
        <f aca="false">Asignaturas!A$59</f>
        <v>20021</v>
      </c>
      <c r="B232" s="0" t="str">
        <f aca="false">Asignaturas!B$59</f>
        <v>Ética y Deontología</v>
      </c>
      <c r="C232" s="0" t="s">
        <v>406</v>
      </c>
    </row>
    <row r="233" customFormat="false" ht="20.25" hidden="false" customHeight="true" outlineLevel="0" collapsed="false">
      <c r="A233" s="0" t="n">
        <f aca="false">Asignaturas!A$59</f>
        <v>20021</v>
      </c>
      <c r="B233" s="0" t="str">
        <f aca="false">Asignaturas!B$59</f>
        <v>Ética y Deontología</v>
      </c>
      <c r="C233" s="0" t="s">
        <v>407</v>
      </c>
    </row>
    <row r="234" customFormat="false" ht="20.25" hidden="false" customHeight="true" outlineLevel="0" collapsed="false">
      <c r="A234" s="0" t="n">
        <f aca="false">Asignaturas!A$59</f>
        <v>20021</v>
      </c>
      <c r="B234" s="0" t="str">
        <f aca="false">Asignaturas!B$59</f>
        <v>Ética y Deontología</v>
      </c>
      <c r="C234" s="0" t="s">
        <v>408</v>
      </c>
    </row>
    <row r="235" customFormat="false" ht="20.25" hidden="false" customHeight="true" outlineLevel="0" collapsed="false">
      <c r="A235" s="0" t="n">
        <f aca="false">Asignaturas!A$59</f>
        <v>20021</v>
      </c>
      <c r="B235" s="0" t="str">
        <f aca="false">Asignaturas!B$59</f>
        <v>Ética y Deontología</v>
      </c>
      <c r="C235" s="0" t="s">
        <v>409</v>
      </c>
    </row>
    <row r="236" customFormat="false" ht="20.25" hidden="false" customHeight="true" outlineLevel="0" collapsed="false">
      <c r="A236" s="0" t="n">
        <f aca="false">Asignaturas!A$59</f>
        <v>20021</v>
      </c>
      <c r="B236" s="0" t="str">
        <f aca="false">Asignaturas!B$59</f>
        <v>Ética y Deontología</v>
      </c>
      <c r="C236" s="0" t="s">
        <v>410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C3" activePane="bottomRight" state="frozen"/>
      <selection pane="topLeft" activeCell="A1" activeCellId="0" sqref="A1"/>
      <selection pane="topRight" activeCell="C1" activeCellId="0" sqref="C1"/>
      <selection pane="bottomLeft" activeCell="A3" activeCellId="0" sqref="A3"/>
      <selection pane="bottomRight" activeCell="N10" activeCellId="0" sqref="N10"/>
    </sheetView>
  </sheetViews>
  <sheetFormatPr defaultColWidth="8.8515625" defaultRowHeight="20.25" zeroHeight="false" outlineLevelRow="0" outlineLevelCol="0"/>
  <cols>
    <col collapsed="false" customWidth="true" hidden="false" outlineLevel="0" max="1" min="1" style="0" width="45.85"/>
    <col collapsed="false" customWidth="true" hidden="false" outlineLevel="0" max="2" min="2" style="0" width="15.57"/>
    <col collapsed="false" customWidth="true" hidden="false" outlineLevel="0" max="8" min="3" style="0" width="11.57"/>
    <col collapsed="false" customWidth="true" hidden="false" outlineLevel="0" max="11" min="10" style="0" width="13.57"/>
    <col collapsed="false" customWidth="true" hidden="false" outlineLevel="0" max="12" min="12" style="0" width="22"/>
    <col collapsed="false" customWidth="true" hidden="false" outlineLevel="0" max="13" min="13" style="0" width="15.14"/>
    <col collapsed="false" customWidth="true" hidden="false" outlineLevel="0" max="14" min="14" style="0" width="30.71"/>
  </cols>
  <sheetData>
    <row r="1" s="1" customFormat="true" ht="53.25" hidden="false" customHeight="true" outlineLevel="0" collapsed="false">
      <c r="A1" s="1" t="s">
        <v>119</v>
      </c>
      <c r="B1" s="1" t="s">
        <v>2</v>
      </c>
      <c r="C1" s="22" t="s">
        <v>411</v>
      </c>
      <c r="D1" s="22" t="s">
        <v>412</v>
      </c>
      <c r="E1" s="22" t="s">
        <v>413</v>
      </c>
      <c r="F1" s="22" t="s">
        <v>414</v>
      </c>
      <c r="G1" s="22" t="s">
        <v>415</v>
      </c>
      <c r="H1" s="1" t="s">
        <v>416</v>
      </c>
      <c r="I1" s="1" t="s">
        <v>417</v>
      </c>
      <c r="J1" s="22" t="s">
        <v>418</v>
      </c>
      <c r="K1" s="1" t="s">
        <v>419</v>
      </c>
    </row>
    <row r="2" customFormat="false" ht="20.25" hidden="false" customHeight="true" outlineLevel="0" collapsed="false">
      <c r="A2" s="0" t="str">
        <f aca="false">Asignaturas!B2</f>
        <v>Fundamentos de Matemáticas</v>
      </c>
      <c r="B2" s="0" t="n">
        <f aca="false">Asignaturas!C2</f>
        <v>3</v>
      </c>
      <c r="C2" s="0" t="n">
        <v>30</v>
      </c>
      <c r="G2" s="0" t="n">
        <v>1</v>
      </c>
      <c r="I2" s="0" t="n">
        <f aca="false">SUM(C2:F2)</f>
        <v>30</v>
      </c>
      <c r="J2" s="0" t="n">
        <f aca="false">+B2*30-SUM(C2:G2)</f>
        <v>59</v>
      </c>
    </row>
    <row r="3" customFormat="false" ht="20.25" hidden="false" customHeight="true" outlineLevel="0" collapsed="false">
      <c r="A3" s="0" t="str">
        <f aca="false">Asignaturas!B3</f>
        <v>Análisis I</v>
      </c>
      <c r="B3" s="0" t="n">
        <f aca="false">Asignaturas!C3</f>
        <v>6</v>
      </c>
      <c r="C3" s="0" t="n">
        <v>45</v>
      </c>
      <c r="E3" s="0" t="n">
        <v>15</v>
      </c>
      <c r="G3" s="0" t="n">
        <v>4</v>
      </c>
      <c r="I3" s="0" t="n">
        <f aca="false">SUM(C3:F3)</f>
        <v>60</v>
      </c>
      <c r="J3" s="0" t="n">
        <f aca="false">+B3*30-SUM(C3:G3)</f>
        <v>116</v>
      </c>
      <c r="M3" s="1" t="s">
        <v>0</v>
      </c>
      <c r="N3" s="1" t="s">
        <v>420</v>
      </c>
      <c r="O3" s="1" t="s">
        <v>421</v>
      </c>
    </row>
    <row r="4" customFormat="false" ht="20.25" hidden="false" customHeight="true" outlineLevel="0" collapsed="false">
      <c r="A4" s="0" t="str">
        <f aca="false">Asignaturas!B4</f>
        <v>Álgebra Lineal</v>
      </c>
      <c r="B4" s="0" t="n">
        <f aca="false">Asignaturas!C4</f>
        <v>9</v>
      </c>
      <c r="C4" s="0" t="n">
        <v>60</v>
      </c>
      <c r="D4" s="0" t="n">
        <v>30</v>
      </c>
      <c r="G4" s="0" t="n">
        <v>6</v>
      </c>
      <c r="I4" s="0" t="n">
        <f aca="false">SUM(C4:F4)</f>
        <v>90</v>
      </c>
      <c r="J4" s="0" t="n">
        <f aca="false">+B4*30-SUM(C4:G4)</f>
        <v>174</v>
      </c>
      <c r="M4" s="0" t="s">
        <v>422</v>
      </c>
      <c r="N4" s="0" t="s">
        <v>423</v>
      </c>
      <c r="O4" s="0" t="s">
        <v>424</v>
      </c>
    </row>
    <row r="5" customFormat="false" ht="20.25" hidden="false" customHeight="true" outlineLevel="0" collapsed="false">
      <c r="A5" s="0" t="str">
        <f aca="false">Asignaturas!B5</f>
        <v>Matemática Discreta</v>
      </c>
      <c r="B5" s="0" t="n">
        <f aca="false">Asignaturas!C5</f>
        <v>6</v>
      </c>
      <c r="C5" s="0" t="n">
        <v>45</v>
      </c>
      <c r="D5" s="0" t="n">
        <v>15</v>
      </c>
      <c r="G5" s="0" t="n">
        <v>4</v>
      </c>
      <c r="I5" s="0" t="n">
        <f aca="false">SUM(C5:F5)</f>
        <v>60</v>
      </c>
      <c r="J5" s="0" t="n">
        <f aca="false">+B5*30-SUM(C5:G5)</f>
        <v>116</v>
      </c>
      <c r="M5" s="0" t="s">
        <v>425</v>
      </c>
      <c r="N5" s="0" t="s">
        <v>426</v>
      </c>
      <c r="O5" s="0" t="s">
        <v>427</v>
      </c>
    </row>
    <row r="6" customFormat="false" ht="20.25" hidden="false" customHeight="true" outlineLevel="0" collapsed="false">
      <c r="A6" s="0" t="str">
        <f aca="false">Asignaturas!B6</f>
        <v>Programación</v>
      </c>
      <c r="B6" s="0" t="n">
        <f aca="false">Asignaturas!C6</f>
        <v>6</v>
      </c>
      <c r="C6" s="0" t="n">
        <v>30</v>
      </c>
      <c r="D6" s="0" t="n">
        <v>30</v>
      </c>
      <c r="G6" s="0" t="n">
        <v>4</v>
      </c>
      <c r="I6" s="0" t="n">
        <f aca="false">SUM(C6:F6)</f>
        <v>60</v>
      </c>
      <c r="J6" s="0" t="n">
        <f aca="false">+B6*30-SUM(C6:G6)</f>
        <v>116</v>
      </c>
      <c r="M6" s="0" t="s">
        <v>428</v>
      </c>
      <c r="N6" s="0" t="s">
        <v>429</v>
      </c>
      <c r="O6" s="0" t="s">
        <v>430</v>
      </c>
    </row>
    <row r="7" customFormat="false" ht="20.25" hidden="false" customHeight="true" outlineLevel="0" collapsed="false">
      <c r="A7" s="0" t="str">
        <f aca="false">Asignaturas!B7</f>
        <v>Análisis II</v>
      </c>
      <c r="B7" s="0" t="n">
        <f aca="false">Asignaturas!C7</f>
        <v>6</v>
      </c>
      <c r="C7" s="0" t="n">
        <v>45</v>
      </c>
      <c r="E7" s="0" t="n">
        <v>15</v>
      </c>
      <c r="G7" s="0" t="n">
        <v>4</v>
      </c>
      <c r="I7" s="0" t="n">
        <f aca="false">SUM(C7:F7)</f>
        <v>60</v>
      </c>
      <c r="J7" s="0" t="n">
        <f aca="false">+B7*30-SUM(C7:G7)</f>
        <v>116</v>
      </c>
      <c r="M7" s="0" t="s">
        <v>431</v>
      </c>
      <c r="N7" s="0" t="s">
        <v>432</v>
      </c>
      <c r="O7" s="0" t="s">
        <v>433</v>
      </c>
    </row>
    <row r="8" customFormat="false" ht="20.25" hidden="false" customHeight="true" outlineLevel="0" collapsed="false">
      <c r="A8" s="0" t="str">
        <f aca="false">Asignaturas!B8</f>
        <v>Probabilidad y Estadística</v>
      </c>
      <c r="B8" s="0" t="n">
        <f aca="false">Asignaturas!C8</f>
        <v>6</v>
      </c>
      <c r="C8" s="0" t="n">
        <v>45</v>
      </c>
      <c r="D8" s="0" t="n">
        <v>15</v>
      </c>
      <c r="G8" s="0" t="n">
        <v>4</v>
      </c>
      <c r="I8" s="0" t="n">
        <f aca="false">SUM(C8:F8)</f>
        <v>60</v>
      </c>
      <c r="J8" s="0" t="n">
        <f aca="false">+B8*30-SUM(C8:G8)</f>
        <v>116</v>
      </c>
      <c r="M8" s="0" t="s">
        <v>434</v>
      </c>
      <c r="N8" s="0" t="s">
        <v>435</v>
      </c>
      <c r="O8" s="0" t="s">
        <v>436</v>
      </c>
    </row>
    <row r="9" customFormat="false" ht="20.25" hidden="false" customHeight="true" outlineLevel="0" collapsed="false">
      <c r="A9" s="0" t="str">
        <f aca="false">Asignaturas!B9</f>
        <v>Algoritmos y Estructuras de Datos</v>
      </c>
      <c r="B9" s="0" t="n">
        <f aca="false">Asignaturas!C9</f>
        <v>9</v>
      </c>
      <c r="C9" s="0" t="n">
        <v>45</v>
      </c>
      <c r="D9" s="0" t="n">
        <v>45</v>
      </c>
      <c r="G9" s="0" t="n">
        <v>6</v>
      </c>
      <c r="I9" s="0" t="n">
        <f aca="false">SUM(C9:F9)</f>
        <v>90</v>
      </c>
      <c r="J9" s="0" t="n">
        <f aca="false">+B9*30-SUM(C9:G9)</f>
        <v>174</v>
      </c>
      <c r="M9" s="0" t="s">
        <v>437</v>
      </c>
      <c r="N9" s="0" t="s">
        <v>102</v>
      </c>
    </row>
    <row r="10" customFormat="false" ht="20.25" hidden="false" customHeight="true" outlineLevel="0" collapsed="false">
      <c r="A10" s="0" t="str">
        <f aca="false">Asignaturas!B10</f>
        <v>Claves de Historia Contemporánea</v>
      </c>
      <c r="B10" s="0" t="n">
        <f aca="false">Asignaturas!C10</f>
        <v>6</v>
      </c>
      <c r="C10" s="0" t="n">
        <v>60</v>
      </c>
      <c r="G10" s="0" t="n">
        <v>4</v>
      </c>
      <c r="I10" s="0" t="n">
        <f aca="false">SUM(C10:F10)</f>
        <v>60</v>
      </c>
      <c r="J10" s="0" t="n">
        <f aca="false">+B10*30-SUM(C10:G10)</f>
        <v>116</v>
      </c>
      <c r="M10" s="0" t="s">
        <v>438</v>
      </c>
      <c r="N10" s="0" t="s">
        <v>439</v>
      </c>
    </row>
    <row r="11" customFormat="false" ht="20.25" hidden="false" customHeight="true" outlineLevel="0" collapsed="false">
      <c r="A11" s="0" t="str">
        <f aca="false">Asignaturas!B11</f>
        <v>Proyecto I </v>
      </c>
      <c r="B11" s="0" t="n">
        <f aca="false">Asignaturas!C11</f>
        <v>3</v>
      </c>
      <c r="C11" s="0" t="n">
        <v>10</v>
      </c>
      <c r="F11" s="0" t="n">
        <v>20</v>
      </c>
      <c r="I11" s="0" t="n">
        <f aca="false">SUM(C11:F11)</f>
        <v>30</v>
      </c>
      <c r="J11" s="0" t="n">
        <f aca="false">+B11*30-SUM(C11:G11)</f>
        <v>60</v>
      </c>
      <c r="M11" s="0" t="s">
        <v>440</v>
      </c>
      <c r="N11" s="0" t="s">
        <v>104</v>
      </c>
      <c r="O11" s="0" t="s">
        <v>441</v>
      </c>
    </row>
    <row r="12" customFormat="false" ht="20.25" hidden="false" customHeight="true" outlineLevel="0" collapsed="false">
      <c r="A12" s="0" t="str">
        <f aca="false">Asignaturas!B12</f>
        <v>Análisis III</v>
      </c>
      <c r="B12" s="0" t="n">
        <f aca="false">Asignaturas!C12</f>
        <v>6</v>
      </c>
      <c r="C12" s="0" t="n">
        <v>45</v>
      </c>
      <c r="E12" s="0" t="n">
        <v>15</v>
      </c>
      <c r="G12" s="0" t="n">
        <v>4</v>
      </c>
      <c r="I12" s="0" t="n">
        <f aca="false">SUM(C12:F12)</f>
        <v>60</v>
      </c>
      <c r="J12" s="0" t="n">
        <f aca="false">+B12*30-SUM(C12:G12)</f>
        <v>116</v>
      </c>
    </row>
    <row r="13" customFormat="false" ht="20.25" hidden="false" customHeight="true" outlineLevel="0" collapsed="false">
      <c r="A13" s="0" t="str">
        <f aca="false">Asignaturas!B13</f>
        <v>Ecuaciones Diferenciales y en Diferencias</v>
      </c>
      <c r="B13" s="0" t="n">
        <f aca="false">Asignaturas!C13</f>
        <v>6</v>
      </c>
      <c r="C13" s="0" t="n">
        <v>45</v>
      </c>
      <c r="D13" s="0" t="n">
        <v>15</v>
      </c>
      <c r="G13" s="0" t="n">
        <v>4</v>
      </c>
      <c r="I13" s="0" t="n">
        <f aca="false">SUM(C13:F13)</f>
        <v>60</v>
      </c>
      <c r="J13" s="0" t="n">
        <f aca="false">+B13*30-SUM(C13:G13)</f>
        <v>116</v>
      </c>
    </row>
    <row r="14" customFormat="false" ht="20.25" hidden="false" customHeight="true" outlineLevel="0" collapsed="false">
      <c r="A14" s="0" t="str">
        <f aca="false">Asignaturas!B14</f>
        <v>Bases de Datos</v>
      </c>
      <c r="B14" s="0" t="n">
        <f aca="false">Asignaturas!C14</f>
        <v>6</v>
      </c>
      <c r="C14" s="0" t="n">
        <v>30</v>
      </c>
      <c r="D14" s="0" t="n">
        <v>30</v>
      </c>
      <c r="G14" s="0" t="n">
        <v>4</v>
      </c>
      <c r="I14" s="0" t="n">
        <f aca="false">SUM(C14:F14)</f>
        <v>60</v>
      </c>
      <c r="J14" s="0" t="n">
        <f aca="false">+B14*30-SUM(C14:G14)</f>
        <v>116</v>
      </c>
      <c r="M14" s="0" t="s">
        <v>425</v>
      </c>
      <c r="N14" s="0" t="s">
        <v>442</v>
      </c>
    </row>
    <row r="15" customFormat="false" ht="20.25" hidden="false" customHeight="true" outlineLevel="0" collapsed="false">
      <c r="A15" s="0" t="str">
        <f aca="false">Asignaturas!B15</f>
        <v>Estadística Inferencial</v>
      </c>
      <c r="B15" s="0" t="n">
        <f aca="false">Asignaturas!C15</f>
        <v>6</v>
      </c>
      <c r="C15" s="0" t="n">
        <v>45</v>
      </c>
      <c r="D15" s="0" t="n">
        <v>15</v>
      </c>
      <c r="G15" s="0" t="n">
        <v>4</v>
      </c>
      <c r="I15" s="0" t="n">
        <f aca="false">SUM(C15:F15)</f>
        <v>60</v>
      </c>
      <c r="J15" s="0" t="n">
        <f aca="false">+B15*30-SUM(C15:G15)</f>
        <v>116</v>
      </c>
      <c r="M15" s="0" t="s">
        <v>428</v>
      </c>
      <c r="N15" s="0" t="s">
        <v>442</v>
      </c>
    </row>
    <row r="16" customFormat="false" ht="20.25" hidden="false" customHeight="true" outlineLevel="0" collapsed="false">
      <c r="A16" s="0" t="str">
        <f aca="false">Asignaturas!B16</f>
        <v>Fundamentos Económicos</v>
      </c>
      <c r="B16" s="0" t="n">
        <f aca="false">Asignaturas!C16</f>
        <v>6</v>
      </c>
      <c r="C16" s="0" t="n">
        <v>60</v>
      </c>
      <c r="G16" s="0" t="n">
        <v>4</v>
      </c>
      <c r="I16" s="0" t="n">
        <f aca="false">SUM(C16:F16)</f>
        <v>60</v>
      </c>
      <c r="J16" s="0" t="n">
        <f aca="false">+B16*30-SUM(C16:G16)</f>
        <v>116</v>
      </c>
      <c r="M16" s="0" t="s">
        <v>431</v>
      </c>
      <c r="N16" s="0" t="s">
        <v>443</v>
      </c>
    </row>
    <row r="17" customFormat="false" ht="20.25" hidden="false" customHeight="true" outlineLevel="0" collapsed="false">
      <c r="A17" s="0" t="str">
        <f aca="false">Asignaturas!B17</f>
        <v>Geometría Diferencial</v>
      </c>
      <c r="B17" s="0" t="n">
        <f aca="false">Asignaturas!C17</f>
        <v>3</v>
      </c>
      <c r="C17" s="0" t="n">
        <v>30</v>
      </c>
      <c r="G17" s="0" t="n">
        <v>2</v>
      </c>
      <c r="I17" s="0" t="n">
        <f aca="false">SUM(C17:F17)</f>
        <v>30</v>
      </c>
      <c r="J17" s="0" t="n">
        <f aca="false">+B17*30-SUM(C17:G17)</f>
        <v>58</v>
      </c>
      <c r="M17" s="0" t="s">
        <v>444</v>
      </c>
      <c r="N17" s="0" t="s">
        <v>445</v>
      </c>
    </row>
    <row r="18" customFormat="false" ht="20.25" hidden="false" customHeight="true" outlineLevel="0" collapsed="false">
      <c r="A18" s="0" t="str">
        <f aca="false">Asignaturas!B18</f>
        <v>Métodos Numéricos I</v>
      </c>
      <c r="B18" s="0" t="n">
        <f aca="false">Asignaturas!C18</f>
        <v>6</v>
      </c>
      <c r="C18" s="0" t="n">
        <v>30</v>
      </c>
      <c r="D18" s="0" t="n">
        <v>30</v>
      </c>
      <c r="G18" s="0" t="n">
        <v>4</v>
      </c>
      <c r="I18" s="0" t="n">
        <f aca="false">SUM(C18:F18)</f>
        <v>60</v>
      </c>
      <c r="J18" s="0" t="n">
        <f aca="false">+B18*30-SUM(C18:G18)</f>
        <v>116</v>
      </c>
    </row>
    <row r="19" customFormat="false" ht="20.25" hidden="false" customHeight="true" outlineLevel="0" collapsed="false">
      <c r="A19" s="0" t="str">
        <f aca="false">Asignaturas!B19</f>
        <v>Electrónica Digital y Arquitectura de Ordenadores</v>
      </c>
      <c r="B19" s="0" t="n">
        <f aca="false">Asignaturas!C19</f>
        <v>6</v>
      </c>
      <c r="C19" s="0" t="n">
        <v>45</v>
      </c>
      <c r="D19" s="0" t="n">
        <v>15</v>
      </c>
      <c r="G19" s="0" t="n">
        <v>4</v>
      </c>
      <c r="I19" s="0" t="n">
        <f aca="false">SUM(C19:F19)</f>
        <v>60</v>
      </c>
      <c r="J19" s="0" t="n">
        <f aca="false">+B19*30-SUM(C19:G19)</f>
        <v>116</v>
      </c>
    </row>
    <row r="20" customFormat="false" ht="20.25" hidden="false" customHeight="true" outlineLevel="0" collapsed="false">
      <c r="A20" s="0" t="str">
        <f aca="false">Asignaturas!B20</f>
        <v>Ecuaciones en Derivadas Parciales</v>
      </c>
      <c r="B20" s="0" t="n">
        <f aca="false">Asignaturas!C20</f>
        <v>6</v>
      </c>
      <c r="C20" s="0" t="n">
        <v>45</v>
      </c>
      <c r="D20" s="0" t="n">
        <v>15</v>
      </c>
      <c r="G20" s="0" t="n">
        <v>4</v>
      </c>
      <c r="I20" s="0" t="n">
        <f aca="false">SUM(C20:F20)</f>
        <v>60</v>
      </c>
      <c r="J20" s="0" t="n">
        <f aca="false">+B20*30-SUM(C20:G20)</f>
        <v>116</v>
      </c>
    </row>
    <row r="21" customFormat="false" ht="20.25" hidden="false" customHeight="true" outlineLevel="0" collapsed="false">
      <c r="A21" s="0" t="str">
        <f aca="false">Asignaturas!B21</f>
        <v>Análisis de Datos</v>
      </c>
      <c r="B21" s="0" t="n">
        <f aca="false">Asignaturas!C21</f>
        <v>6</v>
      </c>
      <c r="C21" s="0" t="n">
        <v>30</v>
      </c>
      <c r="D21" s="0" t="n">
        <v>30</v>
      </c>
      <c r="G21" s="0" t="n">
        <v>4</v>
      </c>
      <c r="I21" s="0" t="n">
        <f aca="false">SUM(C21:F21)</f>
        <v>60</v>
      </c>
      <c r="J21" s="0" t="n">
        <f aca="false">+B21*30-SUM(C21:G21)</f>
        <v>116</v>
      </c>
    </row>
    <row r="22" customFormat="false" ht="20.25" hidden="false" customHeight="true" outlineLevel="0" collapsed="false">
      <c r="A22" s="0" t="str">
        <f aca="false">Asignaturas!B22</f>
        <v>Proyecto II</v>
      </c>
      <c r="B22" s="0" t="n">
        <f aca="false">Asignaturas!C22</f>
        <v>3</v>
      </c>
      <c r="C22" s="0" t="n">
        <v>10</v>
      </c>
      <c r="F22" s="0" t="n">
        <v>20</v>
      </c>
      <c r="I22" s="0" t="n">
        <f aca="false">SUM(C22:F22)</f>
        <v>30</v>
      </c>
      <c r="J22" s="0" t="n">
        <f aca="false">+B22*30-SUM(C22:G22)</f>
        <v>60</v>
      </c>
    </row>
    <row r="23" customFormat="false" ht="20.25" hidden="false" customHeight="true" outlineLevel="0" collapsed="false">
      <c r="A23" s="0" t="str">
        <f aca="false">Asignaturas!B23</f>
        <v>Sistemas Operativos y Redes de Ordenadores</v>
      </c>
      <c r="B23" s="0" t="n">
        <f aca="false">Asignaturas!C23</f>
        <v>6</v>
      </c>
      <c r="C23" s="0" t="n">
        <v>45</v>
      </c>
      <c r="D23" s="0" t="n">
        <v>15</v>
      </c>
      <c r="G23" s="0" t="n">
        <v>4</v>
      </c>
      <c r="I23" s="0" t="n">
        <f aca="false">SUM(C23:F23)</f>
        <v>60</v>
      </c>
      <c r="J23" s="0" t="n">
        <f aca="false">+B23*30-SUM(C23:G23)</f>
        <v>116</v>
      </c>
    </row>
    <row r="24" customFormat="false" ht="20.25" hidden="false" customHeight="true" outlineLevel="0" collapsed="false">
      <c r="A24" s="0" t="str">
        <f aca="false">Asignaturas!B24</f>
        <v>Optimización</v>
      </c>
      <c r="B24" s="0" t="n">
        <f aca="false">Asignaturas!C24</f>
        <v>6</v>
      </c>
      <c r="C24" s="0" t="n">
        <v>45</v>
      </c>
      <c r="D24" s="0" t="n">
        <v>15</v>
      </c>
      <c r="G24" s="0" t="n">
        <v>4</v>
      </c>
      <c r="I24" s="0" t="n">
        <f aca="false">SUM(C24:F24)</f>
        <v>60</v>
      </c>
      <c r="J24" s="0" t="n">
        <f aca="false">+B24*30-SUM(C24:G24)</f>
        <v>116</v>
      </c>
    </row>
    <row r="25" customFormat="false" ht="20.25" hidden="false" customHeight="true" outlineLevel="0" collapsed="false">
      <c r="A25" s="0" t="str">
        <f aca="false">Asignaturas!B25</f>
        <v>Métodos Numéricos II</v>
      </c>
      <c r="B25" s="0" t="n">
        <f aca="false">Asignaturas!C25</f>
        <v>6</v>
      </c>
      <c r="C25" s="0" t="n">
        <v>30</v>
      </c>
      <c r="D25" s="0" t="n">
        <v>30</v>
      </c>
      <c r="G25" s="0" t="n">
        <v>4</v>
      </c>
      <c r="I25" s="0" t="n">
        <f aca="false">SUM(C25:F25)</f>
        <v>60</v>
      </c>
      <c r="J25" s="0" t="n">
        <f aca="false">+B25*30-SUM(C25:G25)</f>
        <v>116</v>
      </c>
    </row>
    <row r="26" customFormat="false" ht="20.25" hidden="false" customHeight="true" outlineLevel="0" collapsed="false">
      <c r="A26" s="0" t="str">
        <f aca="false">Asignaturas!B26</f>
        <v>Hombre y Mundo Moderno</v>
      </c>
      <c r="B26" s="0" t="n">
        <f aca="false">Asignaturas!C26</f>
        <v>6</v>
      </c>
      <c r="C26" s="0" t="n">
        <v>55</v>
      </c>
      <c r="E26" s="0" t="n">
        <v>5</v>
      </c>
      <c r="G26" s="0" t="n">
        <v>4</v>
      </c>
      <c r="I26" s="0" t="n">
        <f aca="false">SUM(C26:F26)</f>
        <v>60</v>
      </c>
      <c r="J26" s="0" t="n">
        <f aca="false">+B26*30-SUM(C26:G26)</f>
        <v>116</v>
      </c>
    </row>
    <row r="27" customFormat="false" ht="20.25" hidden="false" customHeight="true" outlineLevel="0" collapsed="false">
      <c r="A27" s="0" t="str">
        <f aca="false">Asignaturas!B27</f>
        <v>Sistemas Dinámicos</v>
      </c>
      <c r="B27" s="0" t="n">
        <f aca="false">Asignaturas!C27</f>
        <v>3</v>
      </c>
      <c r="C27" s="0" t="n">
        <v>20</v>
      </c>
      <c r="E27" s="0" t="n">
        <v>10</v>
      </c>
      <c r="G27" s="0" t="n">
        <v>2</v>
      </c>
      <c r="I27" s="0" t="n">
        <f aca="false">SUM(C27:F27)</f>
        <v>30</v>
      </c>
      <c r="J27" s="0" t="n">
        <f aca="false">+B27*30-SUM(C27:G27)</f>
        <v>58</v>
      </c>
    </row>
    <row r="28" customFormat="false" ht="20.25" hidden="false" customHeight="true" outlineLevel="0" collapsed="false">
      <c r="A28" s="0" t="str">
        <f aca="false">Asignaturas!B28</f>
        <v>Análisis Funcional</v>
      </c>
      <c r="B28" s="0" t="n">
        <f aca="false">Asignaturas!C28</f>
        <v>3</v>
      </c>
      <c r="C28" s="0" t="n">
        <v>20</v>
      </c>
      <c r="E28" s="0" t="n">
        <v>10</v>
      </c>
      <c r="G28" s="0" t="n">
        <v>2</v>
      </c>
      <c r="I28" s="0" t="n">
        <f aca="false">SUM(C28:F28)</f>
        <v>30</v>
      </c>
      <c r="J28" s="0" t="n">
        <f aca="false">+B28*30-SUM(C28:G28)</f>
        <v>58</v>
      </c>
    </row>
    <row r="29" customFormat="false" ht="20.25" hidden="false" customHeight="true" outlineLevel="0" collapsed="false">
      <c r="A29" s="0" t="str">
        <f aca="false">Asignaturas!B29</f>
        <v>Topología</v>
      </c>
      <c r="B29" s="0" t="n">
        <f aca="false">Asignaturas!C29</f>
        <v>3</v>
      </c>
      <c r="C29" s="0" t="n">
        <v>20</v>
      </c>
      <c r="E29" s="0" t="n">
        <v>10</v>
      </c>
      <c r="G29" s="0" t="n">
        <v>2</v>
      </c>
      <c r="I29" s="0" t="n">
        <f aca="false">SUM(C29:F29)</f>
        <v>30</v>
      </c>
      <c r="J29" s="0" t="n">
        <f aca="false">+B29*30-SUM(C29:G29)</f>
        <v>58</v>
      </c>
    </row>
    <row r="30" customFormat="false" ht="20.25" hidden="false" customHeight="true" outlineLevel="0" collapsed="false">
      <c r="A30" s="0" t="str">
        <f aca="false">Asignaturas!B30</f>
        <v>Variable Compleja y Análisis de Fourier</v>
      </c>
      <c r="B30" s="0" t="n">
        <f aca="false">Asignaturas!C30</f>
        <v>6</v>
      </c>
      <c r="C30" s="0" t="n">
        <v>20</v>
      </c>
      <c r="D30" s="0" t="n">
        <v>10</v>
      </c>
      <c r="G30" s="0" t="n">
        <v>2</v>
      </c>
      <c r="I30" s="0" t="n">
        <f aca="false">SUM(C30:F30)</f>
        <v>30</v>
      </c>
      <c r="J30" s="0" t="n">
        <f aca="false">+B30*30-SUM(C30:G30)</f>
        <v>148</v>
      </c>
    </row>
    <row r="31" customFormat="false" ht="20.25" hidden="false" customHeight="true" outlineLevel="0" collapsed="false">
      <c r="A31" s="0" t="str">
        <f aca="false">Asignaturas!B31</f>
        <v>Aprendizaje Automático</v>
      </c>
      <c r="B31" s="0" t="n">
        <f aca="false">Asignaturas!C31</f>
        <v>6</v>
      </c>
      <c r="C31" s="0" t="n">
        <v>30</v>
      </c>
      <c r="D31" s="0" t="n">
        <v>30</v>
      </c>
      <c r="G31" s="0" t="n">
        <v>4</v>
      </c>
      <c r="I31" s="0" t="n">
        <f aca="false">SUM(C31:F31)</f>
        <v>60</v>
      </c>
      <c r="J31" s="0" t="n">
        <f aca="false">+B31*30-SUM(C31:G31)</f>
        <v>116</v>
      </c>
    </row>
    <row r="32" customFormat="false" ht="20.25" hidden="false" customHeight="true" outlineLevel="0" collapsed="false">
      <c r="A32" s="0" t="str">
        <f aca="false">Asignaturas!B32</f>
        <v>Computación en paralelo</v>
      </c>
      <c r="B32" s="0" t="n">
        <f aca="false">Asignaturas!C32</f>
        <v>6</v>
      </c>
      <c r="C32" s="0" t="n">
        <v>30</v>
      </c>
      <c r="D32" s="0" t="n">
        <v>30</v>
      </c>
      <c r="G32" s="0" t="n">
        <v>4</v>
      </c>
      <c r="I32" s="0" t="n">
        <f aca="false">SUM(C32:F32)</f>
        <v>60</v>
      </c>
      <c r="J32" s="0" t="n">
        <f aca="false">+B32*30-SUM(C32:G32)</f>
        <v>116</v>
      </c>
    </row>
    <row r="33" customFormat="false" ht="20.25" hidden="false" customHeight="true" outlineLevel="0" collapsed="false">
      <c r="A33" s="0" t="str">
        <f aca="false">Asignaturas!B33</f>
        <v>Cálculo Estocástico</v>
      </c>
      <c r="B33" s="0" t="n">
        <f aca="false">Asignaturas!C33</f>
        <v>6</v>
      </c>
      <c r="C33" s="0" t="n">
        <v>45</v>
      </c>
      <c r="D33" s="0" t="n">
        <v>15</v>
      </c>
      <c r="G33" s="0" t="n">
        <v>4</v>
      </c>
      <c r="I33" s="0" t="n">
        <f aca="false">SUM(C33:F33)</f>
        <v>60</v>
      </c>
      <c r="J33" s="0" t="n">
        <f aca="false">+B33*30-SUM(C33:G33)</f>
        <v>116</v>
      </c>
    </row>
    <row r="34" customFormat="false" ht="20.25" hidden="false" customHeight="true" outlineLevel="0" collapsed="false">
      <c r="A34" s="0" t="str">
        <f aca="false">Asignaturas!B34</f>
        <v>Matemática Financiera I</v>
      </c>
      <c r="B34" s="0" t="n">
        <f aca="false">Asignaturas!C34</f>
        <v>6</v>
      </c>
      <c r="C34" s="0" t="n">
        <v>30</v>
      </c>
      <c r="D34" s="0" t="n">
        <v>30</v>
      </c>
      <c r="G34" s="0" t="n">
        <v>4</v>
      </c>
      <c r="I34" s="0" t="n">
        <f aca="false">SUM(C34:F34)</f>
        <v>60</v>
      </c>
      <c r="J34" s="0" t="n">
        <f aca="false">+B34*30-SUM(C34:G34)</f>
        <v>116</v>
      </c>
    </row>
    <row r="35" customFormat="false" ht="20.25" hidden="false" customHeight="true" outlineLevel="0" collapsed="false">
      <c r="A35" s="0" t="str">
        <f aca="false">Asignaturas!B35</f>
        <v>Matemáticas Actuariales</v>
      </c>
      <c r="B35" s="0" t="n">
        <f aca="false">Asignaturas!C35</f>
        <v>6</v>
      </c>
      <c r="C35" s="0" t="n">
        <v>30</v>
      </c>
      <c r="D35" s="0" t="n">
        <v>30</v>
      </c>
      <c r="G35" s="0" t="n">
        <v>4</v>
      </c>
      <c r="I35" s="0" t="n">
        <f aca="false">SUM(C35:F35)</f>
        <v>60</v>
      </c>
      <c r="J35" s="0" t="n">
        <f aca="false">+B35*30-SUM(C35:G35)</f>
        <v>116</v>
      </c>
    </row>
    <row r="36" customFormat="false" ht="20.25" hidden="false" customHeight="true" outlineLevel="0" collapsed="false">
      <c r="A36" s="0" t="str">
        <f aca="false">Asignaturas!B36</f>
        <v>Lógica Formal</v>
      </c>
      <c r="B36" s="0" t="n">
        <f aca="false">Asignaturas!C36</f>
        <v>6</v>
      </c>
      <c r="C36" s="0" t="n">
        <v>45</v>
      </c>
      <c r="D36" s="0" t="n">
        <v>15</v>
      </c>
      <c r="G36" s="0" t="n">
        <v>4</v>
      </c>
      <c r="I36" s="0" t="n">
        <f aca="false">SUM(C36:F36)</f>
        <v>60</v>
      </c>
      <c r="J36" s="0" t="n">
        <f aca="false">+B36*30-SUM(C36:G36)</f>
        <v>116</v>
      </c>
    </row>
    <row r="37" customFormat="false" ht="20.25" hidden="false" customHeight="true" outlineLevel="0" collapsed="false">
      <c r="A37" s="0" t="str">
        <f aca="false">Asignaturas!B37</f>
        <v>Teoría de la Computación</v>
      </c>
      <c r="B37" s="0" t="n">
        <f aca="false">Asignaturas!C37</f>
        <v>6</v>
      </c>
      <c r="C37" s="0" t="n">
        <v>45</v>
      </c>
      <c r="D37" s="0" t="n">
        <v>15</v>
      </c>
      <c r="G37" s="0" t="n">
        <v>4</v>
      </c>
      <c r="I37" s="0" t="n">
        <f aca="false">SUM(C37:F37)</f>
        <v>60</v>
      </c>
      <c r="J37" s="0" t="n">
        <f aca="false">+B37*30-SUM(C37:G37)</f>
        <v>116</v>
      </c>
    </row>
    <row r="38" customFormat="false" ht="20.25" hidden="false" customHeight="true" outlineLevel="0" collapsed="false">
      <c r="A38" s="0" t="str">
        <f aca="false">Asignaturas!B38</f>
        <v>Fundamentos de la Inteligencia Artificial</v>
      </c>
      <c r="B38" s="0" t="n">
        <f aca="false">Asignaturas!C38</f>
        <v>6</v>
      </c>
      <c r="C38" s="0" t="n">
        <v>30</v>
      </c>
      <c r="D38" s="0" t="n">
        <v>30</v>
      </c>
      <c r="G38" s="0" t="n">
        <v>4</v>
      </c>
      <c r="I38" s="0" t="n">
        <f aca="false">SUM(C38:F38)</f>
        <v>60</v>
      </c>
      <c r="J38" s="0" t="n">
        <f aca="false">+B38*30-SUM(C38:G38)</f>
        <v>116</v>
      </c>
    </row>
    <row r="39" customFormat="false" ht="20.25" hidden="false" customHeight="true" outlineLevel="0" collapsed="false">
      <c r="A39" s="0" t="str">
        <f aca="false">Asignaturas!B39</f>
        <v>Matemática Financiera II</v>
      </c>
      <c r="B39" s="0" t="n">
        <f aca="false">Asignaturas!C39</f>
        <v>6</v>
      </c>
      <c r="C39" s="0" t="n">
        <v>30</v>
      </c>
      <c r="D39" s="0" t="n">
        <v>30</v>
      </c>
      <c r="G39" s="0" t="n">
        <v>4</v>
      </c>
      <c r="I39" s="0" t="n">
        <f aca="false">SUM(C39:F39)</f>
        <v>60</v>
      </c>
      <c r="J39" s="0" t="n">
        <f aca="false">+B39*30-SUM(C39:G39)</f>
        <v>116</v>
      </c>
    </row>
    <row r="40" customFormat="false" ht="20.25" hidden="false" customHeight="true" outlineLevel="0" collapsed="false">
      <c r="A40" s="0" t="str">
        <f aca="false">Asignaturas!B40</f>
        <v>Minería de Datos y Big Data</v>
      </c>
      <c r="B40" s="0" t="n">
        <f aca="false">Asignaturas!C40</f>
        <v>6</v>
      </c>
      <c r="C40" s="0" t="n">
        <v>30</v>
      </c>
      <c r="D40" s="0" t="n">
        <v>30</v>
      </c>
      <c r="G40" s="0" t="n">
        <v>4</v>
      </c>
      <c r="I40" s="0" t="n">
        <f aca="false">SUM(C40:F40)</f>
        <v>60</v>
      </c>
      <c r="J40" s="0" t="n">
        <f aca="false">+B40*30-SUM(C40:G40)</f>
        <v>116</v>
      </c>
    </row>
    <row r="41" customFormat="false" ht="20.25" hidden="false" customHeight="true" outlineLevel="0" collapsed="false">
      <c r="A41" s="0" t="str">
        <f aca="false">Asignaturas!B41</f>
        <v>Modelos de Riesgo Cuantitativo</v>
      </c>
      <c r="B41" s="0" t="n">
        <f aca="false">Asignaturas!C41</f>
        <v>6</v>
      </c>
      <c r="C41" s="0" t="n">
        <v>45</v>
      </c>
      <c r="D41" s="0" t="n">
        <v>15</v>
      </c>
      <c r="G41" s="0" t="n">
        <v>4</v>
      </c>
      <c r="I41" s="0" t="n">
        <f aca="false">SUM(C41:F41)</f>
        <v>60</v>
      </c>
      <c r="J41" s="0" t="n">
        <f aca="false">+B41*30-SUM(C41:G41)</f>
        <v>116</v>
      </c>
    </row>
    <row r="42" customFormat="false" ht="20.25" hidden="false" customHeight="true" outlineLevel="0" collapsed="false">
      <c r="A42" s="0" t="str">
        <f aca="false">Asignaturas!B42</f>
        <v>Teoría y optimización de carteras</v>
      </c>
      <c r="B42" s="0" t="n">
        <f aca="false">Asignaturas!C42</f>
        <v>6</v>
      </c>
      <c r="C42" s="0" t="n">
        <v>45</v>
      </c>
      <c r="D42" s="0" t="n">
        <v>15</v>
      </c>
      <c r="G42" s="0" t="n">
        <v>4</v>
      </c>
      <c r="I42" s="0" t="n">
        <f aca="false">SUM(C42:F42)</f>
        <v>60</v>
      </c>
      <c r="J42" s="0" t="n">
        <f aca="false">+B42*30-SUM(C42:G42)</f>
        <v>116</v>
      </c>
    </row>
    <row r="43" customFormat="false" ht="20.25" hidden="false" customHeight="true" outlineLevel="0" collapsed="false">
      <c r="A43" s="0" t="str">
        <f aca="false">Asignaturas!B43</f>
        <v>Series Temporales</v>
      </c>
      <c r="B43" s="0" t="n">
        <f aca="false">Asignaturas!C43</f>
        <v>6</v>
      </c>
      <c r="C43" s="0" t="n">
        <v>45</v>
      </c>
      <c r="D43" s="0" t="n">
        <v>15</v>
      </c>
      <c r="G43" s="0" t="n">
        <v>4</v>
      </c>
      <c r="I43" s="0" t="n">
        <f aca="false">SUM(C43:F43)</f>
        <v>60</v>
      </c>
      <c r="J43" s="0" t="n">
        <f aca="false">+B43*30-SUM(C43:G43)</f>
        <v>116</v>
      </c>
    </row>
    <row r="44" customFormat="false" ht="20.25" hidden="false" customHeight="true" outlineLevel="0" collapsed="false">
      <c r="A44" s="0" t="str">
        <f aca="false">Asignaturas!B44</f>
        <v>Programación Lógica</v>
      </c>
      <c r="B44" s="0" t="n">
        <f aca="false">Asignaturas!C44</f>
        <v>6</v>
      </c>
      <c r="C44" s="0" t="n">
        <v>30</v>
      </c>
      <c r="D44" s="0" t="n">
        <v>30</v>
      </c>
      <c r="G44" s="0" t="n">
        <v>4</v>
      </c>
      <c r="I44" s="0" t="n">
        <f aca="false">SUM(C44:F44)</f>
        <v>60</v>
      </c>
      <c r="J44" s="0" t="n">
        <f aca="false">+B44*30-SUM(C44:G44)</f>
        <v>116</v>
      </c>
    </row>
    <row r="45" customFormat="false" ht="20.25" hidden="false" customHeight="true" outlineLevel="0" collapsed="false">
      <c r="A45" s="0" t="str">
        <f aca="false">Asignaturas!B45</f>
        <v>Programación Funcional</v>
      </c>
      <c r="B45" s="0" t="n">
        <f aca="false">Asignaturas!C45</f>
        <v>6</v>
      </c>
      <c r="C45" s="0" t="n">
        <v>30</v>
      </c>
      <c r="D45" s="0" t="n">
        <v>30</v>
      </c>
      <c r="G45" s="0" t="n">
        <v>4</v>
      </c>
      <c r="I45" s="0" t="n">
        <f aca="false">SUM(C45:F45)</f>
        <v>60</v>
      </c>
      <c r="J45" s="0" t="n">
        <f aca="false">+B45*30-SUM(C45:G45)</f>
        <v>116</v>
      </c>
    </row>
    <row r="46" customFormat="false" ht="20.25" hidden="false" customHeight="true" outlineLevel="0" collapsed="false">
      <c r="A46" s="0" t="str">
        <f aca="false">Asignaturas!B46</f>
        <v>Percepción Computacional</v>
      </c>
      <c r="B46" s="0" t="n">
        <f aca="false">Asignaturas!C46</f>
        <v>6</v>
      </c>
      <c r="C46" s="0" t="n">
        <v>30</v>
      </c>
      <c r="D46" s="0" t="n">
        <v>30</v>
      </c>
      <c r="G46" s="0" t="n">
        <v>4</v>
      </c>
      <c r="I46" s="0" t="n">
        <f aca="false">SUM(C46:F46)</f>
        <v>60</v>
      </c>
      <c r="J46" s="0" t="n">
        <f aca="false">+B46*30-SUM(C46:G46)</f>
        <v>116</v>
      </c>
    </row>
    <row r="47" customFormat="false" ht="20.25" hidden="false" customHeight="true" outlineLevel="0" collapsed="false">
      <c r="A47" s="0" t="str">
        <f aca="false">Asignaturas!B47</f>
        <v>Procesamiento de Lenguaje Natural</v>
      </c>
      <c r="B47" s="0" t="n">
        <f aca="false">Asignaturas!C47</f>
        <v>6</v>
      </c>
      <c r="C47" s="0" t="n">
        <v>30</v>
      </c>
      <c r="D47" s="0" t="n">
        <v>30</v>
      </c>
      <c r="G47" s="0" t="n">
        <v>4</v>
      </c>
      <c r="I47" s="0" t="n">
        <f aca="false">SUM(C47:F47)</f>
        <v>60</v>
      </c>
      <c r="J47" s="0" t="n">
        <f aca="false">+B47*30-SUM(C47:G47)</f>
        <v>116</v>
      </c>
    </row>
    <row r="48" customFormat="false" ht="20.25" hidden="false" customHeight="true" outlineLevel="0" collapsed="false">
      <c r="A48" s="0" t="str">
        <f aca="false">Asignaturas!B48</f>
        <v>Administración de sistemas</v>
      </c>
      <c r="B48" s="0" t="n">
        <f aca="false">Asignaturas!C48</f>
        <v>6</v>
      </c>
      <c r="C48" s="0" t="n">
        <v>30</v>
      </c>
      <c r="D48" s="0" t="n">
        <v>30</v>
      </c>
      <c r="G48" s="0" t="n">
        <v>4</v>
      </c>
      <c r="I48" s="0" t="n">
        <f aca="false">SUM(C48:F48)</f>
        <v>60</v>
      </c>
      <c r="J48" s="0" t="n">
        <f aca="false">+B48*30-SUM(C48:G48)</f>
        <v>116</v>
      </c>
    </row>
    <row r="49" customFormat="false" ht="20.25" hidden="false" customHeight="true" outlineLevel="0" collapsed="false">
      <c r="A49" s="0" t="str">
        <f aca="false">Asignaturas!B49</f>
        <v>Doctrina Social de la Iglesia</v>
      </c>
      <c r="B49" s="0" t="n">
        <f aca="false">Asignaturas!C49</f>
        <v>6</v>
      </c>
      <c r="C49" s="0" t="n">
        <v>54</v>
      </c>
      <c r="E49" s="0" t="n">
        <v>6</v>
      </c>
      <c r="G49" s="0" t="n">
        <v>4</v>
      </c>
      <c r="I49" s="0" t="n">
        <f aca="false">SUM(C49:F49)</f>
        <v>60</v>
      </c>
      <c r="J49" s="0" t="n">
        <f aca="false">+B49*30-SUM(C49:G49)</f>
        <v>116</v>
      </c>
    </row>
    <row r="50" customFormat="false" ht="20.25" hidden="false" customHeight="true" outlineLevel="0" collapsed="false">
      <c r="A50" s="0" t="str">
        <f aca="false">Asignaturas!B50</f>
        <v>Prácticas externas</v>
      </c>
      <c r="B50" s="0" t="n">
        <f aca="false">Asignaturas!C50</f>
        <v>12</v>
      </c>
      <c r="H50" s="0" t="n">
        <f aca="false">+B50*30*0.7</f>
        <v>252</v>
      </c>
      <c r="I50" s="0" t="n">
        <f aca="false">SUM(C50:F50)</f>
        <v>0</v>
      </c>
      <c r="J50" s="0" t="n">
        <f aca="false">+B50*30-SUM(C50:H50)</f>
        <v>108</v>
      </c>
    </row>
    <row r="51" customFormat="false" ht="20.25" hidden="false" customHeight="true" outlineLevel="0" collapsed="false">
      <c r="A51" s="0" t="str">
        <f aca="false">Asignaturas!B51</f>
        <v>Trabajo Fin de Grado</v>
      </c>
      <c r="B51" s="0" t="n">
        <f aca="false">Asignaturas!C51</f>
        <v>9</v>
      </c>
      <c r="G51" s="0" t="n">
        <v>1</v>
      </c>
      <c r="I51" s="0" t="n">
        <f aca="false">SUM(C51:F51)</f>
        <v>0</v>
      </c>
      <c r="J51" s="0" t="n">
        <f aca="false">+B51*30-SUM(C51:G51)-K51</f>
        <v>262</v>
      </c>
      <c r="K51" s="0" t="n">
        <v>7</v>
      </c>
    </row>
    <row r="52" customFormat="false" ht="20.25" hidden="false" customHeight="true" outlineLevel="0" collapsed="false">
      <c r="A52" s="0" t="str">
        <f aca="false">Asignaturas!B52</f>
        <v>Computación Cuántica</v>
      </c>
      <c r="B52" s="0" t="n">
        <f aca="false">Asignaturas!C52</f>
        <v>3</v>
      </c>
      <c r="C52" s="0" t="n">
        <v>15</v>
      </c>
      <c r="D52" s="0" t="n">
        <v>15</v>
      </c>
      <c r="G52" s="0" t="n">
        <v>2</v>
      </c>
      <c r="I52" s="0" t="n">
        <f aca="false">SUM(C52:F52)</f>
        <v>30</v>
      </c>
      <c r="J52" s="0" t="n">
        <f aca="false">+B52*30-SUM(C52:G52)</f>
        <v>58</v>
      </c>
    </row>
    <row r="53" customFormat="false" ht="20.25" hidden="false" customHeight="true" outlineLevel="0" collapsed="false">
      <c r="A53" s="0" t="str">
        <f aca="false">Asignaturas!B53</f>
        <v>Aprendizaje profundo</v>
      </c>
      <c r="B53" s="0" t="n">
        <f aca="false">Asignaturas!C53</f>
        <v>3</v>
      </c>
      <c r="C53" s="0" t="n">
        <v>15</v>
      </c>
      <c r="D53" s="0" t="n">
        <v>15</v>
      </c>
      <c r="G53" s="0" t="n">
        <v>2</v>
      </c>
      <c r="I53" s="0" t="n">
        <f aca="false">SUM(C53:F53)</f>
        <v>30</v>
      </c>
      <c r="J53" s="0" t="n">
        <f aca="false">+B53*30-SUM(C53:G53)</f>
        <v>58</v>
      </c>
    </row>
    <row r="54" customFormat="false" ht="20.25" hidden="false" customHeight="true" outlineLevel="0" collapsed="false">
      <c r="A54" s="0" t="str">
        <f aca="false">Asignaturas!B54</f>
        <v>Procesos Estocásticos</v>
      </c>
      <c r="B54" s="0" t="n">
        <f aca="false">Asignaturas!C54</f>
        <v>3</v>
      </c>
      <c r="C54" s="0" t="n">
        <v>15</v>
      </c>
      <c r="D54" s="0" t="n">
        <v>15</v>
      </c>
      <c r="G54" s="0" t="n">
        <v>2</v>
      </c>
      <c r="I54" s="0" t="n">
        <f aca="false">SUM(C54:F54)</f>
        <v>30</v>
      </c>
      <c r="J54" s="0" t="n">
        <f aca="false">+B54*30-SUM(C54:G54)</f>
        <v>58</v>
      </c>
    </row>
    <row r="55" customFormat="false" ht="20.25" hidden="false" customHeight="true" outlineLevel="0" collapsed="false">
      <c r="A55" s="0" t="str">
        <f aca="false">Asignaturas!B55</f>
        <v>Criptografía y Blockchain</v>
      </c>
      <c r="B55" s="0" t="n">
        <f aca="false">Asignaturas!C55</f>
        <v>3</v>
      </c>
      <c r="C55" s="0" t="n">
        <v>15</v>
      </c>
      <c r="D55" s="0" t="n">
        <v>15</v>
      </c>
      <c r="G55" s="0" t="n">
        <v>2</v>
      </c>
      <c r="I55" s="0" t="n">
        <f aca="false">SUM(C55:F55)</f>
        <v>30</v>
      </c>
      <c r="J55" s="0" t="n">
        <f aca="false">+B55*30-SUM(C55:G55)</f>
        <v>58</v>
      </c>
    </row>
    <row r="56" customFormat="false" ht="20.25" hidden="false" customHeight="true" outlineLevel="0" collapsed="false">
      <c r="A56" s="0" t="str">
        <f aca="false">Asignaturas!B56</f>
        <v>Teoría de la señal</v>
      </c>
      <c r="B56" s="0" t="n">
        <f aca="false">Asignaturas!C56</f>
        <v>3</v>
      </c>
      <c r="C56" s="0" t="n">
        <v>15</v>
      </c>
      <c r="D56" s="0" t="n">
        <v>15</v>
      </c>
      <c r="G56" s="0" t="n">
        <v>2</v>
      </c>
      <c r="I56" s="0" t="n">
        <f aca="false">SUM(C56:F56)</f>
        <v>30</v>
      </c>
      <c r="J56" s="0" t="n">
        <f aca="false">+B56*30-SUM(C56:G56)</f>
        <v>58</v>
      </c>
    </row>
    <row r="57" customFormat="false" ht="20.25" hidden="false" customHeight="true" outlineLevel="0" collapsed="false">
      <c r="A57" s="0" t="str">
        <f aca="false">Asignaturas!B57</f>
        <v>Ingeniería del Software</v>
      </c>
      <c r="B57" s="0" t="n">
        <f aca="false">Asignaturas!C57</f>
        <v>3</v>
      </c>
      <c r="C57" s="0" t="n">
        <v>15</v>
      </c>
      <c r="D57" s="0" t="n">
        <v>15</v>
      </c>
      <c r="G57" s="0" t="n">
        <v>2</v>
      </c>
      <c r="I57" s="0" t="n">
        <f aca="false">SUM(C57:F57)</f>
        <v>30</v>
      </c>
      <c r="J57" s="0" t="n">
        <f aca="false">+B57*30-SUM(C57:G57)</f>
        <v>58</v>
      </c>
    </row>
    <row r="58" customFormat="false" ht="20.25" hidden="false" customHeight="true" outlineLevel="0" collapsed="false">
      <c r="A58" s="0" t="str">
        <f aca="false">Asignaturas!B58</f>
        <v>Grandes libros</v>
      </c>
      <c r="B58" s="0" t="n">
        <f aca="false">Asignaturas!C58</f>
        <v>3</v>
      </c>
      <c r="C58" s="0" t="n">
        <v>30</v>
      </c>
      <c r="G58" s="0" t="n">
        <v>2</v>
      </c>
      <c r="I58" s="0" t="n">
        <f aca="false">SUM(C58:F58)</f>
        <v>30</v>
      </c>
      <c r="J58" s="0" t="n">
        <f aca="false">+B58*30-SUM(C58:G58)</f>
        <v>58</v>
      </c>
    </row>
    <row r="59" customFormat="false" ht="20.25" hidden="false" customHeight="true" outlineLevel="0" collapsed="false">
      <c r="A59" s="0" t="str">
        <f aca="false">Asignaturas!B59</f>
        <v>Ética y Deontología</v>
      </c>
      <c r="B59" s="0" t="n">
        <f aca="false">Asignaturas!C59</f>
        <v>3</v>
      </c>
      <c r="C59" s="0" t="n">
        <v>26</v>
      </c>
      <c r="E59" s="0" t="n">
        <v>4</v>
      </c>
      <c r="G59" s="0" t="n">
        <v>2</v>
      </c>
      <c r="I59" s="0" t="n">
        <f aca="false">SUM(C59:F59)</f>
        <v>30</v>
      </c>
      <c r="J59" s="0" t="n">
        <f aca="false">+B59*30-SUM(C59:G59)</f>
        <v>58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4140625" defaultRowHeight="14.25" zeroHeight="false" outlineLevelRow="0" outlineLevelCol="0"/>
  <cols>
    <col collapsed="false" customWidth="true" hidden="false" outlineLevel="0" max="1" min="1" style="0" width="7.57"/>
    <col collapsed="false" customWidth="true" hidden="false" outlineLevel="0" max="2" min="2" style="0" width="33.86"/>
    <col collapsed="false" customWidth="true" hidden="false" outlineLevel="0" max="3" min="3" style="0" width="126.57"/>
  </cols>
  <sheetData>
    <row r="1" customFormat="false" ht="14.25" hidden="false" customHeight="false" outlineLevel="0" collapsed="false">
      <c r="A1" s="1" t="s">
        <v>0</v>
      </c>
      <c r="B1" s="1" t="s">
        <v>446</v>
      </c>
      <c r="C1" s="1" t="s">
        <v>421</v>
      </c>
    </row>
    <row r="2" customFormat="false" ht="14.25" hidden="false" customHeight="false" outlineLevel="0" collapsed="false">
      <c r="A2" s="0" t="s">
        <v>447</v>
      </c>
      <c r="B2" s="0" t="s">
        <v>448</v>
      </c>
      <c r="C2" s="0" t="s">
        <v>449</v>
      </c>
    </row>
    <row r="3" customFormat="false" ht="14.25" hidden="false" customHeight="false" outlineLevel="0" collapsed="false">
      <c r="A3" s="0" t="s">
        <v>450</v>
      </c>
      <c r="B3" s="0" t="s">
        <v>451</v>
      </c>
      <c r="C3" s="0" t="s">
        <v>452</v>
      </c>
    </row>
    <row r="4" customFormat="false" ht="14.25" hidden="false" customHeight="false" outlineLevel="0" collapsed="false">
      <c r="A4" s="0" t="s">
        <v>453</v>
      </c>
      <c r="B4" s="0" t="s">
        <v>454</v>
      </c>
      <c r="C4" s="0" t="s">
        <v>455</v>
      </c>
    </row>
    <row r="5" customFormat="false" ht="14.25" hidden="false" customHeight="false" outlineLevel="0" collapsed="false">
      <c r="A5" s="0" t="s">
        <v>456</v>
      </c>
      <c r="B5" s="0" t="s">
        <v>457</v>
      </c>
      <c r="C5" s="0" t="s">
        <v>458</v>
      </c>
    </row>
    <row r="6" customFormat="false" ht="14.25" hidden="false" customHeight="false" outlineLevel="0" collapsed="false">
      <c r="A6" s="0" t="s">
        <v>459</v>
      </c>
      <c r="B6" s="0" t="s">
        <v>460</v>
      </c>
      <c r="C6" s="0" t="s">
        <v>461</v>
      </c>
    </row>
    <row r="7" customFormat="false" ht="14.25" hidden="false" customHeight="false" outlineLevel="0" collapsed="false">
      <c r="A7" s="0" t="s">
        <v>462</v>
      </c>
      <c r="B7" s="0" t="s">
        <v>463</v>
      </c>
      <c r="C7" s="0" t="s">
        <v>464</v>
      </c>
    </row>
    <row r="8" customFormat="false" ht="14.25" hidden="false" customHeight="false" outlineLevel="0" collapsed="false">
      <c r="A8" s="0" t="s">
        <v>465</v>
      </c>
      <c r="B8" s="0" t="s">
        <v>466</v>
      </c>
      <c r="C8" s="0" t="s">
        <v>467</v>
      </c>
    </row>
    <row r="9" customFormat="false" ht="14.25" hidden="false" customHeight="false" outlineLevel="0" collapsed="false">
      <c r="A9" s="0" t="s">
        <v>468</v>
      </c>
      <c r="B9" s="0" t="s">
        <v>469</v>
      </c>
      <c r="C9" s="0" t="s">
        <v>470</v>
      </c>
    </row>
    <row r="10" customFormat="false" ht="14.25" hidden="false" customHeight="false" outlineLevel="0" collapsed="false">
      <c r="A10" s="0" t="s">
        <v>471</v>
      </c>
      <c r="B10" s="0" t="s">
        <v>472</v>
      </c>
      <c r="C10" s="0" t="s">
        <v>473</v>
      </c>
    </row>
    <row r="11" customFormat="false" ht="14.25" hidden="false" customHeight="false" outlineLevel="0" collapsed="false">
      <c r="A11" s="0" t="s">
        <v>474</v>
      </c>
      <c r="B11" s="0" t="s">
        <v>475</v>
      </c>
      <c r="C11" s="0" t="s">
        <v>476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4140625" defaultRowHeight="14.25" zeroHeight="false" outlineLevelRow="0" outlineLevelCol="0"/>
  <cols>
    <col collapsed="false" customWidth="true" hidden="false" outlineLevel="0" max="1" min="1" style="0" width="30.14"/>
    <col collapsed="false" customWidth="true" hidden="false" outlineLevel="0" max="11" min="2" style="23" width="5.86"/>
  </cols>
  <sheetData>
    <row r="1" customFormat="false" ht="14.25" hidden="false" customHeight="false" outlineLevel="0" collapsed="false">
      <c r="B1" s="24" t="s">
        <v>448</v>
      </c>
      <c r="C1" s="24" t="s">
        <v>451</v>
      </c>
      <c r="D1" s="24" t="s">
        <v>454</v>
      </c>
      <c r="E1" s="24" t="s">
        <v>457</v>
      </c>
      <c r="F1" s="24" t="s">
        <v>460</v>
      </c>
      <c r="G1" s="24" t="s">
        <v>463</v>
      </c>
      <c r="H1" s="24" t="s">
        <v>466</v>
      </c>
      <c r="I1" s="24" t="s">
        <v>469</v>
      </c>
      <c r="J1" s="24" t="s">
        <v>472</v>
      </c>
      <c r="K1" s="24" t="s">
        <v>475</v>
      </c>
    </row>
    <row r="2" customFormat="false" ht="14.25" hidden="false" customHeight="false" outlineLevel="0" collapsed="false">
      <c r="A2" s="1" t="s">
        <v>477</v>
      </c>
      <c r="B2" s="23" t="s">
        <v>447</v>
      </c>
      <c r="C2" s="23" t="s">
        <v>450</v>
      </c>
      <c r="D2" s="23" t="s">
        <v>453</v>
      </c>
      <c r="E2" s="23" t="s">
        <v>456</v>
      </c>
      <c r="F2" s="23" t="s">
        <v>459</v>
      </c>
      <c r="G2" s="23" t="s">
        <v>462</v>
      </c>
      <c r="H2" s="23" t="s">
        <v>465</v>
      </c>
      <c r="I2" s="23" t="s">
        <v>468</v>
      </c>
      <c r="J2" s="23" t="s">
        <v>471</v>
      </c>
      <c r="K2" s="23" t="s">
        <v>474</v>
      </c>
    </row>
    <row r="3" customFormat="false" ht="14.25" hidden="false" customHeight="false" outlineLevel="0" collapsed="false">
      <c r="A3" s="0" t="s">
        <v>24</v>
      </c>
      <c r="B3" s="23" t="s">
        <v>478</v>
      </c>
      <c r="C3" s="23" t="s">
        <v>478</v>
      </c>
      <c r="E3" s="23" t="s">
        <v>478</v>
      </c>
      <c r="J3" s="23" t="s">
        <v>478</v>
      </c>
    </row>
    <row r="4" customFormat="false" ht="14.25" hidden="false" customHeight="false" outlineLevel="0" collapsed="false">
      <c r="A4" s="0" t="s">
        <v>28</v>
      </c>
      <c r="B4" s="23" t="s">
        <v>478</v>
      </c>
      <c r="C4" s="23" t="s">
        <v>478</v>
      </c>
      <c r="D4" s="23" t="s">
        <v>478</v>
      </c>
      <c r="E4" s="23" t="s">
        <v>478</v>
      </c>
      <c r="H4" s="23" t="s">
        <v>478</v>
      </c>
      <c r="I4" s="23" t="s">
        <v>478</v>
      </c>
      <c r="J4" s="23" t="s">
        <v>478</v>
      </c>
    </row>
    <row r="5" customFormat="false" ht="14.25" hidden="false" customHeight="false" outlineLevel="0" collapsed="false">
      <c r="A5" s="0" t="s">
        <v>20</v>
      </c>
      <c r="B5" s="23" t="s">
        <v>478</v>
      </c>
      <c r="C5" s="23" t="s">
        <v>478</v>
      </c>
      <c r="E5" s="23" t="s">
        <v>478</v>
      </c>
      <c r="J5" s="23" t="s">
        <v>478</v>
      </c>
    </row>
    <row r="6" customFormat="false" ht="14.25" hidden="false" customHeight="false" outlineLevel="0" collapsed="false">
      <c r="A6" s="0" t="s">
        <v>52</v>
      </c>
      <c r="B6" s="23" t="s">
        <v>478</v>
      </c>
      <c r="C6" s="23" t="s">
        <v>478</v>
      </c>
      <c r="E6" s="23" t="s">
        <v>478</v>
      </c>
      <c r="I6" s="23" t="s">
        <v>478</v>
      </c>
      <c r="J6" s="23" t="s">
        <v>478</v>
      </c>
    </row>
    <row r="7" customFormat="false" ht="14.25" hidden="false" customHeight="false" outlineLevel="0" collapsed="false">
      <c r="A7" s="0" t="s">
        <v>73</v>
      </c>
      <c r="B7" s="23" t="s">
        <v>478</v>
      </c>
      <c r="C7" s="23" t="s">
        <v>478</v>
      </c>
      <c r="D7" s="23" t="s">
        <v>478</v>
      </c>
      <c r="E7" s="23" t="s">
        <v>478</v>
      </c>
      <c r="H7" s="23" t="s">
        <v>478</v>
      </c>
      <c r="I7" s="23" t="s">
        <v>478</v>
      </c>
      <c r="J7" s="23" t="s">
        <v>478</v>
      </c>
    </row>
    <row r="8" customFormat="false" ht="14.25" hidden="false" customHeight="false" outlineLevel="0" collapsed="false">
      <c r="A8" s="0" t="s">
        <v>27</v>
      </c>
      <c r="B8" s="23" t="s">
        <v>478</v>
      </c>
      <c r="C8" s="23" t="s">
        <v>478</v>
      </c>
      <c r="D8" s="23" t="s">
        <v>478</v>
      </c>
      <c r="E8" s="23" t="s">
        <v>478</v>
      </c>
      <c r="H8" s="23" t="s">
        <v>478</v>
      </c>
      <c r="I8" s="23" t="s">
        <v>478</v>
      </c>
      <c r="J8" s="23" t="s">
        <v>478</v>
      </c>
    </row>
    <row r="9" customFormat="false" ht="14.25" hidden="false" customHeight="false" outlineLevel="0" collapsed="false">
      <c r="A9" s="0" t="s">
        <v>106</v>
      </c>
      <c r="B9" s="23" t="s">
        <v>478</v>
      </c>
      <c r="C9" s="23" t="s">
        <v>478</v>
      </c>
      <c r="D9" s="23" t="s">
        <v>478</v>
      </c>
      <c r="E9" s="23" t="s">
        <v>478</v>
      </c>
      <c r="H9" s="23" t="s">
        <v>478</v>
      </c>
      <c r="J9" s="23" t="s">
        <v>478</v>
      </c>
    </row>
    <row r="10" customFormat="false" ht="14.25" hidden="false" customHeight="false" outlineLevel="0" collapsed="false">
      <c r="A10" s="0" t="s">
        <v>76</v>
      </c>
      <c r="B10" s="23" t="s">
        <v>478</v>
      </c>
      <c r="C10" s="23" t="s">
        <v>478</v>
      </c>
      <c r="D10" s="23" t="s">
        <v>478</v>
      </c>
      <c r="E10" s="23" t="s">
        <v>478</v>
      </c>
      <c r="H10" s="23" t="s">
        <v>478</v>
      </c>
      <c r="J10" s="23" t="s">
        <v>478</v>
      </c>
    </row>
    <row r="11" customFormat="false" ht="14.25" hidden="false" customHeight="false" outlineLevel="0" collapsed="false">
      <c r="A11" s="0" t="s">
        <v>111</v>
      </c>
      <c r="B11" s="23" t="s">
        <v>478</v>
      </c>
      <c r="C11" s="23" t="s">
        <v>478</v>
      </c>
      <c r="D11" s="23" t="s">
        <v>478</v>
      </c>
      <c r="E11" s="23" t="s">
        <v>478</v>
      </c>
      <c r="H11" s="23" t="s">
        <v>478</v>
      </c>
      <c r="J11" s="23" t="s">
        <v>478</v>
      </c>
    </row>
    <row r="12" customFormat="false" ht="14.25" hidden="false" customHeight="false" outlineLevel="0" collapsed="false">
      <c r="A12" s="0" t="s">
        <v>49</v>
      </c>
      <c r="B12" s="23" t="s">
        <v>478</v>
      </c>
      <c r="C12" s="23" t="s">
        <v>478</v>
      </c>
      <c r="H12" s="23" t="s">
        <v>478</v>
      </c>
      <c r="J12" s="23" t="s">
        <v>478</v>
      </c>
    </row>
    <row r="13" customFormat="false" ht="14.25" hidden="false" customHeight="false" outlineLevel="0" collapsed="false">
      <c r="A13" s="0" t="s">
        <v>33</v>
      </c>
      <c r="B13" s="23" t="s">
        <v>478</v>
      </c>
      <c r="C13" s="23" t="s">
        <v>478</v>
      </c>
      <c r="E13" s="23" t="s">
        <v>478</v>
      </c>
      <c r="H13" s="23" t="s">
        <v>478</v>
      </c>
      <c r="J13" s="23" t="s">
        <v>478</v>
      </c>
    </row>
    <row r="14" customFormat="false" ht="14.25" hidden="false" customHeight="false" outlineLevel="0" collapsed="false">
      <c r="A14" s="0" t="s">
        <v>15</v>
      </c>
      <c r="B14" s="23" t="s">
        <v>478</v>
      </c>
      <c r="C14" s="23" t="s">
        <v>478</v>
      </c>
    </row>
    <row r="15" customFormat="false" ht="14.25" hidden="false" customHeight="false" outlineLevel="0" collapsed="false">
      <c r="A15" s="0" t="s">
        <v>39</v>
      </c>
      <c r="B15" s="23" t="s">
        <v>478</v>
      </c>
      <c r="G15" s="23" t="s">
        <v>478</v>
      </c>
      <c r="J15" s="23" t="s">
        <v>478</v>
      </c>
    </row>
    <row r="16" customFormat="false" ht="14.25" hidden="false" customHeight="false" outlineLevel="0" collapsed="false">
      <c r="A16" s="0" t="s">
        <v>115</v>
      </c>
      <c r="B16" s="23" t="s">
        <v>478</v>
      </c>
      <c r="C16" s="23" t="s">
        <v>478</v>
      </c>
      <c r="D16" s="23" t="s">
        <v>478</v>
      </c>
      <c r="E16" s="23" t="s">
        <v>478</v>
      </c>
      <c r="H16" s="23" t="s">
        <v>478</v>
      </c>
      <c r="J16" s="23" t="s">
        <v>478</v>
      </c>
    </row>
    <row r="17" customFormat="false" ht="14.25" hidden="false" customHeight="false" outlineLevel="0" collapsed="false">
      <c r="A17" s="0" t="s">
        <v>72</v>
      </c>
      <c r="B17" s="23" t="s">
        <v>478</v>
      </c>
      <c r="C17" s="23" t="s">
        <v>478</v>
      </c>
      <c r="D17" s="23" t="s">
        <v>478</v>
      </c>
      <c r="E17" s="23" t="s">
        <v>478</v>
      </c>
      <c r="H17" s="23" t="s">
        <v>478</v>
      </c>
      <c r="I17" s="23" t="s">
        <v>478</v>
      </c>
      <c r="J17" s="23" t="s">
        <v>478</v>
      </c>
    </row>
    <row r="18" customFormat="false" ht="14.25" hidden="false" customHeight="false" outlineLevel="0" collapsed="false">
      <c r="A18" s="0" t="s">
        <v>79</v>
      </c>
      <c r="B18" s="23" t="s">
        <v>478</v>
      </c>
      <c r="C18" s="23" t="s">
        <v>478</v>
      </c>
      <c r="D18" s="23" t="s">
        <v>478</v>
      </c>
      <c r="E18" s="23" t="s">
        <v>478</v>
      </c>
      <c r="H18" s="23" t="s">
        <v>478</v>
      </c>
      <c r="I18" s="23" t="s">
        <v>478</v>
      </c>
      <c r="J18" s="23" t="s">
        <v>478</v>
      </c>
    </row>
    <row r="19" customFormat="false" ht="14.25" hidden="false" customHeight="false" outlineLevel="0" collapsed="false">
      <c r="A19" s="0" t="s">
        <v>45</v>
      </c>
      <c r="B19" s="23" t="s">
        <v>478</v>
      </c>
      <c r="C19" s="23" t="s">
        <v>478</v>
      </c>
      <c r="E19" s="23" t="s">
        <v>478</v>
      </c>
      <c r="J19" s="23" t="s">
        <v>478</v>
      </c>
    </row>
    <row r="20" customFormat="false" ht="14.25" hidden="false" customHeight="false" outlineLevel="0" collapsed="false">
      <c r="A20" s="0" t="s">
        <v>83</v>
      </c>
      <c r="B20" s="23" t="s">
        <v>478</v>
      </c>
      <c r="C20" s="23" t="s">
        <v>478</v>
      </c>
      <c r="D20" s="23" t="s">
        <v>478</v>
      </c>
      <c r="E20" s="23" t="s">
        <v>478</v>
      </c>
      <c r="H20" s="23" t="s">
        <v>478</v>
      </c>
      <c r="I20" s="23" t="s">
        <v>478</v>
      </c>
      <c r="J20" s="23" t="s">
        <v>478</v>
      </c>
    </row>
    <row r="21" customFormat="false" ht="14.25" hidden="false" customHeight="false" outlineLevel="0" collapsed="false">
      <c r="A21" s="0" t="s">
        <v>103</v>
      </c>
      <c r="K21" s="23" t="s">
        <v>478</v>
      </c>
    </row>
    <row r="22" customFormat="false" ht="14.25" hidden="false" customHeight="false" outlineLevel="0" collapsed="false">
      <c r="A22" s="0" t="s">
        <v>41</v>
      </c>
      <c r="D22" s="23" t="s">
        <v>478</v>
      </c>
      <c r="F22" s="23" t="s">
        <v>478</v>
      </c>
    </row>
    <row r="23" customFormat="false" ht="14.25" hidden="false" customHeight="false" outlineLevel="0" collapsed="false">
      <c r="A23" s="0" t="s">
        <v>100</v>
      </c>
      <c r="B23" s="23" t="s">
        <v>478</v>
      </c>
      <c r="C23" s="23" t="s">
        <v>478</v>
      </c>
      <c r="D23" s="23" t="s">
        <v>478</v>
      </c>
      <c r="E23" s="23" t="s">
        <v>478</v>
      </c>
      <c r="J23" s="23" t="s">
        <v>478</v>
      </c>
    </row>
    <row r="24" customFormat="false" ht="14.25" hidden="false" customHeight="false" outlineLevel="0" collapsed="false">
      <c r="A24" s="0" t="s">
        <v>62</v>
      </c>
      <c r="B24" s="23" t="s">
        <v>478</v>
      </c>
      <c r="C24" s="23" t="s">
        <v>478</v>
      </c>
      <c r="D24" s="23" t="s">
        <v>478</v>
      </c>
      <c r="E24" s="23" t="s">
        <v>478</v>
      </c>
    </row>
    <row r="25" customFormat="false" ht="14.25" hidden="false" customHeight="false" outlineLevel="0" collapsed="false">
      <c r="A25" s="0" t="s">
        <v>54</v>
      </c>
      <c r="B25" s="23" t="s">
        <v>478</v>
      </c>
      <c r="C25" s="23" t="s">
        <v>478</v>
      </c>
      <c r="D25" s="23" t="s">
        <v>478</v>
      </c>
      <c r="E25" s="23" t="s">
        <v>478</v>
      </c>
      <c r="J25" s="23" t="s">
        <v>478</v>
      </c>
    </row>
    <row r="26" customFormat="false" ht="14.25" hidden="false" customHeight="false" outlineLevel="0" collapsed="false">
      <c r="A26" s="0" t="s">
        <v>104</v>
      </c>
      <c r="F26" s="23" t="s">
        <v>478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 activePane="bottomRight" state="frozen"/>
      <selection pane="topLeft" activeCell="A1" activeCellId="0" sqref="A1"/>
      <selection pane="topRight" activeCell="B1" activeCellId="0" sqref="B1"/>
      <selection pane="bottomLeft" activeCell="A5" activeCellId="0" sqref="A5"/>
      <selection pane="bottomRight" activeCell="A24" activeCellId="0" sqref="A24"/>
    </sheetView>
  </sheetViews>
  <sheetFormatPr defaultColWidth="8.8515625" defaultRowHeight="20.25" zeroHeight="false" outlineLevelRow="0" outlineLevelCol="0"/>
  <cols>
    <col collapsed="false" customWidth="true" hidden="false" outlineLevel="0" max="1" min="1" style="0" width="45.85"/>
    <col collapsed="false" customWidth="true" hidden="false" outlineLevel="0" max="8" min="2" style="0" width="11.57"/>
    <col collapsed="false" customWidth="true" hidden="false" outlineLevel="0" max="12" min="12" style="0" width="36.86"/>
    <col collapsed="false" customWidth="true" hidden="false" outlineLevel="0" max="13" min="13" style="0" width="129.14"/>
    <col collapsed="false" customWidth="true" hidden="false" outlineLevel="0" max="17" min="17" style="0" width="89.86"/>
  </cols>
  <sheetData>
    <row r="1" s="1" customFormat="true" ht="51.75" hidden="false" customHeight="true" outlineLevel="0" collapsed="false">
      <c r="A1" s="1" t="s">
        <v>1</v>
      </c>
      <c r="B1" s="22" t="s">
        <v>479</v>
      </c>
      <c r="C1" s="22" t="s">
        <v>480</v>
      </c>
      <c r="D1" s="22" t="s">
        <v>481</v>
      </c>
      <c r="E1" s="22" t="s">
        <v>482</v>
      </c>
      <c r="F1" s="22" t="s">
        <v>483</v>
      </c>
      <c r="G1" s="22" t="s">
        <v>484</v>
      </c>
      <c r="H1" s="22" t="s">
        <v>485</v>
      </c>
      <c r="I1" s="1" t="s">
        <v>486</v>
      </c>
    </row>
    <row r="2" customFormat="false" ht="20.25" hidden="false" customHeight="true" outlineLevel="0" collapsed="false">
      <c r="A2" s="0" t="str">
        <f aca="false">Asignaturas!B2</f>
        <v>Fundamentos de Matemáticas</v>
      </c>
      <c r="B2" s="0" t="n">
        <v>100</v>
      </c>
      <c r="I2" s="0" t="n">
        <f aca="false">SUM(B2:F2)</f>
        <v>100</v>
      </c>
    </row>
    <row r="3" customFormat="false" ht="20.25" hidden="false" customHeight="true" outlineLevel="0" collapsed="false">
      <c r="A3" s="0" t="str">
        <f aca="false">Asignaturas!B3</f>
        <v>Análisis I</v>
      </c>
      <c r="B3" s="0" t="n">
        <v>70</v>
      </c>
      <c r="C3" s="0" t="n">
        <v>30</v>
      </c>
      <c r="I3" s="0" t="n">
        <f aca="false">SUM(B3:F3)</f>
        <v>100</v>
      </c>
      <c r="K3" s="1" t="s">
        <v>487</v>
      </c>
      <c r="L3" s="1" t="s">
        <v>488</v>
      </c>
      <c r="M3" s="1" t="s">
        <v>489</v>
      </c>
    </row>
    <row r="4" customFormat="false" ht="20.25" hidden="false" customHeight="true" outlineLevel="0" collapsed="false">
      <c r="A4" s="0" t="str">
        <f aca="false">Asignaturas!B4</f>
        <v>Álgebra Lineal</v>
      </c>
      <c r="B4" s="0" t="n">
        <v>70</v>
      </c>
      <c r="C4" s="0" t="n">
        <v>30</v>
      </c>
      <c r="I4" s="0" t="n">
        <f aca="false">SUM(B4:F4)</f>
        <v>100</v>
      </c>
      <c r="K4" s="0" t="s">
        <v>490</v>
      </c>
      <c r="L4" s="0" t="s">
        <v>491</v>
      </c>
      <c r="M4" s="0" t="s">
        <v>492</v>
      </c>
    </row>
    <row r="5" customFormat="false" ht="20.25" hidden="false" customHeight="true" outlineLevel="0" collapsed="false">
      <c r="A5" s="0" t="str">
        <f aca="false">Asignaturas!B5</f>
        <v>Matemática Discreta</v>
      </c>
      <c r="B5" s="0" t="n">
        <v>70</v>
      </c>
      <c r="C5" s="0" t="n">
        <v>30</v>
      </c>
      <c r="I5" s="0" t="n">
        <f aca="false">SUM(B5:F5)</f>
        <v>100</v>
      </c>
      <c r="K5" s="0" t="s">
        <v>493</v>
      </c>
      <c r="L5" s="0" t="s">
        <v>494</v>
      </c>
      <c r="M5" s="0" t="s">
        <v>495</v>
      </c>
    </row>
    <row r="6" customFormat="false" ht="20.25" hidden="false" customHeight="true" outlineLevel="0" collapsed="false">
      <c r="A6" s="0" t="str">
        <f aca="false">Asignaturas!B6</f>
        <v>Programación</v>
      </c>
      <c r="B6" s="0" t="n">
        <v>20</v>
      </c>
      <c r="C6" s="0" t="n">
        <v>40</v>
      </c>
      <c r="E6" s="0" t="n">
        <v>40</v>
      </c>
      <c r="I6" s="0" t="n">
        <f aca="false">SUM(B6:F6)</f>
        <v>100</v>
      </c>
      <c r="K6" s="0" t="s">
        <v>496</v>
      </c>
      <c r="L6" s="0" t="s">
        <v>497</v>
      </c>
      <c r="M6" s="0" t="s">
        <v>498</v>
      </c>
    </row>
    <row r="7" customFormat="false" ht="20.25" hidden="false" customHeight="true" outlineLevel="0" collapsed="false">
      <c r="A7" s="0" t="str">
        <f aca="false">Asignaturas!B7</f>
        <v>Análisis II</v>
      </c>
      <c r="B7" s="0" t="n">
        <v>70</v>
      </c>
      <c r="C7" s="0" t="n">
        <v>30</v>
      </c>
      <c r="I7" s="0" t="n">
        <f aca="false">SUM(B7:F7)</f>
        <v>100</v>
      </c>
      <c r="K7" s="0" t="s">
        <v>499</v>
      </c>
      <c r="L7" s="0" t="s">
        <v>500</v>
      </c>
      <c r="M7" s="0" t="s">
        <v>501</v>
      </c>
    </row>
    <row r="8" customFormat="false" ht="20.25" hidden="false" customHeight="true" outlineLevel="0" collapsed="false">
      <c r="A8" s="0" t="str">
        <f aca="false">Asignaturas!B8</f>
        <v>Probabilidad y Estadística</v>
      </c>
      <c r="B8" s="0" t="n">
        <v>50</v>
      </c>
      <c r="C8" s="0" t="n">
        <v>30</v>
      </c>
      <c r="D8" s="0" t="n">
        <v>20</v>
      </c>
      <c r="I8" s="0" t="n">
        <f aca="false">SUM(B8:F8)</f>
        <v>100</v>
      </c>
      <c r="K8" s="0" t="s">
        <v>502</v>
      </c>
      <c r="L8" s="0" t="s">
        <v>503</v>
      </c>
      <c r="M8" s="0" t="s">
        <v>504</v>
      </c>
    </row>
    <row r="9" customFormat="false" ht="20.25" hidden="false" customHeight="true" outlineLevel="0" collapsed="false">
      <c r="A9" s="0" t="str">
        <f aca="false">Asignaturas!B9</f>
        <v>Algoritmos y Estructuras de Datos</v>
      </c>
      <c r="B9" s="0" t="n">
        <v>20</v>
      </c>
      <c r="C9" s="0" t="n">
        <v>40</v>
      </c>
      <c r="E9" s="0" t="n">
        <v>40</v>
      </c>
      <c r="I9" s="0" t="n">
        <f aca="false">SUM(B9:F9)</f>
        <v>100</v>
      </c>
      <c r="K9" s="0" t="s">
        <v>505</v>
      </c>
      <c r="L9" s="0" t="s">
        <v>506</v>
      </c>
      <c r="M9" s="0" t="s">
        <v>507</v>
      </c>
    </row>
    <row r="10" customFormat="false" ht="20.25" hidden="false" customHeight="true" outlineLevel="0" collapsed="false">
      <c r="A10" s="0" t="str">
        <f aca="false">Asignaturas!B10</f>
        <v>Claves de Historia Contemporánea</v>
      </c>
      <c r="B10" s="0" t="s">
        <v>508</v>
      </c>
      <c r="D10" s="0" t="s">
        <v>509</v>
      </c>
      <c r="I10" s="0" t="n">
        <f aca="false">SUM(B10:F10)</f>
        <v>0</v>
      </c>
      <c r="K10" s="0" t="s">
        <v>510</v>
      </c>
      <c r="L10" s="0" t="s">
        <v>511</v>
      </c>
      <c r="M10" s="0" t="s">
        <v>512</v>
      </c>
    </row>
    <row r="11" customFormat="false" ht="20.25" hidden="false" customHeight="true" outlineLevel="0" collapsed="false">
      <c r="A11" s="0" t="str">
        <f aca="false">Asignaturas!B11</f>
        <v>Proyecto I </v>
      </c>
      <c r="E11" s="0" t="n">
        <v>100</v>
      </c>
      <c r="I11" s="0" t="n">
        <f aca="false">SUM(B11:F11)</f>
        <v>100</v>
      </c>
    </row>
    <row r="12" customFormat="false" ht="20.25" hidden="false" customHeight="true" outlineLevel="0" collapsed="false">
      <c r="A12" s="0" t="str">
        <f aca="false">Asignaturas!B12</f>
        <v>Análisis III</v>
      </c>
      <c r="B12" s="0" t="n">
        <v>70</v>
      </c>
      <c r="C12" s="0" t="n">
        <v>30</v>
      </c>
      <c r="I12" s="0" t="n">
        <f aca="false">SUM(B12:F12)</f>
        <v>100</v>
      </c>
    </row>
    <row r="13" customFormat="false" ht="20.25" hidden="false" customHeight="true" outlineLevel="0" collapsed="false">
      <c r="A13" s="0" t="str">
        <f aca="false">Asignaturas!B13</f>
        <v>Ecuaciones Diferenciales y en Diferencias</v>
      </c>
      <c r="B13" s="0" t="n">
        <v>70</v>
      </c>
      <c r="C13" s="0" t="n">
        <v>30</v>
      </c>
      <c r="I13" s="0" t="n">
        <f aca="false">SUM(B13:F13)</f>
        <v>100</v>
      </c>
    </row>
    <row r="14" customFormat="false" ht="20.25" hidden="false" customHeight="true" outlineLevel="0" collapsed="false">
      <c r="A14" s="0" t="str">
        <f aca="false">Asignaturas!B14</f>
        <v>Bases de Datos</v>
      </c>
      <c r="B14" s="0" t="n">
        <v>40</v>
      </c>
      <c r="C14" s="0" t="n">
        <v>40</v>
      </c>
      <c r="D14" s="0" t="n">
        <v>20</v>
      </c>
      <c r="I14" s="0" t="n">
        <f aca="false">SUM(B14:F14)</f>
        <v>100</v>
      </c>
    </row>
    <row r="15" customFormat="false" ht="20.25" hidden="false" customHeight="true" outlineLevel="0" collapsed="false">
      <c r="A15" s="0" t="str">
        <f aca="false">Asignaturas!B15</f>
        <v>Estadística Inferencial</v>
      </c>
      <c r="B15" s="0" t="n">
        <v>50</v>
      </c>
      <c r="C15" s="0" t="n">
        <v>30</v>
      </c>
      <c r="D15" s="0" t="n">
        <v>20</v>
      </c>
      <c r="I15" s="0" t="n">
        <f aca="false">SUM(B15:F15)</f>
        <v>100</v>
      </c>
    </row>
    <row r="16" customFormat="false" ht="20.25" hidden="false" customHeight="true" outlineLevel="0" collapsed="false">
      <c r="A16" s="0" t="str">
        <f aca="false">Asignaturas!B16</f>
        <v>Fundamentos Económicos</v>
      </c>
      <c r="B16" s="0" t="n">
        <v>80</v>
      </c>
      <c r="D16" s="0" t="n">
        <v>20</v>
      </c>
      <c r="I16" s="0" t="n">
        <f aca="false">SUM(B16:F16)</f>
        <v>100</v>
      </c>
    </row>
    <row r="17" customFormat="false" ht="20.25" hidden="false" customHeight="true" outlineLevel="0" collapsed="false">
      <c r="A17" s="0" t="str">
        <f aca="false">Asignaturas!B17</f>
        <v>Geometría Diferencial</v>
      </c>
      <c r="B17" s="0" t="n">
        <v>70</v>
      </c>
      <c r="C17" s="0" t="n">
        <v>30</v>
      </c>
      <c r="I17" s="0" t="n">
        <f aca="false">SUM(B17:F17)</f>
        <v>100</v>
      </c>
    </row>
    <row r="18" customFormat="false" ht="20.25" hidden="false" customHeight="true" outlineLevel="0" collapsed="false">
      <c r="A18" s="0" t="str">
        <f aca="false">Asignaturas!B18</f>
        <v>Métodos Numéricos I</v>
      </c>
      <c r="B18" s="0" t="n">
        <v>40</v>
      </c>
      <c r="C18" s="0" t="n">
        <v>40</v>
      </c>
      <c r="D18" s="0" t="n">
        <v>20</v>
      </c>
      <c r="I18" s="0" t="n">
        <f aca="false">SUM(B18:F18)</f>
        <v>100</v>
      </c>
    </row>
    <row r="19" customFormat="false" ht="20.25" hidden="false" customHeight="true" outlineLevel="0" collapsed="false">
      <c r="A19" s="0" t="str">
        <f aca="false">Asignaturas!B19</f>
        <v>Electrónica Digital y Arquitectura de Ordenadores</v>
      </c>
      <c r="B19" s="0" t="n">
        <v>40</v>
      </c>
      <c r="C19" s="0" t="n">
        <v>40</v>
      </c>
      <c r="D19" s="0" t="n">
        <v>20</v>
      </c>
      <c r="I19" s="0" t="n">
        <f aca="false">SUM(B19:F19)</f>
        <v>100</v>
      </c>
    </row>
    <row r="20" customFormat="false" ht="20.25" hidden="false" customHeight="true" outlineLevel="0" collapsed="false">
      <c r="A20" s="0" t="str">
        <f aca="false">Asignaturas!B20</f>
        <v>Ecuaciones en Derivadas Parciales</v>
      </c>
      <c r="B20" s="0" t="n">
        <v>70</v>
      </c>
      <c r="C20" s="0" t="n">
        <v>30</v>
      </c>
      <c r="I20" s="0" t="n">
        <f aca="false">SUM(B20:F20)</f>
        <v>100</v>
      </c>
    </row>
    <row r="21" customFormat="false" ht="20.25" hidden="false" customHeight="true" outlineLevel="0" collapsed="false">
      <c r="A21" s="0" t="str">
        <f aca="false">Asignaturas!B21</f>
        <v>Análisis de Datos</v>
      </c>
      <c r="B21" s="0" t="n">
        <v>40</v>
      </c>
      <c r="C21" s="0" t="n">
        <v>40</v>
      </c>
      <c r="D21" s="0" t="n">
        <v>20</v>
      </c>
      <c r="I21" s="0" t="n">
        <f aca="false">SUM(B21:F21)</f>
        <v>100</v>
      </c>
    </row>
    <row r="22" customFormat="false" ht="20.25" hidden="false" customHeight="true" outlineLevel="0" collapsed="false">
      <c r="A22" s="0" t="str">
        <f aca="false">Asignaturas!B22</f>
        <v>Proyecto II</v>
      </c>
      <c r="E22" s="0" t="n">
        <v>100</v>
      </c>
      <c r="I22" s="0" t="n">
        <f aca="false">SUM(B22:F22)</f>
        <v>100</v>
      </c>
    </row>
    <row r="23" customFormat="false" ht="20.25" hidden="false" customHeight="true" outlineLevel="0" collapsed="false">
      <c r="A23" s="0" t="str">
        <f aca="false">Asignaturas!B23</f>
        <v>Sistemas Operativos y Redes de Ordenadores</v>
      </c>
      <c r="B23" s="0" t="n">
        <v>40</v>
      </c>
      <c r="C23" s="0" t="n">
        <v>40</v>
      </c>
      <c r="D23" s="0" t="n">
        <v>20</v>
      </c>
      <c r="I23" s="0" t="n">
        <f aca="false">SUM(B23:F23)</f>
        <v>100</v>
      </c>
    </row>
    <row r="24" customFormat="false" ht="20.25" hidden="false" customHeight="true" outlineLevel="0" collapsed="false">
      <c r="A24" s="0" t="str">
        <f aca="false">Asignaturas!B24</f>
        <v>Optimización</v>
      </c>
      <c r="B24" s="0" t="n">
        <v>40</v>
      </c>
      <c r="C24" s="0" t="n">
        <v>40</v>
      </c>
      <c r="D24" s="0" t="n">
        <v>20</v>
      </c>
      <c r="I24" s="0" t="n">
        <f aca="false">SUM(B24:F24)</f>
        <v>100</v>
      </c>
    </row>
    <row r="25" customFormat="false" ht="20.25" hidden="false" customHeight="true" outlineLevel="0" collapsed="false">
      <c r="A25" s="0" t="str">
        <f aca="false">Asignaturas!B25</f>
        <v>Métodos Numéricos II</v>
      </c>
      <c r="B25" s="0" t="n">
        <v>40</v>
      </c>
      <c r="C25" s="0" t="n">
        <v>40</v>
      </c>
      <c r="D25" s="0" t="n">
        <v>20</v>
      </c>
      <c r="I25" s="0" t="n">
        <f aca="false">SUM(B25:F25)</f>
        <v>100</v>
      </c>
    </row>
    <row r="26" customFormat="false" ht="20.25" hidden="false" customHeight="true" outlineLevel="0" collapsed="false">
      <c r="A26" s="0" t="str">
        <f aca="false">Asignaturas!B26</f>
        <v>Hombre y Mundo Moderno</v>
      </c>
      <c r="B26" s="0" t="n">
        <v>60</v>
      </c>
      <c r="D26" s="0" t="s">
        <v>513</v>
      </c>
      <c r="E26" s="0" t="s">
        <v>513</v>
      </c>
      <c r="I26" s="0" t="n">
        <f aca="false">SUM(B26:F26)</f>
        <v>60</v>
      </c>
      <c r="J26" s="0" t="s">
        <v>514</v>
      </c>
    </row>
    <row r="27" customFormat="false" ht="20.25" hidden="false" customHeight="true" outlineLevel="0" collapsed="false">
      <c r="A27" s="0" t="str">
        <f aca="false">Asignaturas!B27</f>
        <v>Sistemas Dinámicos</v>
      </c>
      <c r="B27" s="0" t="n">
        <v>70</v>
      </c>
      <c r="C27" s="0" t="n">
        <v>30</v>
      </c>
      <c r="I27" s="0" t="n">
        <f aca="false">SUM(B27:F27)</f>
        <v>100</v>
      </c>
    </row>
    <row r="28" customFormat="false" ht="20.25" hidden="false" customHeight="true" outlineLevel="0" collapsed="false">
      <c r="A28" s="0" t="str">
        <f aca="false">Asignaturas!B28</f>
        <v>Análisis Funcional</v>
      </c>
      <c r="B28" s="0" t="n">
        <v>70</v>
      </c>
      <c r="C28" s="0" t="n">
        <v>30</v>
      </c>
      <c r="I28" s="0" t="n">
        <f aca="false">SUM(B28:F28)</f>
        <v>100</v>
      </c>
    </row>
    <row r="29" customFormat="false" ht="20.25" hidden="false" customHeight="true" outlineLevel="0" collapsed="false">
      <c r="A29" s="0" t="str">
        <f aca="false">Asignaturas!B29</f>
        <v>Topología</v>
      </c>
      <c r="B29" s="0" t="n">
        <v>70</v>
      </c>
      <c r="C29" s="0" t="n">
        <v>30</v>
      </c>
      <c r="I29" s="0" t="n">
        <f aca="false">SUM(B29:F29)</f>
        <v>100</v>
      </c>
    </row>
    <row r="30" customFormat="false" ht="20.25" hidden="false" customHeight="true" outlineLevel="0" collapsed="false">
      <c r="A30" s="0" t="str">
        <f aca="false">Asignaturas!B30</f>
        <v>Variable Compleja y Análisis de Fourier</v>
      </c>
      <c r="B30" s="0" t="n">
        <v>70</v>
      </c>
      <c r="C30" s="0" t="n">
        <v>30</v>
      </c>
      <c r="I30" s="0" t="n">
        <f aca="false">SUM(B30:F30)</f>
        <v>100</v>
      </c>
    </row>
    <row r="31" customFormat="false" ht="20.25" hidden="false" customHeight="true" outlineLevel="0" collapsed="false">
      <c r="A31" s="0" t="str">
        <f aca="false">Asignaturas!B31</f>
        <v>Aprendizaje Automático</v>
      </c>
      <c r="B31" s="0" t="n">
        <v>20</v>
      </c>
      <c r="C31" s="0" t="n">
        <v>40</v>
      </c>
      <c r="E31" s="0" t="n">
        <v>40</v>
      </c>
      <c r="I31" s="0" t="n">
        <f aca="false">SUM(B31:F31)</f>
        <v>100</v>
      </c>
    </row>
    <row r="32" customFormat="false" ht="20.25" hidden="false" customHeight="true" outlineLevel="0" collapsed="false">
      <c r="A32" s="0" t="str">
        <f aca="false">Asignaturas!B32</f>
        <v>Computación en paralelo</v>
      </c>
      <c r="B32" s="0" t="n">
        <v>20</v>
      </c>
      <c r="C32" s="0" t="n">
        <v>40</v>
      </c>
      <c r="E32" s="0" t="n">
        <v>40</v>
      </c>
      <c r="I32" s="0" t="n">
        <f aca="false">SUM(B32:F32)</f>
        <v>100</v>
      </c>
    </row>
    <row r="33" customFormat="false" ht="20.25" hidden="false" customHeight="true" outlineLevel="0" collapsed="false">
      <c r="A33" s="0" t="str">
        <f aca="false">Asignaturas!B33</f>
        <v>Cálculo Estocástico</v>
      </c>
      <c r="B33" s="0" t="n">
        <v>70</v>
      </c>
      <c r="C33" s="0" t="n">
        <v>30</v>
      </c>
      <c r="I33" s="0" t="n">
        <f aca="false">SUM(B33:F33)</f>
        <v>100</v>
      </c>
    </row>
    <row r="34" customFormat="false" ht="20.25" hidden="false" customHeight="true" outlineLevel="0" collapsed="false">
      <c r="A34" s="0" t="str">
        <f aca="false">Asignaturas!B34</f>
        <v>Matemática Financiera I</v>
      </c>
      <c r="B34" s="0" t="n">
        <v>50</v>
      </c>
      <c r="C34" s="0" t="n">
        <v>30</v>
      </c>
      <c r="D34" s="0" t="n">
        <v>20</v>
      </c>
      <c r="I34" s="0" t="n">
        <f aca="false">SUM(B34:F34)</f>
        <v>100</v>
      </c>
    </row>
    <row r="35" customFormat="false" ht="20.25" hidden="false" customHeight="true" outlineLevel="0" collapsed="false">
      <c r="A35" s="0" t="str">
        <f aca="false">Asignaturas!B35</f>
        <v>Matemáticas Actuariales</v>
      </c>
      <c r="B35" s="0" t="n">
        <v>50</v>
      </c>
      <c r="C35" s="0" t="n">
        <v>30</v>
      </c>
      <c r="D35" s="0" t="n">
        <v>20</v>
      </c>
      <c r="I35" s="0" t="n">
        <f aca="false">SUM(B35:F35)</f>
        <v>100</v>
      </c>
    </row>
    <row r="36" customFormat="false" ht="20.25" hidden="false" customHeight="true" outlineLevel="0" collapsed="false">
      <c r="A36" s="0" t="str">
        <f aca="false">Asignaturas!B36</f>
        <v>Lógica Formal</v>
      </c>
      <c r="B36" s="0" t="n">
        <v>40</v>
      </c>
      <c r="C36" s="0" t="n">
        <v>40</v>
      </c>
      <c r="D36" s="0" t="n">
        <v>20</v>
      </c>
      <c r="I36" s="0" t="n">
        <f aca="false">SUM(B36:F36)</f>
        <v>100</v>
      </c>
    </row>
    <row r="37" customFormat="false" ht="20.25" hidden="false" customHeight="true" outlineLevel="0" collapsed="false">
      <c r="A37" s="0" t="str">
        <f aca="false">Asignaturas!B37</f>
        <v>Teoría de la Computación</v>
      </c>
      <c r="B37" s="0" t="n">
        <v>40</v>
      </c>
      <c r="C37" s="0" t="n">
        <v>40</v>
      </c>
      <c r="D37" s="0" t="n">
        <v>20</v>
      </c>
      <c r="I37" s="0" t="n">
        <f aca="false">SUM(B37:F37)</f>
        <v>100</v>
      </c>
    </row>
    <row r="38" customFormat="false" ht="20.25" hidden="false" customHeight="true" outlineLevel="0" collapsed="false">
      <c r="A38" s="0" t="str">
        <f aca="false">Asignaturas!B38</f>
        <v>Fundamentos de la Inteligencia Artificial</v>
      </c>
      <c r="B38" s="0" t="n">
        <v>40</v>
      </c>
      <c r="C38" s="0" t="n">
        <v>40</v>
      </c>
      <c r="D38" s="0" t="n">
        <v>20</v>
      </c>
      <c r="I38" s="0" t="n">
        <f aca="false">SUM(B38:F38)</f>
        <v>100</v>
      </c>
    </row>
    <row r="39" customFormat="false" ht="20.25" hidden="false" customHeight="true" outlineLevel="0" collapsed="false">
      <c r="A39" s="0" t="str">
        <f aca="false">Asignaturas!B39</f>
        <v>Matemática Financiera II</v>
      </c>
      <c r="B39" s="0" t="n">
        <v>50</v>
      </c>
      <c r="C39" s="0" t="n">
        <v>30</v>
      </c>
      <c r="D39" s="0" t="n">
        <v>20</v>
      </c>
      <c r="I39" s="0" t="n">
        <f aca="false">SUM(B39:F39)</f>
        <v>100</v>
      </c>
    </row>
    <row r="40" customFormat="false" ht="20.25" hidden="false" customHeight="true" outlineLevel="0" collapsed="false">
      <c r="A40" s="0" t="str">
        <f aca="false">Asignaturas!B40</f>
        <v>Minería de Datos y Big Data</v>
      </c>
      <c r="B40" s="0" t="n">
        <v>40</v>
      </c>
      <c r="C40" s="0" t="n">
        <v>40</v>
      </c>
      <c r="D40" s="0" t="n">
        <v>20</v>
      </c>
      <c r="I40" s="0" t="n">
        <f aca="false">SUM(B40:F40)</f>
        <v>100</v>
      </c>
    </row>
    <row r="41" customFormat="false" ht="20.25" hidden="false" customHeight="true" outlineLevel="0" collapsed="false">
      <c r="A41" s="0" t="str">
        <f aca="false">Asignaturas!B41</f>
        <v>Modelos de Riesgo Cuantitativo</v>
      </c>
      <c r="B41" s="0" t="n">
        <v>50</v>
      </c>
      <c r="C41" s="0" t="n">
        <v>30</v>
      </c>
      <c r="D41" s="0" t="n">
        <v>20</v>
      </c>
      <c r="I41" s="0" t="n">
        <f aca="false">SUM(B41:F41)</f>
        <v>100</v>
      </c>
    </row>
    <row r="42" customFormat="false" ht="20.25" hidden="false" customHeight="true" outlineLevel="0" collapsed="false">
      <c r="A42" s="0" t="str">
        <f aca="false">Asignaturas!B42</f>
        <v>Teoría y optimización de carteras</v>
      </c>
      <c r="B42" s="0" t="n">
        <v>50</v>
      </c>
      <c r="C42" s="0" t="n">
        <v>30</v>
      </c>
      <c r="D42" s="0" t="n">
        <v>20</v>
      </c>
      <c r="I42" s="0" t="n">
        <f aca="false">SUM(B42:F42)</f>
        <v>100</v>
      </c>
    </row>
    <row r="43" customFormat="false" ht="20.25" hidden="false" customHeight="true" outlineLevel="0" collapsed="false">
      <c r="A43" s="0" t="str">
        <f aca="false">Asignaturas!B43</f>
        <v>Series Temporales</v>
      </c>
      <c r="B43" s="0" t="n">
        <v>50</v>
      </c>
      <c r="C43" s="0" t="n">
        <v>30</v>
      </c>
      <c r="D43" s="0" t="n">
        <v>20</v>
      </c>
      <c r="I43" s="0" t="n">
        <f aca="false">SUM(B43:F43)</f>
        <v>100</v>
      </c>
    </row>
    <row r="44" customFormat="false" ht="20.25" hidden="false" customHeight="true" outlineLevel="0" collapsed="false">
      <c r="A44" s="0" t="str">
        <f aca="false">Asignaturas!B44</f>
        <v>Programación Lógica</v>
      </c>
      <c r="B44" s="0" t="n">
        <v>40</v>
      </c>
      <c r="C44" s="0" t="n">
        <v>40</v>
      </c>
      <c r="D44" s="0" t="n">
        <v>20</v>
      </c>
      <c r="I44" s="0" t="n">
        <f aca="false">SUM(B44:F44)</f>
        <v>100</v>
      </c>
    </row>
    <row r="45" customFormat="false" ht="20.25" hidden="false" customHeight="true" outlineLevel="0" collapsed="false">
      <c r="A45" s="0" t="str">
        <f aca="false">Asignaturas!B45</f>
        <v>Programación Funcional</v>
      </c>
      <c r="B45" s="0" t="n">
        <v>40</v>
      </c>
      <c r="C45" s="0" t="n">
        <v>40</v>
      </c>
      <c r="D45" s="0" t="n">
        <v>20</v>
      </c>
      <c r="I45" s="0" t="n">
        <f aca="false">SUM(B45:F45)</f>
        <v>100</v>
      </c>
    </row>
    <row r="46" customFormat="false" ht="20.25" hidden="false" customHeight="true" outlineLevel="0" collapsed="false">
      <c r="A46" s="0" t="str">
        <f aca="false">Asignaturas!B46</f>
        <v>Percepción Computacional</v>
      </c>
      <c r="B46" s="0" t="n">
        <v>40</v>
      </c>
      <c r="C46" s="0" t="n">
        <v>40</v>
      </c>
      <c r="D46" s="0" t="n">
        <v>20</v>
      </c>
      <c r="I46" s="0" t="n">
        <f aca="false">SUM(B46:F46)</f>
        <v>100</v>
      </c>
    </row>
    <row r="47" customFormat="false" ht="20.25" hidden="false" customHeight="true" outlineLevel="0" collapsed="false">
      <c r="A47" s="0" t="str">
        <f aca="false">Asignaturas!B47</f>
        <v>Procesamiento de Lenguaje Natural</v>
      </c>
      <c r="B47" s="0" t="n">
        <v>40</v>
      </c>
      <c r="C47" s="0" t="n">
        <v>40</v>
      </c>
      <c r="D47" s="0" t="n">
        <v>20</v>
      </c>
      <c r="I47" s="0" t="n">
        <f aca="false">SUM(B47:F47)</f>
        <v>100</v>
      </c>
    </row>
    <row r="48" customFormat="false" ht="20.25" hidden="false" customHeight="true" outlineLevel="0" collapsed="false">
      <c r="A48" s="0" t="str">
        <f aca="false">Asignaturas!B48</f>
        <v>Administración de sistemas</v>
      </c>
      <c r="B48" s="0" t="n">
        <v>40</v>
      </c>
      <c r="C48" s="0" t="n">
        <v>40</v>
      </c>
      <c r="D48" s="0" t="n">
        <v>20</v>
      </c>
      <c r="I48" s="0" t="n">
        <f aca="false">SUM(B48:F48)</f>
        <v>100</v>
      </c>
    </row>
    <row r="49" customFormat="false" ht="20.25" hidden="false" customHeight="true" outlineLevel="0" collapsed="false">
      <c r="A49" s="0" t="str">
        <f aca="false">Asignaturas!B49</f>
        <v>Doctrina Social de la Iglesia</v>
      </c>
      <c r="B49" s="0" t="s">
        <v>515</v>
      </c>
      <c r="D49" s="0" t="s">
        <v>516</v>
      </c>
      <c r="I49" s="0" t="n">
        <f aca="false">SUM(B49:F49)</f>
        <v>0</v>
      </c>
    </row>
    <row r="50" customFormat="false" ht="20.25" hidden="false" customHeight="true" outlineLevel="0" collapsed="false">
      <c r="A50" s="0" t="str">
        <f aca="false">Asignaturas!B50</f>
        <v>Prácticas externas</v>
      </c>
      <c r="G50" s="0" t="n">
        <v>100</v>
      </c>
      <c r="I50" s="0" t="n">
        <f aca="false">SUM(B50:F50)</f>
        <v>0</v>
      </c>
    </row>
    <row r="51" customFormat="false" ht="20.25" hidden="false" customHeight="true" outlineLevel="0" collapsed="false">
      <c r="A51" s="0" t="str">
        <f aca="false">Asignaturas!B51</f>
        <v>Trabajo Fin de Grado</v>
      </c>
      <c r="H51" s="0" t="n">
        <v>100</v>
      </c>
      <c r="I51" s="0" t="n">
        <f aca="false">SUM(B51:F51)</f>
        <v>0</v>
      </c>
    </row>
    <row r="52" customFormat="false" ht="20.25" hidden="false" customHeight="true" outlineLevel="0" collapsed="false">
      <c r="A52" s="0" t="str">
        <f aca="false">Asignaturas!B52</f>
        <v>Computación Cuántica</v>
      </c>
      <c r="B52" s="0" t="n">
        <v>40</v>
      </c>
      <c r="C52" s="0" t="n">
        <v>40</v>
      </c>
      <c r="D52" s="0" t="n">
        <v>20</v>
      </c>
      <c r="I52" s="0" t="n">
        <f aca="false">SUM(B52:F52)</f>
        <v>100</v>
      </c>
    </row>
    <row r="53" customFormat="false" ht="20.25" hidden="false" customHeight="true" outlineLevel="0" collapsed="false">
      <c r="A53" s="0" t="str">
        <f aca="false">Asignaturas!B53</f>
        <v>Aprendizaje profundo</v>
      </c>
      <c r="B53" s="0" t="n">
        <v>40</v>
      </c>
      <c r="C53" s="0" t="n">
        <v>40</v>
      </c>
      <c r="D53" s="0" t="n">
        <v>20</v>
      </c>
      <c r="I53" s="0" t="n">
        <f aca="false">SUM(B53:F53)</f>
        <v>100</v>
      </c>
    </row>
    <row r="54" customFormat="false" ht="20.25" hidden="false" customHeight="true" outlineLevel="0" collapsed="false">
      <c r="A54" s="0" t="str">
        <f aca="false">Asignaturas!B54</f>
        <v>Procesos Estocásticos</v>
      </c>
      <c r="B54" s="0" t="n">
        <v>70</v>
      </c>
      <c r="C54" s="0" t="n">
        <v>30</v>
      </c>
      <c r="I54" s="0" t="n">
        <f aca="false">SUM(B54:F54)</f>
        <v>100</v>
      </c>
    </row>
    <row r="55" customFormat="false" ht="20.25" hidden="false" customHeight="true" outlineLevel="0" collapsed="false">
      <c r="A55" s="0" t="str">
        <f aca="false">Asignaturas!B55</f>
        <v>Criptografía y Blockchain</v>
      </c>
      <c r="B55" s="0" t="n">
        <v>40</v>
      </c>
      <c r="C55" s="0" t="n">
        <v>40</v>
      </c>
      <c r="D55" s="0" t="n">
        <v>20</v>
      </c>
      <c r="I55" s="0" t="n">
        <f aca="false">SUM(B55:F55)</f>
        <v>100</v>
      </c>
    </row>
    <row r="56" customFormat="false" ht="20.25" hidden="false" customHeight="true" outlineLevel="0" collapsed="false">
      <c r="A56" s="0" t="str">
        <f aca="false">Asignaturas!B56</f>
        <v>Teoría de la señal</v>
      </c>
      <c r="B56" s="0" t="n">
        <v>40</v>
      </c>
      <c r="C56" s="0" t="n">
        <v>40</v>
      </c>
      <c r="D56" s="0" t="n">
        <v>20</v>
      </c>
      <c r="I56" s="0" t="n">
        <f aca="false">SUM(B56:F56)</f>
        <v>100</v>
      </c>
    </row>
    <row r="57" customFormat="false" ht="20.25" hidden="false" customHeight="true" outlineLevel="0" collapsed="false">
      <c r="A57" s="0" t="str">
        <f aca="false">Asignaturas!B57</f>
        <v>Ingeniería del Software</v>
      </c>
      <c r="B57" s="0" t="n">
        <v>70</v>
      </c>
      <c r="D57" s="0" t="n">
        <v>30</v>
      </c>
      <c r="I57" s="0" t="n">
        <f aca="false">SUM(B57:F57)</f>
        <v>100</v>
      </c>
    </row>
    <row r="58" customFormat="false" ht="20.25" hidden="false" customHeight="true" outlineLevel="0" collapsed="false">
      <c r="A58" s="0" t="str">
        <f aca="false">Asignaturas!B58</f>
        <v>Grandes libros</v>
      </c>
      <c r="B58" s="0" t="n">
        <v>60</v>
      </c>
      <c r="D58" s="0" t="s">
        <v>513</v>
      </c>
      <c r="E58" s="0" t="s">
        <v>513</v>
      </c>
    </row>
    <row r="59" customFormat="false" ht="20.25" hidden="false" customHeight="true" outlineLevel="0" collapsed="false">
      <c r="A59" s="0" t="str">
        <f aca="false">Asignaturas!B59</f>
        <v>Ética y Deontología</v>
      </c>
      <c r="B59" s="0" t="n">
        <v>70</v>
      </c>
      <c r="D59" s="0" t="s">
        <v>517</v>
      </c>
      <c r="E59" s="0" t="s">
        <v>517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ECBB14115304844B955BA16611EE53C" ma:contentTypeVersion="6" ma:contentTypeDescription="Crear nuevo documento." ma:contentTypeScope="" ma:versionID="fd259264e5a1399e6cbed142d73b6c52">
  <xsd:schema xmlns:xsd="http://www.w3.org/2001/XMLSchema" xmlns:xs="http://www.w3.org/2001/XMLSchema" xmlns:p="http://schemas.microsoft.com/office/2006/metadata/properties" xmlns:ns2="b2f4fe2b-9c7b-495c-a4f0-a0aeef9b4ae5" xmlns:ns3="addd80be-9787-49b2-90c1-094f2c4b1165" targetNamespace="http://schemas.microsoft.com/office/2006/metadata/properties" ma:root="true" ma:fieldsID="d13d9b35cdf70aaa45ea1228c8dbf96b" ns2:_="" ns3:_="">
    <xsd:import namespace="b2f4fe2b-9c7b-495c-a4f0-a0aeef9b4ae5"/>
    <xsd:import namespace="addd80be-9787-49b2-90c1-094f2c4b116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f4fe2b-9c7b-495c-a4f0-a0aeef9b4a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ddd80be-9787-49b2-90c1-094f2c4b116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703A20-6F16-4AEE-B2F5-E37AB1063564}"/>
</file>

<file path=customXml/itemProps2.xml><?xml version="1.0" encoding="utf-8"?>
<ds:datastoreItem xmlns:ds="http://schemas.openxmlformats.org/officeDocument/2006/customXml" ds:itemID="{0D10B4D3-FC47-43DC-866A-2AD03E740EBF}"/>
</file>

<file path=customXml/itemProps3.xml><?xml version="1.0" encoding="utf-8"?>
<ds:datastoreItem xmlns:ds="http://schemas.openxmlformats.org/officeDocument/2006/customXml" ds:itemID="{BD608157-A26E-4EC0-B671-F2A21522525B}"/>
</file>

<file path=docProps/app.xml><?xml version="1.0" encoding="utf-8"?>
<Properties xmlns="http://schemas.openxmlformats.org/officeDocument/2006/extended-properties" xmlns:vt="http://schemas.openxmlformats.org/officeDocument/2006/docPropsVTypes">
  <Template/>
  <TotalTime>3</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2021-05-13T12:50:53Z</dcterms:created>
  <dc:creator/>
  <dc:description/>
  <dc:language>en-GB</dc:language>
  <cp:lastModifiedBy/>
  <dcterms:modified xsi:type="dcterms:W3CDTF">2022-04-12T10:30:50Z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0x010100EECBB14115304844B955BA16611EE53C</vt:lpwstr>
  </property>
  <property fmtid="{D5CDD505-2E9C-101B-9397-08002B2CF9AE}" pid="4" name="Order">
    <vt:r8>13754200</vt:r8>
  </property>
  <property fmtid="{D5CDD505-2E9C-101B-9397-08002B2CF9AE}" pid="5" name="_ExtendedDescription">
    <vt:lpwstr/>
  </property>
</Properties>
</file>