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4.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8.xml.rels" ContentType="application/vnd.openxmlformats-package.relationships+xml"/>
  <Override PartName="/xl/pivotTables/_rels/pivotTable7.xml.rels" ContentType="application/vnd.openxmlformats-package.relationships+xml"/>
  <Override PartName="/xl/pivotTables/_rels/pivotTable6.xml.rels" ContentType="application/vnd.openxmlformats-package.relationships+xml"/>
  <Override PartName="/xl/pivotTables/_rels/pivotTable5.xml.rels" ContentType="application/vnd.openxmlformats-package.relationships+xml"/>
  <Override PartName="/xl/pivotTables/_rels/pivotTable2.xml.rels" ContentType="application/vnd.openxmlformats-package.relationships+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Cache/_rels/pivotCacheDefinition1.xml.rels" ContentType="application/vnd.openxmlformats-package.relationships+xml"/>
  <Override PartName="/xl/pivotCache/_rels/pivotCacheDefinition7.xml.rels" ContentType="application/vnd.openxmlformats-package.relationships+xml"/>
  <Override PartName="/xl/pivotCache/_rels/pivotCacheDefinition2.xml.rels" ContentType="application/vnd.openxmlformats-package.relationships+xml"/>
  <Override PartName="/xl/pivotCache/_rels/pivotCacheDefinition3.xml.rels" ContentType="application/vnd.openxmlformats-package.relationships+xml"/>
  <Override PartName="/xl/pivotCache/_rels/pivotCacheDefinition4.xml.rels" ContentType="application/vnd.openxmlformats-package.relationships+xml"/>
  <Override PartName="/xl/pivotCache/_rels/pivotCacheDefinition5.xml.rels" ContentType="application/vnd.openxmlformats-package.relationships+xml"/>
  <Override PartName="/xl/pivotCache/_rels/pivotCacheDefinition6.xml.rels" ContentType="application/vnd.openxmlformats-package.relationships+xml"/>
  <Override PartName="/xl/pivotCache/pivotCacheDefinition7.xml" ContentType="application/vnd.openxmlformats-officedocument.spreadsheetml.pivotCacheDefinition+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6.xml" ContentType="application/vnd.openxmlformats-officedocument.spreadsheetml.pivotCacheRecords+xml"/>
  <Override PartName="/xl/pivotCache/pivotCacheRecords7.xml" ContentType="application/vnd.openxmlformats-officedocument.spreadsheetml.pivotCacheRecords+xml"/>
  <Override PartName="/xl/pivotCache/pivotCacheDefinition6.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Asignaturas" sheetId="1" state="visible" r:id="rId2"/>
    <sheet name="Materias" sheetId="2" state="visible" r:id="rId3"/>
    <sheet name="Resumen Materias" sheetId="3" state="visible" r:id="rId4"/>
    <sheet name="Contenidos" sheetId="4" state="visible" r:id="rId5"/>
    <sheet name="Resultados Aprendizaje" sheetId="5" state="visible" r:id="rId6"/>
    <sheet name="Actividades Formativas" sheetId="6" state="visible" r:id="rId7"/>
    <sheet name="Metodologías" sheetId="7" state="visible" r:id="rId8"/>
    <sheet name="Matriz Metodologías" sheetId="8" state="visible" r:id="rId9"/>
    <sheet name="Sistemas Evaluación" sheetId="9" state="visible" r:id="rId10"/>
    <sheet name="Competencias" sheetId="10" state="visible" r:id="rId11"/>
    <sheet name="_56F9DC9755BA473782653E2940F9" sheetId="11" state="hidden" r:id="rId12"/>
    <sheet name="Matriz Competencias Asignaturas" sheetId="12" state="visible" r:id="rId13"/>
    <sheet name="Necesidades docentes" sheetId="13" state="visible" r:id="rId14"/>
    <sheet name="Perfiles profesorado" sheetId="14" state="visible" r:id="rId15"/>
    <sheet name="Necesidades docentes curso" sheetId="15" state="visible" r:id="rId16"/>
    <sheet name="Necesidades docentes areas" sheetId="16" state="visible" r:id="rId17"/>
    <sheet name="Nuevas contrataciones curso" sheetId="17" state="visible" r:id="rId18"/>
  </sheets>
  <definedNames>
    <definedName function="false" hidden="true" localSheetId="11" name="_xlnm._FilterDatabase" vbProcedure="false">'Matriz Competencias Asignaturas'!$A$1:$BE$60</definedName>
    <definedName function="false" hidden="true" localSheetId="12" name="_xlnm._FilterDatabase" vbProcedure="false">'Necesidades docentes'!$A$1:$R$59</definedName>
    <definedName function="false" hidden="false" name="_56F9DC9755BA473782653E2940F9FormId" vbProcedure="false">"7w4zNL4x0UySXqeQrHItMF6zGyOJRYRNnwMoU17MJshUODZTVlBUTExRMlpDMUU3MkJDMk1RUkZZOCQlQCN0PWcu"</definedName>
    <definedName function="false" hidden="false" name="_56F9DC9755BA473782653E2940F9ResponseSheet" vbProcedure="false">"Form1"</definedName>
    <definedName function="false" hidden="false" name="_56F9DC9755BA473782653E2940F9SourceDocId" vbProcedure="false">"{3bac3e79-59fb-4f08-87fb-c7cf9bbd2753}"</definedName>
  </definedNames>
  <calcPr iterateCount="100" refMode="A1" iterate="false" iterateDelta="0.0001"/>
  <pivotCaches>
    <pivotCache cacheId="1" r:id="rId20"/>
    <pivotCache cacheId="2" r:id="rId21"/>
    <pivotCache cacheId="3" r:id="rId22"/>
    <pivotCache cacheId="4" r:id="rId23"/>
    <pivotCache cacheId="5" r:id="rId24"/>
    <pivotCache cacheId="6" r:id="rId25"/>
    <pivotCache cacheId="7" r:id="rId26"/>
  </pivotCaches>
  <extLst>
    <ext xmlns:loext="http://schemas.libreoffice.org/" uri="{7626C862-2A13-11E5-B345-FEFF819CDC9F}">
      <loext:extCalcPr stringRefSyntax="ExcelA1"/>
    </ext>
  </extLst>
</workbook>
</file>

<file path=xl/sharedStrings.xml><?xml version="1.0" encoding="utf-8"?>
<sst xmlns="http://schemas.openxmlformats.org/spreadsheetml/2006/main" count="2830" uniqueCount="789">
  <si>
    <t xml:space="preserve">Código</t>
  </si>
  <si>
    <t xml:space="preserve">Asignatura</t>
  </si>
  <si>
    <t xml:space="preserve">ECTS</t>
  </si>
  <si>
    <t xml:space="preserve">Rama</t>
  </si>
  <si>
    <t xml:space="preserve">Módulo</t>
  </si>
  <si>
    <t xml:space="preserve">Materia</t>
  </si>
  <si>
    <t xml:space="preserve">Área de Conocimiento</t>
  </si>
  <si>
    <t xml:space="preserve">Curso</t>
  </si>
  <si>
    <t xml:space="preserve">Semestre</t>
  </si>
  <si>
    <t xml:space="preserve">Carácter</t>
  </si>
  <si>
    <t xml:space="preserve">Mención</t>
  </si>
  <si>
    <t xml:space="preserve">Dependencias</t>
  </si>
  <si>
    <t xml:space="preserve">Fundamentos de Matemáticas</t>
  </si>
  <si>
    <t xml:space="preserve">Ciencias</t>
  </si>
  <si>
    <t xml:space="preserve">Matemáticas</t>
  </si>
  <si>
    <t xml:space="preserve">Fundamentos Matemáticos</t>
  </si>
  <si>
    <t xml:space="preserve">Matemática Aplicada</t>
  </si>
  <si>
    <t xml:space="preserve">Obligatoria</t>
  </si>
  <si>
    <t xml:space="preserve">Común</t>
  </si>
  <si>
    <t xml:space="preserve">Análisis I</t>
  </si>
  <si>
    <t xml:space="preserve">Análisis Matemático</t>
  </si>
  <si>
    <t xml:space="preserve">Básica</t>
  </si>
  <si>
    <t xml:space="preserve">Álgebra Lineal</t>
  </si>
  <si>
    <t xml:space="preserve">Ingeniería y Arquitectura</t>
  </si>
  <si>
    <t xml:space="preserve">Álgebra y Lógica Matemática</t>
  </si>
  <si>
    <t xml:space="preserve">Matemática Discreta</t>
  </si>
  <si>
    <t xml:space="preserve">Programación</t>
  </si>
  <si>
    <t xml:space="preserve">Computación</t>
  </si>
  <si>
    <t xml:space="preserve">Algoritmos y Datos</t>
  </si>
  <si>
    <t xml:space="preserve">Lenguajes y Sistemas Informáticos</t>
  </si>
  <si>
    <t xml:space="preserve">Análisis II</t>
  </si>
  <si>
    <t xml:space="preserve">Probabilidad y Estadística</t>
  </si>
  <si>
    <t xml:space="preserve">Ciencias Sociales y Jurídicas</t>
  </si>
  <si>
    <t xml:space="preserve">Estadística</t>
  </si>
  <si>
    <t xml:space="preserve">Estadística e Investigación Operativa</t>
  </si>
  <si>
    <t xml:space="preserve">Algoritmos y Estructuras de Datos</t>
  </si>
  <si>
    <t xml:space="preserve">Programación;Matemática Discreta</t>
  </si>
  <si>
    <t xml:space="preserve">Claves de Historia Contemporánea</t>
  </si>
  <si>
    <t xml:space="preserve">Arte y Humanidades</t>
  </si>
  <si>
    <t xml:space="preserve">Humanidades</t>
  </si>
  <si>
    <t xml:space="preserve">Proyecto I </t>
  </si>
  <si>
    <t xml:space="preserve">Proyectos</t>
  </si>
  <si>
    <t xml:space="preserve">Análisis III</t>
  </si>
  <si>
    <t xml:space="preserve">Ecuaciones Diferenciales y en Diferencias</t>
  </si>
  <si>
    <t xml:space="preserve">Matemática Avanzada</t>
  </si>
  <si>
    <t xml:space="preserve">Bases de Datos</t>
  </si>
  <si>
    <t xml:space="preserve">Estadística Inferencial</t>
  </si>
  <si>
    <t xml:space="preserve">Fundamentos Económicos</t>
  </si>
  <si>
    <t xml:space="preserve">Economía</t>
  </si>
  <si>
    <t xml:space="preserve">Geometría Diferencial</t>
  </si>
  <si>
    <t xml:space="preserve">Métodos Numéricos I</t>
  </si>
  <si>
    <t xml:space="preserve">Cálculo Numérico</t>
  </si>
  <si>
    <t xml:space="preserve">Electrónica Digital y Arquitectura de Ordenadores</t>
  </si>
  <si>
    <t xml:space="preserve">Tecnología Digital</t>
  </si>
  <si>
    <t xml:space="preserve">Tecnología Electrónica</t>
  </si>
  <si>
    <t xml:space="preserve">Ecuaciones en Derivadas Parciales</t>
  </si>
  <si>
    <t xml:space="preserve">Análisis II;Ecuaciones Diferenciales</t>
  </si>
  <si>
    <t xml:space="preserve">Análisis de Datos</t>
  </si>
  <si>
    <t xml:space="preserve">Programación;Probabilidad y Estadística;Bases de Datos</t>
  </si>
  <si>
    <t xml:space="preserve">Proyecto II</t>
  </si>
  <si>
    <t xml:space="preserve">Sistemas Operativos y Redes de Ordenadores</t>
  </si>
  <si>
    <t xml:space="preserve">Sistemas Operativos y Redes</t>
  </si>
  <si>
    <t xml:space="preserve">Optimización</t>
  </si>
  <si>
    <t xml:space="preserve">Métodos Numéricos II</t>
  </si>
  <si>
    <t xml:space="preserve">Hombre y Mundo Moderno</t>
  </si>
  <si>
    <t xml:space="preserve">Sistemas Dinámicos</t>
  </si>
  <si>
    <t xml:space="preserve">Optativa</t>
  </si>
  <si>
    <t xml:space="preserve">Análisis Funcional</t>
  </si>
  <si>
    <t xml:space="preserve">Topología</t>
  </si>
  <si>
    <t xml:space="preserve">Variable Compleja y Análisis de Fourier</t>
  </si>
  <si>
    <t xml:space="preserve">Aprendizaje Automático</t>
  </si>
  <si>
    <t xml:space="preserve">Inteligencia Artificial</t>
  </si>
  <si>
    <t xml:space="preserve">Ciencia de Datos</t>
  </si>
  <si>
    <t xml:space="preserve">Ciencias de la Computación e Inteligencia Artificial</t>
  </si>
  <si>
    <t xml:space="preserve">Computación en paralelo</t>
  </si>
  <si>
    <t xml:space="preserve">Computación Paralela</t>
  </si>
  <si>
    <t xml:space="preserve">Cálculo Estocástico</t>
  </si>
  <si>
    <t xml:space="preserve">Economía Cuantitativa</t>
  </si>
  <si>
    <t xml:space="preserve">Matemática Aplicada a la Economía</t>
  </si>
  <si>
    <t xml:space="preserve">Métodos Cuantitativos para la Economía</t>
  </si>
  <si>
    <t xml:space="preserve">Optativa - Obligatoria Mención</t>
  </si>
  <si>
    <t xml:space="preserve">Matemática Financiera I</t>
  </si>
  <si>
    <t xml:space="preserve">Matemática Financiera</t>
  </si>
  <si>
    <t xml:space="preserve">Economía Financiera y Contabilidad</t>
  </si>
  <si>
    <t xml:space="preserve">Matemáticas Actuariales</t>
  </si>
  <si>
    <t xml:space="preserve">Lógica Formal</t>
  </si>
  <si>
    <t xml:space="preserve">Teoría de la Computación</t>
  </si>
  <si>
    <t xml:space="preserve">Fundamentos de la Inteligencia Artificial</t>
  </si>
  <si>
    <t xml:space="preserve">Matemática Financiera II</t>
  </si>
  <si>
    <t xml:space="preserve">Minería de Datos y Big Data</t>
  </si>
  <si>
    <t xml:space="preserve">Minería de Datos</t>
  </si>
  <si>
    <t xml:space="preserve">Modelos de Riesgo Cuantitativo</t>
  </si>
  <si>
    <t xml:space="preserve">Teoría y optimización de carteras</t>
  </si>
  <si>
    <t xml:space="preserve">Series Temporales</t>
  </si>
  <si>
    <t xml:space="preserve">Programación Lógica</t>
  </si>
  <si>
    <t xml:space="preserve">Programación Funcional</t>
  </si>
  <si>
    <t xml:space="preserve">Percepción Computacional</t>
  </si>
  <si>
    <t xml:space="preserve">Procesamiento de Lenguaje Natural</t>
  </si>
  <si>
    <t xml:space="preserve">Administración de sistemas</t>
  </si>
  <si>
    <t xml:space="preserve">Sistemas de Información</t>
  </si>
  <si>
    <t xml:space="preserve">Doctrina Social de la Iglesia</t>
  </si>
  <si>
    <t xml:space="preserve">Prácticas externas</t>
  </si>
  <si>
    <t xml:space="preserve">Prácticas Externas</t>
  </si>
  <si>
    <t xml:space="preserve">Trabajo Fin de Grado</t>
  </si>
  <si>
    <t xml:space="preserve">TFG</t>
  </si>
  <si>
    <t xml:space="preserve">Computación Cuántica</t>
  </si>
  <si>
    <t xml:space="preserve">Optativa de Mención</t>
  </si>
  <si>
    <t xml:space="preserve">Aprendizaje profundo</t>
  </si>
  <si>
    <t xml:space="preserve">Procesos Estocásticos</t>
  </si>
  <si>
    <t xml:space="preserve">Criptografía y Blockchain</t>
  </si>
  <si>
    <t xml:space="preserve">Criptografía</t>
  </si>
  <si>
    <t xml:space="preserve">Teoría de la señal</t>
  </si>
  <si>
    <t xml:space="preserve">Teoría de la Señal y las Comunicaciones</t>
  </si>
  <si>
    <t xml:space="preserve">Teoría de la Señal y Comunicaciones</t>
  </si>
  <si>
    <t xml:space="preserve">Ingeniería del Software</t>
  </si>
  <si>
    <t xml:space="preserve">Grandes libros</t>
  </si>
  <si>
    <t xml:space="preserve">Ética y Deontología</t>
  </si>
  <si>
    <t xml:space="preserve">- all -</t>
  </si>
  <si>
    <t xml:space="preserve">Asignaturas</t>
  </si>
  <si>
    <t xml:space="preserve">Total Result</t>
  </si>
  <si>
    <t xml:space="preserve">Contenidos</t>
  </si>
  <si>
    <t xml:space="preserve">Principales áreas de las Matematicas. Introducción a la teoría de conjuntos. Introducción a la Lógica Matemática. Tipos de proposiciones Matemáticas (definiciones, proposiciones, lemas, teoremas, corolarios, etc). Técnicas de demostración (inducción, reducción al absurdo, contraejemplos). Introducción a LaTeX.</t>
  </si>
  <si>
    <t xml:space="preserve">El cuerpo de los números reales. Sucesiones numéricas. Topología en la recta real. Límites y continuidad. Derivabilidad en una variable. Fórmulas de Taylor. Problemas de extremos.</t>
  </si>
  <si>
    <t xml:space="preserve">Vectores. Espacios vectoriales. Matrices. Sistemas de ecuaciones lineales. Aplicaciones lineales. Endomorfismos. Valores y vectores propios. Diagonalización de matrices. Formas bilineales. Formas cuadráticas. Productos escalares. Bases ortogonales. Proyecciones. Matrices simétricas y ortogonales. Espacios euclídeos. Espacio afín y aplicaciones afines.</t>
  </si>
  <si>
    <t xml:space="preserve">Teoría de conjuntos. Teoría de números y aritmética modular. Combinatoria. Principios de inducción y recursion. Recurrencias y ecuaciones en diferencias finitas. Teoría de relaciones y grafos.</t>
  </si>
  <si>
    <t xml:space="preserve">Algoritmos y programas. Paradigmas de programación. Programación estructurada y procedimiental. Variables y tipos de datos simples y compuestos. Condicionales y bucles. Funciones. Ficheros.</t>
  </si>
  <si>
    <t xml:space="preserve">Integral de Riemann en una variable. Teorema fundamental del cálculo. Integrales impropias. Aplicaciones de la integral. Integral de Lebesgue. Series numéricas.</t>
  </si>
  <si>
    <t xml:space="preserve">Estadística descriptiva de una y dos variables. Regresión. Probabilidad. Variables aleatorias y modelos probabilísticos. Distribuciones Gamma y Beta. Estimación de parámetros. Introducción a la Estadística Bayesiana.</t>
  </si>
  <si>
    <t xml:space="preserve">Tipos abstractos de datos: pilas, colas, listas enlazadas, árboles, tablas hash. Programación orientada a objetos. Complejidad algorítmica. Técnicas algorítmicas: Divide y venceras, programación dinámica, algoritmos voraces, algoritmos con vuelta atrás, algoritmos con ramificación y poda, algoritmos probabilistas.</t>
  </si>
  <si>
    <t xml:space="preserve">Esta asignatura está planteada en torno a temáticas de nuestro tiempo, como los derechos humanos, el choque de civilizaciones, la violencia política y religiosa, el totalitarismo o el poder social de la ciencia, pero no pretende en ningún caso ser una Historia Universal Contemporánea en sentido estricto. El eje básico cronológico en torno al cual gira es el siglo XX, pero todo ello está enfocado a una plena comprensión de las dinámicas históricas y culturales que conforman el tiempo presente indagando en las raíces de nuestra civilización en el mundo antiguo, medieval y moderno</t>
  </si>
  <si>
    <t xml:space="preserve">Gestión y desarrollo de un proyecto para la resolución de un problema del ámbito de la ingeniería y las ciencias que integre los conicimientos adquiridos en primer curso. Leguaje de procesamiento de texto LaTeX. Sistema de control de versiones Git. Metodologías de gestión y planificación de proyectos de ingeniería.</t>
  </si>
  <si>
    <t xml:space="preserve">Topología en el espacio euclídeo n-dimensional. Límites en varias variables. Derivabilidad en varias variables. Fórmula del polinomio de Taylor en varias variables. Problemas de extremos locales, absolutos y condicionados (multiplicadores de Lagrange). Teorema de la Función Implícita y Teorema de la Función Inversa. Introducción a las integrales de línea y superficie. Teoremas de Green, Gauss y Stokes.</t>
  </si>
  <si>
    <t xml:space="preserve">Ecuaciones diferenciales ordinarias de primer orden. Solución general y problema del valor inicial. Métodos de integración. Sistemas de ecuaciones diferenciales lineales con coeficientes constantes. Ecuaciones diferenciales lineales de orden superior. Métodos de series de potencias, Frobenius y transformada de Laplace.  Ecuaciones diferenciales y sistemas no lineales. Diagramas de fase. Comportamiento cualitativo de las soluciones. Modelos, interpretaciones y problemas de bifurcación. Ecuaciones en diferencias. Ecuaciones en diferencias lineales. Sistemas lineales de ecuaciones en diferencias. Sistemas no lineales de ecuaciones en diferencias. Aplicaciones en Ciencias e Ingeniería.</t>
  </si>
  <si>
    <t xml:space="preserve">Tipos de bases de datos. Modelado conceptual. Diseño. Implementación. Consulta de bases de datos.</t>
  </si>
  <si>
    <t xml:space="preserve">Variable aleatoria muestral. Teorema central del límite. Estimación de parámetros. Contraste de hipótesis paramétricos. Contrastes de hipótesis no paramétricos. Introducción a la inferencia bayesiana.</t>
  </si>
  <si>
    <t xml:space="preserve">Fundamentos micro y macroeconómicos. La demanda, la oferta y sus determinantes. Principales mercados y su equilibrio; la dinámica del equilibrio ante cambios en las variables. La medición del PIB y otras macromagnitudes. El mercado de trabajo; el desempleo. La determinación de los precios en una economía; la inflación. El concepto del dinero y el papel del sistema financiero en una economía. Introducción a la macroeconomía abierta.</t>
  </si>
  <si>
    <t xml:space="preserve">Curvatura y torsión de una curva en el espacio euclideo tridimensional. Primera y segunda forma fundamentales de una superficie en el espacio euclideo. Curvaturas y Geodésicas. El espacio tiempo de Minkowski y la relatividad especial. La relatividad especial y la geometría hiperbólica. Flujos geométricos y relatividad general. Las ecuaciones de Einstein. Geometría del espacio tiempo de Schwarzschild.</t>
  </si>
  <si>
    <t xml:space="preserve">Teoría de errores. Métodos de cálculo de raíces. Álgebra matricial. Métodos de resolución de ecuaciones y sistemas lineales y no lineales. Cálculo de autovalores y autovectores. Interpolación polinómica y splines. Derivación e integración numéricas.</t>
  </si>
  <si>
    <t xml:space="preserve">Principio físico de los semiconductores; circuitos electrónicos combinacionales y secuenciales; estructura de computadores: CPU, memoria, dispositivos de entrada salida, buses; lenguaje máquina y lenguaje ensamblador.</t>
  </si>
  <si>
    <t xml:space="preserve">Ecuaciones en derivadas parciales de primer orden. Ecuaciones en derivadas parciales no lineales de primer orden. Ecuaciones en derivadas parciales de segundo orden. Método de separación de variables. Ecuación de La place. Ecuación del calor. Ecuación de onda. No linealidad y caos. Problemas de contorno. Teorema de Green. Aplicaciones en Ciencias e Ingeniería.</t>
  </si>
  <si>
    <t xml:space="preserve">Análisis multivariante de la varianza. Análisis de componentes principales. Análisis factorial. Análisis de conglomerados. Análisis discriminante. Análisis de correspondencias. Regresión múltiple. Regresión logística.</t>
  </si>
  <si>
    <t xml:space="preserve">Gestión y desarrollo de un proyecto para la resolución de un problema complejo del ámbito de la ingeniería y las ciencias que integre los conicimientos adquiridos en primer curso. Lenguaje de procesamiento de texto Markdown. Metodologías de gestión y planificación de proyectos de ingeniería.</t>
  </si>
  <si>
    <t xml:space="preserve">Estructura y funcionalidades de un sistema operativo. Instalación, configuración y mantenimiento de sistemas operativos UNIX/Linux. Redes de ordenadores. Transmisión de datos. Modelo OSI. Modelo TCP/IP. Protocolos de Internet.</t>
  </si>
  <si>
    <t xml:space="preserve">Conjuntos convexos. Fundamentos de optimización convexa y dualidad: Multiplicadores de Lagrange y Condiciones KKT. Programación cuadrática. Teoría de control óptimo: principio del máximo de Lev S. Pontryagin.</t>
  </si>
  <si>
    <t xml:space="preserve">Métodos de resolución de ecuaciones en diferencias. Métodos de resolución de ecuaciones diferenciales ordinarias (Runge-Kutta). Problemas de valor inicial. Métodos de resolución de ecuaciones en derivadas parciales (diferencias o elementos finitos). Problemas de frontera.</t>
  </si>
  <si>
    <t xml:space="preserve">Esta asignatura pretende ser una reflexión sobre el significado del ser humano actual: sus fortalezas, retos y conflictos, mediante el análisis de la larga trayectoria filosófica, histórica y artística, desde los orígenes de la tradición occidental. El objetivo final es la constatación de las diferentes cosmovisiones que existen en Occidente y cómo han evolucionado desde la época pre-moderna hasta la actual</t>
  </si>
  <si>
    <t xml:space="preserve">Sistemas dinámicos discretos y modelos económicos y biológicos. Estudio cualitativo de las soluciones. Interpretación económicas y biológicas. Sistemas no lineales. De los conjuntos de Julia al conjunto de Mandelbrot. Caos y fractales. Modelos económicos continuos. Idea del caos matemático en sistemas continuos con dinámica no lineal. Flujos geométricos y sensibilidad de las condiciones iniciales.</t>
  </si>
  <si>
    <t xml:space="preserve">Espacios normados. Espacios de Hilbert. Espacios de Banach. Espacios de funciones. Separación y teorema de Hahn-Banach. Teoría de operadores: el espacio L(X,Y), operadores invertibles y aplicaciones a ecuaciones integrales. Espectro de un operador.</t>
  </si>
  <si>
    <t xml:space="preserve">Conceptos básicos de la topología: abiertos y cerrados, adherencia e interior, etc. Base de una topología. Continuidad y homeomorfismos. Subespacio topológico y topología producto. Axiomas de separación y de numerabilidad. Espacios compactos y conexos.</t>
  </si>
  <si>
    <t xml:space="preserve">El cuerpo de los números complejos. Representación en el plano complejo. Funciones de variable compleja. Derivación de funciones complejas. Funciones analíticas. Series de potencias. Teorema y fórmula integral de Cauchy para funciones de variable compleja. Teorema de los residuos. Introducción al dominio de la frecuencia. Serie de Fourier continua y discreta. Espacio de Hilbert. Transformada de Fourier continua. Transformada de Fourier de tiempo discreto. Transformada de Fourier discreta y transformada rápida de Fourier.</t>
  </si>
  <si>
    <t xml:space="preserve">Aprendizaje no supervisado: K medias; Conglomerados jerárquicos. Evaluación de modelos. Aprendizaje supervisado: K-vecinos más próximos; Clasficadores Bayesianso; Árboles de decisión; Máquinas de vectores de soporte; Redes neuronales.  Modelos híbridos. Aprendizaje automático explicable.</t>
  </si>
  <si>
    <t xml:space="preserve">Arquiteturas multiprocesador. Sistemas de memoria compartida y memoria distribuída. Procesos e hilos. Comunicación entre procesos paralelos. Diseños de algoritmos paralelos.</t>
  </si>
  <si>
    <t xml:space="preserve">Procesos estocástico y martingalas. El movimiento browniano y proceso de Wiener. Integrales estocásticas y ecuaciones diferenciales estocásticas. Lema de Îto.</t>
  </si>
  <si>
    <t xml:space="preserve">Introducción a la matemática financiera: tipos de interés, bonos, valor temporal. Teoría de riesgo neutro en tiempo discreto (Teorema de Girsanov, cambio de medida, super y sub martingalas, teoría de no arbitraje, coberturas, derivados de tipo europeo, derivados de tipo americano y asiático)</t>
  </si>
  <si>
    <t xml:space="preserve">Modelos de regresión. Seguros y teoría de la utilidad. Análisis de supervivencia, mortalidad y quiebra. Análisis de seguros de vida.</t>
  </si>
  <si>
    <t xml:space="preserve">Lógica proposicional. Lógica de predicados de primer orden. Lógica modal. Lógica matemática. Computabilidad.</t>
  </si>
  <si>
    <t xml:space="preserve">Teoría de autómatas y lenguajes formales.</t>
  </si>
  <si>
    <t xml:space="preserve">Representación del conocimiento (basada en la lógica clásica, representación de la imprecisión, representación de la incertidumbre); búsqueda heurística (con adversarios y de un solo agente).</t>
  </si>
  <si>
    <t xml:space="preserve">Teoría de riesgo neutro en tiempo continuo: teorema de Girsanov, proceso de Random-Nikodym, cambio de medida, sub y super martingalas, teoría de no arbitraje, coberturas. Modelos de equity, de tipos de interés y de Forex.</t>
  </si>
  <si>
    <t xml:space="preserve">Adquisición de datos. Preprocesamiento de datos. Técnicas de clasificación: Árboles de decisión, redes neuronales, redes bayesianas. Validación de modelos. Técnicas de segmentación. Reglas de asociación. Aplicaciones financieras de la minería de datos. Introducción al big data y sus infraestructuras. Silos de datos y gestión de bases de datos masivas. </t>
  </si>
  <si>
    <t xml:space="preserve">Introducción al riesgo de modelo. Value at Risk. Credit Defauls Swaps and Obligations. Modelos de cópula. Stressed testing (test de escenarios estresados). Riesgo de modelo y coberturas.</t>
  </si>
  <si>
    <t xml:space="preserve">Teoría de carteras. Tipos de aversión al riesgo. Minimización y niveles de riesgo, fronteras de eficiencia. Técnicas numéricas de optimización. Retorno esperado. Construcción eficiente de carteras usando ETFs. Teoría moderna de carteras.</t>
  </si>
  <si>
    <t xml:space="preserve">Introducción a las series temporales. Series temporales lineales. Modelos AR, MA, ARMA, de estacionalidad y ARIMA. Modelos ARCH y GARCH. Modelos no lineales. Cadenas de Markov.</t>
  </si>
  <si>
    <t xml:space="preserve">Bases teóricas de la lógica computacional. Programación mediante un lenguaje del paradigma lógico.</t>
  </si>
  <si>
    <t xml:space="preserve">Bases teóricas de la programación funcional. Programación mediante un lenguaje del paradigma funcional.</t>
  </si>
  <si>
    <t xml:space="preserve">Visión artificial. Percepción de señales no visuales. Software de soporte a la percepción computacional.</t>
  </si>
  <si>
    <t xml:space="preserve">Introducción: problemática del PLN, enfoques, aplicaciones. Enfoque clásico, enfoque estadístico y empírico. Aplicaciones y casos de uso reales: herramientas, toolkits, frameworks más utilizados y casos de uso reales.</t>
  </si>
  <si>
    <t xml:space="preserve">Administración de Sistemas</t>
  </si>
  <si>
    <t xml:space="preserve">Aprovisionamiento y gestión de la configuración. Automatización de tareas. Contenedores. Clustering. Servicios en la nube. Infraestructuras para Big Data.</t>
  </si>
  <si>
    <t xml:space="preserve">La Doctrina Social de la Iglesia surge como corpus coherente de pensamiento teológico moral procedente de la concepción cristiana del hombre y de la sociedad. Esta asignatura acerca al alumno al conocimiento de las fuentes de esta materia, al contexto histórico que ha ido enriqueciéndola y a los distintos tratados sociales sobre los cuales la Iglesia católica ha desarrollado su Magisterio, generando criterios interpretativos sobre los problemas sociales para desarrollar y aplicar sus contenidos en su entorno profesional.</t>
  </si>
  <si>
    <t xml:space="preserve">Mecánica cuántica, computación cuántica, bibliotecas de programación cuántica, infraestructuras de computación cuántica.</t>
  </si>
  <si>
    <t xml:space="preserve">Neuronas artificiales. Redes neuronales prealimentadas. Entrenamiento de redes profundas. Redes neuronales convolucionales. Redes neuronales recurrentes y recursivas. Aplicaciones de las redes neuronales en Ciencias e Ingeniería.</t>
  </si>
  <si>
    <t xml:space="preserve">Introducción a los procesos estocásticos de Poisson. Procesos de Poisson no homogéneos y compuestos. Proceso de Riesgo colectivo.</t>
  </si>
  <si>
    <t xml:space="preserve">Elementos básicos de la seguridad de la información. Ténicas criptográficas clásicas. Cifrado simétrico y asimétrico. Cifrado en bloque. Códigos hash. Certificados electrónicos. Esquemas de certificación. Firma digital. Introducción a las cadenas de bloques cifradas (blockchain). Aplicaciones del blockchain.</t>
  </si>
  <si>
    <t xml:space="preserve">Señales en tiempo continuo y discreto. Sistema lineales y tiempo-invariante. Serie de Fourier y representación de señales periódicas. Transformadas de Fourier en tiempo continuo. Transformada de Fourier en tiempo discreto. Transformada Z en tiempo discreto. Caracterización en el dominio del tiempo y de la frecuencia. Muestreo.</t>
  </si>
  <si>
    <t xml:space="preserve">Metodologías ágiles de desarrollo de software. Desarrollo dirigido por pruebas. Patrones de diseño.</t>
  </si>
  <si>
    <t xml:space="preserve">El objetivo principal de Grandes libros es ofrecer a los estudiantes una visión general de una serie de libros clásicos y de su importancia en la evolución de la cultura occidental. Los textos se estudian no según su valor literario o textual, sino según el interés que tienen tanto en términos ideológicos como antropológicos. Las ideas y los temas principales desarrollados en esos libros crearon importantes corrientes de conocimiento a lo largo de los siglos y continúan ayudando a explicar la naturaleza humana.</t>
  </si>
  <si>
    <t xml:space="preserve">Esta asignatura versará sobre las implicaciones éticas de los grandes retos y avances científico-técnicos que se están produciendo en nuestros días. El estudio de estas implicaciones es cada vez más importante en la formación integral de los futuros profesionales de las distintas áreas del saber.  
Al tratarse de estudios éticos, esta asignatura tendrá una perspectiva interdisciplinar (científica-técnica, filosófica-antropológica, teológica, ética y legal) y tomará como punto de partida los conocimientos que los estudiantes hayan ido adquiriendo en otras asignaturas a lo largo del Grado que estén cursando, tanto las de índole científico-técnico como las humanísticas, para así profundizar de forma científica y sistemática en los aspectos éticos de sus estudios y de las profesiones vinculadas a dichos estudios.  
Tendrá un carácter eminentemente aplicado que permita a los alumnos adquirir criterios éticos para poder abordar casos complejos de trasfondo ético.  </t>
  </si>
  <si>
    <t xml:space="preserve">Resultado de Aprendizaje</t>
  </si>
  <si>
    <t xml:space="preserve">Conoce el lenguaje matemático y lo utiliza para expresar enunciados matemáticos.</t>
  </si>
  <si>
    <t xml:space="preserve">Distingue los principales enunciados matemáticos (axiomas, proposiciones, lemas, teoremas, corolarios, etc.). </t>
  </si>
  <si>
    <t xml:space="preserve">Conoce los elementos básicos del álgebra de conjuntos, la lógica matemática y la combinatoria. </t>
  </si>
  <si>
    <t xml:space="preserve">Realiza demostraciones sencillas por las técnicas de inducción, reducción al absurdo y dando contraejemplos.</t>
  </si>
  <si>
    <t xml:space="preserve">Distingue las principales áreas de las Matemáticas y reconoce los problemas que aborda cada una de ellas.</t>
  </si>
  <si>
    <t xml:space="preserve">Realiza análisis de sucesiones de números reales.</t>
  </si>
  <si>
    <t xml:space="preserve">Comprende y aplica correctamente los diferentes conceptos y resultados sobre continuidad y derivabilidad de funciones de una variable.</t>
  </si>
  <si>
    <t xml:space="preserve">Conoce y aplica la teoría de funciones de una variable para la resolución de problemas.</t>
  </si>
  <si>
    <t xml:space="preserve">Conoce la teoría de aproximación de funciones mediante polinomios de Taylor.</t>
  </si>
  <si>
    <t xml:space="preserve">Conoce y aplica los conceptos fundamentales del cálculo matricial.</t>
  </si>
  <si>
    <t xml:space="preserve">Plantea, discute y resuelve sistemas de ecuaciones lineales tanto manualmente como con la ayuda de un programa específico.</t>
  </si>
  <si>
    <t xml:space="preserve">Conoce y aplica los conceptos básicos de espacios vectoriales y aplicaciones lineales en la resolución de problemas reales.</t>
  </si>
  <si>
    <t xml:space="preserve">Interpreta geométricamente los conceptos del cálculo vectorial.</t>
  </si>
  <si>
    <t xml:space="preserve">Identifica la estructura discreta más adecuada para modelizar un problema real.</t>
  </si>
  <si>
    <t xml:space="preserve">Cuenta o enumera los elementos de estructuras discretas como conjuntos, permutaciones, relaciones y grafos.</t>
  </si>
  <si>
    <t xml:space="preserve">Comprende y aplica los principios de inducción y recursión en demostraciones sencillas.</t>
  </si>
  <si>
    <t xml:space="preserve">Aplica las relaciones de recurrencia lineales en la resolución problemas combinatorios.</t>
  </si>
  <si>
    <t xml:space="preserve">Conoce y aplica la teoría básica de grafos en la resolución de problemas que lo requieran.</t>
  </si>
  <si>
    <t xml:space="preserve">Identifica la secuencia procedimental para resolver un problema.</t>
  </si>
  <si>
    <t xml:space="preserve">Descompone un problema complejo en subproblemas más simples.</t>
  </si>
  <si>
    <t xml:space="preserve">Comprende y aplica las principales estructuras del control del flujo de un algoritmo, tanto para tomar decisiones como para realizar iteraciones.</t>
  </si>
  <si>
    <t xml:space="preserve">Agrupa el código en funciones o procedimientos parametrizados simples que puedan reutilizarse en distintos algoritmos.</t>
  </si>
  <si>
    <t xml:space="preserve">Implementa un algoritmo en un lenguaje de programación de alto nivel como Python.</t>
  </si>
  <si>
    <t xml:space="preserve">Conoce los diferentes resultados sobre el cálculo integral y los aplica a diversidad de problemas.</t>
  </si>
  <si>
    <t xml:space="preserve">Realiza análisis de series numéricas.</t>
  </si>
  <si>
    <t xml:space="preserve">Aplica los diferentes métodos para resolver integrales.</t>
  </si>
  <si>
    <t xml:space="preserve">Calcula e interpreta los principales estadísticos descriptivos de las variables estudiadas en una muestra.</t>
  </si>
  <si>
    <t xml:space="preserve">Construye modelos de regresión lineales y no lineales de dos variables y evalúa su capacidad predictiva.</t>
  </si>
  <si>
    <t xml:space="preserve">Comprende los conceptos básicos del cálculo de probabilidades y los aplica en la modelización de experimentos aleatorios.</t>
  </si>
  <si>
    <t xml:space="preserve">Conoce los principales modelos de probabilidad y sus aplicaciones.</t>
  </si>
  <si>
    <t xml:space="preserve">Realiza análisis de datos básicos con la ayuda de algún programa como R.</t>
  </si>
  <si>
    <t xml:space="preserve">Comprende la lógica de los tipos abstractos de datos fundamentales, identifica los más adecuados para representar la información de dominio de un problema y sabe implementarlos en Python.</t>
  </si>
  <si>
    <t xml:space="preserve">Diseña clases con los atributos y métodos adecuados para representar la información del dominio de un problema y los implementa en Python.</t>
  </si>
  <si>
    <t xml:space="preserve">Comprende y aplicar los principios básicos de la programación orientada a objetos: abstracción, encapsulación, herencia y polimorfismo.</t>
  </si>
  <si>
    <t xml:space="preserve">Analiza la complejidad y el coste computacional de un algoritmo.</t>
  </si>
  <si>
    <t xml:space="preserve">Identifica y aplica la técnica algorítmica más apropiada para resolver un problema.</t>
  </si>
  <si>
    <t xml:space="preserve">Adquiere un conocimiento racional y crítico del pasado de la humanidad, con la finalidad de que el estudiante pueda comprender el presente</t>
  </si>
  <si>
    <t xml:space="preserve">Adquiere un conocimiento básico de los principales acontecimientos y procesos de cambio y continuidad de la humanidad en una perspectiva diacrónica, desde el pasado hasta el mundo actual.</t>
  </si>
  <si>
    <t xml:space="preserve">Alcance la conciencia de que los intereses y problemas históricos son susceptibles de cambiar, conforme a los diversos contextos políticos, culturales y sociales. </t>
  </si>
  <si>
    <t xml:space="preserve">Conoce y aplica las metodologías de gestión de desarrollo de proyectos de ingeniería.</t>
  </si>
  <si>
    <t xml:space="preserve">Integra conocimientos y técnicas de distintas áreas en la resolución de un problema en el ámbito de la ingeniería y las ciencias.</t>
  </si>
  <si>
    <t xml:space="preserve">Evalúa y valida los resultados de un proyecto de ingeniería.</t>
  </si>
  <si>
    <t xml:space="preserve">Documenta los procedimientos y los resultados de un proyecto de ingeniería.</t>
  </si>
  <si>
    <t xml:space="preserve">Comunica con ayuda de las tecnologías de la información y la comunicación los resultados de un proyecto, tanto para un público especializado como no especializado.</t>
  </si>
  <si>
    <t xml:space="preserve">Conoce el concepto de función de varias variables, así como la interpretación de la derivada de funciones de varias variables.</t>
  </si>
  <si>
    <t xml:space="preserve">Aplica las técnicas para la clasificación de puntos críticos de funciones de varias variables.</t>
  </si>
  <si>
    <t xml:space="preserve">Aplica resultados teóricos de cálculo a problemas diversos.</t>
  </si>
  <si>
    <t xml:space="preserve">Comprende la geometría del espacios en varias dimensiones, así como aspectos métricos y topológicos de los mismos.</t>
  </si>
  <si>
    <t xml:space="preserve">Modeliza las relaciones cuantitativas de un fenómeno físico mediante ecuaciones diferenciales. </t>
  </si>
  <si>
    <t xml:space="preserve">Resuelve las ecuaciones diferenciales ordinarias de primer orden clásicas de variables separables, homogéneas y lineales. </t>
  </si>
  <si>
    <t xml:space="preserve">Resuelve sistemas de ecuaciones diferenciales lineales con coeficientes constantes y analiza la estabilidad de sus soluciones.</t>
  </si>
  <si>
    <t xml:space="preserve">Resuelve ecuaciones diferenciales de orden superior.</t>
  </si>
  <si>
    <t xml:space="preserve">Resuelve sistemas de ecuaciones diferenciales no lineales.</t>
  </si>
  <si>
    <t xml:space="preserve">Conoce el papel de las bases de datos en los sistemas computacionales.</t>
  </si>
  <si>
    <t xml:space="preserve">Conoce las clases de bases de datos con más impacto en la actualidad.</t>
  </si>
  <si>
    <t xml:space="preserve">Es capaz de llevar a cabo las actividades de análisis, diseño, implementación y consulta de bases de datos.</t>
  </si>
  <si>
    <t xml:space="preserve">Estima puntualmente y mediante intervalos de confianza los principales parámetros de una variable en una población.</t>
  </si>
  <si>
    <t xml:space="preserve">Identifica y aplica el contraste de hipótesis, tanto paramétrico como no paramétrico, más apropiado para aceptar o rechazar hipótesis sobre algunas características poblacionales.</t>
  </si>
  <si>
    <t xml:space="preserve">Sabe evaluar el grado de ajuste de un modelo probabilístico a la realidad experimental.</t>
  </si>
  <si>
    <t xml:space="preserve">Comprende las principales diferencias entre la Estadística inferencial frecuentista y Bayesiana, e identificar los contextos en los que es más apropiado utilizar una u otra.</t>
  </si>
  <si>
    <t xml:space="preserve">Realiza análisis inferenciales básicos con la ayuda de algún programa como R.</t>
  </si>
  <si>
    <t xml:space="preserve">Conoce y utiliza los conceptos esenciales y los modelos habitualmente utilizados por el análisis micro y macroeconómico.</t>
  </si>
  <si>
    <t xml:space="preserve">Aplica los modelos de demanda, oferta y mercados para analizar la toma de decisiones empresariales y sus desajustes.</t>
  </si>
  <si>
    <t xml:space="preserve">Conoce los mecanismos de determinación del equilibrio de un mercado para evaluar las principales medidas de corrección de desequilibrios.</t>
  </si>
  <si>
    <t xml:space="preserve">Comprende las relaciones existentes entre la economía real y la financiera y las aplica en los razonamientos.</t>
  </si>
  <si>
    <t xml:space="preserve">Entiende y selecciona las variables básicas del sector exterior y su influencia en la dimensión internacional de los problemas económicos analizados.</t>
  </si>
  <si>
    <t xml:space="preserve">Entiende y maneja la geometría diferencial clásica de curvas y superficies en el espacio euclídeo.</t>
  </si>
  <si>
    <t xml:space="preserve">Reconoce la naturaleza de los puntos de una curva en el espacio euclídeo tridimensional y calcula su curvatura y torsión.</t>
  </si>
  <si>
    <t xml:space="preserve">Reconoce la naturaleza de los puntos de una superficie en el espacio euclídeo tridimensional y calcula su curvatura.</t>
  </si>
  <si>
    <t xml:space="preserve">Aplica las integrales de línea y superficie para reconocer algunas propiedades globales de curvas y superficies.</t>
  </si>
  <si>
    <t xml:space="preserve">Conoce algunas aplicaciones del cálculo vectorial y de la geometría diferencial a problemas de la Física.</t>
  </si>
  <si>
    <t xml:space="preserve">Comprende la diferencia entre la resolución analítica de un problema matemático y la resolución numérica aproximada y sabe en qué contextos aplicar una u otra.</t>
  </si>
  <si>
    <t xml:space="preserve">Formula un problema matemático en términos algorítmicos y plantea el método numérico más adecuado para su resolución.</t>
  </si>
  <si>
    <t xml:space="preserve">Aplica métodos numéricos de álgebra computacional al cálculo matricial, a la resolución de sistemas y la diagonalización de matrices.</t>
  </si>
  <si>
    <t xml:space="preserve">Aplica métodos númericos de cálculo al ajuste de curvas, a la interpolación y diferenciación de funciones.</t>
  </si>
  <si>
    <t xml:space="preserve">Tiene un manejo básico de algún programa de cálculo numérico como Octave o Sage.</t>
  </si>
  <si>
    <t xml:space="preserve">Conoce los principios básicos de los semiconductores.</t>
  </si>
  <si>
    <t xml:space="preserve">Es capaz de diseñar circuitos combinacionales y secuenciales.</t>
  </si>
  <si>
    <t xml:space="preserve">Es capaz de construir circuitos electrónicos sencillos.</t>
  </si>
  <si>
    <t xml:space="preserve">Conoce la estructura básica de un ordenador así como las nociones de código máquina y código ensamblador.</t>
  </si>
  <si>
    <t xml:space="preserve">Conoce las principales aplicaciones de las ecuaciones en derivadas parciales en Ciencias e Ingeniería.</t>
  </si>
  <si>
    <t xml:space="preserve">Modeliza fenómenos físicos mediante ecuaciones en derivadas parciales.</t>
  </si>
  <si>
    <t xml:space="preserve">Resuelve mediante las técnicas apropiadas las ecuaciones en derivadas parciales que tienen solución analítica y aborda los problemas de contorno de las que no.</t>
  </si>
  <si>
    <t xml:space="preserve">Comprende los fundamentos básicos de los procesos caóticos: ecuaciones no lineales y sensibilidad a las condiciones iniciales.</t>
  </si>
  <si>
    <t xml:space="preserve">Elige la técnica de análisis multivariante adecuada para cada diseño de investigación.</t>
  </si>
  <si>
    <t xml:space="preserve">Define categorías o conglomerados de individuos en base a las similitudes o discrepancias de sus valores en múltiples variables.</t>
  </si>
  <si>
    <t xml:space="preserve">Reduce la dimensionalidad (número de variables) de un conjunto de datos con la mínima pérdida de información. </t>
  </si>
  <si>
    <t xml:space="preserve">Conoce y aplica las distintas técnicas para clasificar nuevos casos en las categorías de una clasificación.</t>
  </si>
  <si>
    <t xml:space="preserve">Construye modelos de regresión múltiple y evalua su capacidad predictiva.</t>
  </si>
  <si>
    <t xml:space="preserve">Realiza análisis de datos multivariantes con al ayuda de un programa como R.</t>
  </si>
  <si>
    <t xml:space="preserve">Evalúa y validaa los resultados de un proyecto de ingeniería.</t>
  </si>
  <si>
    <t xml:space="preserve">Conoce la estructura y las funciones de un sistema operativo.</t>
  </si>
  <si>
    <t xml:space="preserve">Es capaz de instalar, configurar y mantener sistemas de información Unix/Linux.</t>
  </si>
  <si>
    <t xml:space="preserve">Es capaz de utilizar la terminología del modelo OSI.</t>
  </si>
  <si>
    <t xml:space="preserve">Conoce el modelo TCP/IP.</t>
  </si>
  <si>
    <t xml:space="preserve">Conoce los principios de transmisión de datos.</t>
  </si>
  <si>
    <t xml:space="preserve">Es capaz de trabajar en entornos distribuidos haciendo uso explícito de servicios TCP.</t>
  </si>
  <si>
    <t xml:space="preserve">Identifica el tipo de convexidad de una función para garantizar la existencia y unicidad de mínimos globales.</t>
  </si>
  <si>
    <t xml:space="preserve">Entiende la noción de subdiferencial y su papel en la optimización convexa.</t>
  </si>
  <si>
    <t xml:space="preserve">Entiende, modeliza y resuelve problemas de optimización donde el conjunto de restricciones está formado por ecuaciones diferenciales. </t>
  </si>
  <si>
    <t xml:space="preserve">Plantea matemáticamente problemas de ingeniería avanzados.</t>
  </si>
  <si>
    <t xml:space="preserve">Formula un problema matemático avanzado en términos algorítmicos y plantear el método numérico más adecuado para su resolución.</t>
  </si>
  <si>
    <t xml:space="preserve">Aplica métodos de cálculo numérico a la integración, resolución de ecuaciones diferenciales, sistemas de ecuaciones diferenciales y ecuaciones en derivadas parciales que aparecen en problemas reales.</t>
  </si>
  <si>
    <t xml:space="preserve">Tiene un manejo avanzado de algún programa de cálculo numérico como octave o Sage.</t>
  </si>
  <si>
    <t xml:space="preserve">Conoce las corrientes de pensamiento contemporáneo que intentan dar sentido a las realidades actuales del ser humano. </t>
  </si>
  <si>
    <t xml:space="preserve">Considera las problemáticas del mundo actual desde una óptica humanística. </t>
  </si>
  <si>
    <t xml:space="preserve">Obtiene sentido crítico y analítico para valorar las manifestaciones culturales contemporáneas. </t>
  </si>
  <si>
    <t xml:space="preserve">Argumenta ideas propias de forma constructiva y creativa.</t>
  </si>
  <si>
    <t xml:space="preserve">Conoce la teoría lineal y resuelve sistemas diferenciales lineales con coeficientes constantes.</t>
  </si>
  <si>
    <t xml:space="preserve">Comprende la importancia de las ecuaciones diferenciales y sus aplicaciones en las Ciencias y la Ingeniería.</t>
  </si>
  <si>
    <t xml:space="preserve">Relaciona los aspectos matemáticos de esta teoría con sus modelos mecánicos, físicos y biológicos.</t>
  </si>
  <si>
    <t xml:space="preserve">Usa programas como Octave o Sage en la discusión de dinámicas lineales y no lineales.</t>
  </si>
  <si>
    <t xml:space="preserve">Comprende la diferencia entre el cuerpo de los números reales y el de los complejos.</t>
  </si>
  <si>
    <t xml:space="preserve">Analiza funciones analíticas.</t>
  </si>
  <si>
    <t xml:space="preserve">Comprende y aplica funciones armónicas en problemas.</t>
  </si>
  <si>
    <t xml:space="preserve">Clasifica las singularidades de funciones analíticas.</t>
  </si>
  <si>
    <t xml:space="preserve">Analiza el concepto de residuos y aplicar el Teorema de los residuos al cálculo integral de funciones complejas.</t>
  </si>
  <si>
    <t xml:space="preserve">Calcula la serie de Fourier de una función periódica, así como el uso de sus propiedades.</t>
  </si>
  <si>
    <t xml:space="preserve">Calcula la transformada de Fourier continua de una función y usa sus propiedades.</t>
  </si>
  <si>
    <t xml:space="preserve">Calcula la transformada de Fourier discreta de una función, usa sus propiedades y aplica la transformada rápida de Fourier como método de cálculo de esta.</t>
  </si>
  <si>
    <t xml:space="preserve">Comprende los resultados básicos de espacios normados y espacios de Hilbert.</t>
  </si>
  <si>
    <t xml:space="preserve">Comprende del Teorema de Hahn-Banach y los resultados derivados de este.</t>
  </si>
  <si>
    <t xml:space="preserve">Comprende los espacios de funciones medibles.</t>
  </si>
  <si>
    <t xml:space="preserve">Maneja con soltura los conceptos de compacidad y conexión.</t>
  </si>
  <si>
    <t xml:space="preserve">Comprende y analiza el concepto de topología a través de los abiertos y entornos.</t>
  </si>
  <si>
    <t xml:space="preserve">Analiza funciones continuas en espacios topológicos.</t>
  </si>
  <si>
    <t xml:space="preserve">Conoce e identifica la técnica de aprendizaje automático más apropiada para un problema real.</t>
  </si>
  <si>
    <t xml:space="preserve">Identifica patrones y regularidades en los datos mediante técnicas de aprendizaje automático no supervisado.</t>
  </si>
  <si>
    <t xml:space="preserve">Construye modelos de clasificación mediante técnicas de aprendizaje automático supervisado.</t>
  </si>
  <si>
    <t xml:space="preserve">Evalua y compara el rendimiento de distintos modelos de aprendizaje sobre un mismo problema.</t>
  </si>
  <si>
    <t xml:space="preserve">Aplica técnicas de aprendizaje automático con la ayuda de algún programa como R o Python.</t>
  </si>
  <si>
    <t xml:space="preserve">Identifica problemas susceptibles de resolverse mediante procesos concurrentes y diseña algoritmos paralelos para su resolución.</t>
  </si>
  <si>
    <t xml:space="preserve">Conoce los distintos paradigmas de la computación en paralelo e identifica el más adecuado en función del tipo de problema y los recursos disponibles.</t>
  </si>
  <si>
    <t xml:space="preserve">Implementa la comunicación entre procesos paralelos.</t>
  </si>
  <si>
    <t xml:space="preserve">Conoce las distintas arquitecturas de computadores, tanto paralelas como distribuidas, y desarrolla y optimiza programas para las mismas.</t>
  </si>
  <si>
    <t xml:space="preserve">Conoce y utiliza las técnicas fundamentales de computación de altas prestaciones.</t>
  </si>
  <si>
    <t xml:space="preserve">Implementa algoritmos paralelos mediante un lenguaje que admita programación paralela como Python.</t>
  </si>
  <si>
    <t xml:space="preserve">Identifica un movimiento browniano en ejemplos específicos de finanzas.</t>
  </si>
  <si>
    <t xml:space="preserve">Aplica del Lema de Îto e integrales estocásticas a problemas concretos en finanzas.</t>
  </si>
  <si>
    <t xml:space="preserve">Modeliza los retornos esperados mediante funciones lineales usando diferentes factores macroeconómicos.</t>
  </si>
  <si>
    <t xml:space="preserve">Clasifica diferentes derivados y analiza la correcta aplicación de cada uno de ellos.</t>
  </si>
  <si>
    <t xml:space="preserve">Modeliza y calcula componentes de seguros.</t>
  </si>
  <si>
    <t xml:space="preserve">Analiza y valora distintos tipos de canalización del ahorro vinculados a la supervivencia.</t>
  </si>
  <si>
    <t xml:space="preserve">Maneja el lenguaje y comprende los elementos clave en la valoración de seguros.</t>
  </si>
  <si>
    <t xml:space="preserve">Conoce la lógica proposicional y la lógica de predicados de primer orden desde el punto de vista tanto sintáctico como semántico.</t>
  </si>
  <si>
    <t xml:space="preserve">Conoce los teoremas fundamentales de lógica matemática y de meta-lógica.</t>
  </si>
  <si>
    <t xml:space="preserve">Conoce las nociones básicas de lógica modal.</t>
  </si>
  <si>
    <t xml:space="preserve">Es capaz de analizar y demostrar teoremas de lógica matemática y de meta-lógica.</t>
  </si>
  <si>
    <t xml:space="preserve">Conoce la teoría de autómatas y lenguajes formales.</t>
  </si>
  <si>
    <t xml:space="preserve">Es capaz de representar mediante expresiones regulares y gramáticas.</t>
  </si>
  <si>
    <t xml:space="preserve">Diseña modelos de computación.</t>
  </si>
  <si>
    <t xml:space="preserve">Identifica áreas de aplicación en las que se pueda utilizar las técnicas y métodos de la Inteligencia Artificial.</t>
  </si>
  <si>
    <t xml:space="preserve">Conoce los diferentes formalismos de representación, tanto aquéllos que están basados en lógica clásica, como los orientados a la representación de la imprecisión y los orientados a la representación de la incertidumbre.</t>
  </si>
  <si>
    <t xml:space="preserve">Identifica el formalismo de representación más adecuado según el problema.</t>
  </si>
  <si>
    <t xml:space="preserve">Aplica las principales técnicas de computación natural, tanto a nivel simbólico como físico, e identifica su idoneidad para distintos tipos de problemas.</t>
  </si>
  <si>
    <t xml:space="preserve">Integra tecnologías y sistemas propios de la Inteligencia Artificial en el diseño de sistemas inteligentes.</t>
  </si>
  <si>
    <t xml:space="preserve">Calcula y valorar la rentabilidad de una inversión empresarial con y sin riesgo.</t>
  </si>
  <si>
    <t xml:space="preserve">Calcula y decide sobre el coste de las financiación de las empresas mediante recursos propios.</t>
  </si>
  <si>
    <t xml:space="preserve">Calcula y decide sobre el coste de las financiación de las empresas mediante recurso ajenos.</t>
  </si>
  <si>
    <t xml:space="preserve">Valora los activos financieros de renta fija y variable con el fin de compararlos con su cotización en los mercados financieros.</t>
  </si>
  <si>
    <t xml:space="preserve">Valora derivados de tipos de interés, de renta fija y de equity.</t>
  </si>
  <si>
    <t xml:space="preserve">Conoce las distintas etapas de un proceso de minería de datos.</t>
  </si>
  <si>
    <t xml:space="preserve">Conoce las distintas técnicas de minería de datos y sabe aplicar las más adecuadas al contexto de un problema del ámbito de las finanzas.</t>
  </si>
  <si>
    <t xml:space="preserve">Valida los distintos modelos de extracción de conocimiento que se usan en minería de datos.</t>
  </si>
  <si>
    <t xml:space="preserve">Gestiona volúmenes masivos de datos.</t>
  </si>
  <si>
    <t xml:space="preserve">Aplica técnicas de minería de datos con programas especializados.</t>
  </si>
  <si>
    <t xml:space="preserve">Analiza como las empresas han de cubrir los riesgos financieros.</t>
  </si>
  <si>
    <t xml:space="preserve">Calcula el VaR y otras medidas similares.</t>
  </si>
  <si>
    <t xml:space="preserve">Usa diferentes técnicas para valorar el riesgo usando modelos de cópula.</t>
  </si>
  <si>
    <t xml:space="preserve">Sabe qué es una cartera eficiente y la frontera eficiente.</t>
  </si>
  <si>
    <t xml:space="preserve">Realiza un análisis correcto del modelo media-varianza que constituye un modelo de gestión de activos.</t>
  </si>
  <si>
    <t xml:space="preserve">Obtiene y analiza conclusiones cuando los intereses libres de riesgo cambian.</t>
  </si>
  <si>
    <t xml:space="preserve">Elabora, estima y valida modelos de series temporales con ayuda de software.</t>
  </si>
  <si>
    <t xml:space="preserve">Analiza modelos para describir el conjunto de datos de interés, formalizar hipótesis, realizar predicciones y simular el funcionamiento de sistemas dinámicos.</t>
  </si>
  <si>
    <t xml:space="preserve">Modeliza un fenómeno económico a través del uso de Cadenas de Markov.</t>
  </si>
  <si>
    <t xml:space="preserve">Conoce las bases teóricas de la lógica computacional.</t>
  </si>
  <si>
    <t xml:space="preserve">Identifica problemas en los que es adecuado utilizar el paradigma lógico.</t>
  </si>
  <si>
    <t xml:space="preserve">Programa en un lenguaje del paradigma lógico.</t>
  </si>
  <si>
    <t xml:space="preserve">Conoce las bases teóricas de la programación funcional.</t>
  </si>
  <si>
    <t xml:space="preserve">Identifica problemas en los que es adecuado utilizar programación funcional.</t>
  </si>
  <si>
    <t xml:space="preserve">Programa en un lenguaje del paradigma funcional.</t>
  </si>
  <si>
    <t xml:space="preserve">Conoce las bases teóricas de la percepción computacional.</t>
  </si>
  <si>
    <t xml:space="preserve">Conoce los distintos tipos de sensores.</t>
  </si>
  <si>
    <t xml:space="preserve">Resuelve problemas prácticos, mediante el software adecuado, y de acuerdo con las bases teóricas, de problemas de percepción computacional.</t>
  </si>
  <si>
    <t xml:space="preserve">Conoce las diferentes estrategias aplicadas en los diferentes ámbitos en Procesamiento de Lenguaje Natural.</t>
  </si>
  <si>
    <t xml:space="preserve">Selecciona el enfoque más adecuado para solucionar casos de negocio reales.</t>
  </si>
  <si>
    <t xml:space="preserve">Aplica técnicas de Procesamiento de Lenguaje Natural en problemas que lo requieren.</t>
  </si>
  <si>
    <t xml:space="preserve">Instala, configura y mantiene sistemas de información Unix/Linux.</t>
  </si>
  <si>
    <t xml:space="preserve">Automatiza vía software el aprovisionamiento y la gestión de configuración de sistemas. </t>
  </si>
  <si>
    <t xml:space="preserve">Conoce los mecanismos que garantizan alta disponibilidad, escalabilidad y aprovisionamiento bajo demanda.</t>
  </si>
  <si>
    <t xml:space="preserve">Instala, configura y explota sistemas de clustering y contenedores.</t>
  </si>
  <si>
    <t xml:space="preserve">Instala, configura y programa herramientas de Big Data.</t>
  </si>
  <si>
    <t xml:space="preserve">Administra recursos en la nube.</t>
  </si>
  <si>
    <t xml:space="preserve">Ahonda en el conocimiento del pensamiento católico aplicado a los aspectos y fenómenos sociales</t>
  </si>
  <si>
    <t xml:space="preserve">Reflexiona sobre las cuestiones sociales de nuestro tiempo a la luz de las palabras del Evangelio</t>
  </si>
  <si>
    <t xml:space="preserve">Analiza el complejo mundo de las relaciones sociales que condicionan el destino del hombre, tratando de dar un sentido a la existencia y al misterio que envuelve a la Humanidad.</t>
  </si>
  <si>
    <t xml:space="preserve">Se desempeña adecuadamente en un entorno laboral del ámbito de la ingeniería matemática</t>
  </si>
  <si>
    <t xml:space="preserve">Elabora, presenta y defiende un proyecto de ingeniería matemática frente a un tribunal según unos estándares académico-técnicos</t>
  </si>
  <si>
    <t xml:space="preserve">Conoce los fundamentos de mecánica cuántica.</t>
  </si>
  <si>
    <t xml:space="preserve">Conoce los fundamentos de la computación cuántica.</t>
  </si>
  <si>
    <t xml:space="preserve">Identifica los problemas adecuados para ser resueltos mediante computación cuántica.</t>
  </si>
  <si>
    <t xml:space="preserve">Pograma mediante bibliotecas de computación cuántica.</t>
  </si>
  <si>
    <t xml:space="preserve">Identifica problemas de las Ciencias y la Ingeniería susceptibles de resolverse con redes neuronales profundas.</t>
  </si>
  <si>
    <t xml:space="preserve">Comprende el funcionamiento de las redes neuronales prealimentadas y en particular de las redes convolucionales.</t>
  </si>
  <si>
    <t xml:space="preserve">Aplicar la estructura de red neuronal más apropiada a un problema concreto. </t>
  </si>
  <si>
    <t xml:space="preserve">Evalua el rendimiento de una red neuronal profunda.</t>
  </si>
  <si>
    <t xml:space="preserve">Implementa redes neuronales profundas en algún lenguaje de programación como Python. </t>
  </si>
  <si>
    <t xml:space="preserve">Es capaz de formalizar un fenómeno aleatorio con cierto interés económico en términos de un proceso estocástico.</t>
  </si>
  <si>
    <t xml:space="preserve">Aplica cadenas de Markov en la modelización de procesos estocásticos.</t>
  </si>
  <si>
    <t xml:space="preserve">Modeliza problemas a través del uso del proceso estocástico de Poisson.</t>
  </si>
  <si>
    <t xml:space="preserve">Identifica los principales elementos de seguridad de un sistema de información y evalúa su fortalezas y debilidades.</t>
  </si>
  <si>
    <t xml:space="preserve">Conoce y aplica los principales sistemas de protección de la información basados en la aplicación de técnicas criptográficas.</t>
  </si>
  <si>
    <t xml:space="preserve">Diferencia entre cifrado simétrico y asimétrico y aplica el más apropiado en cada contexto.</t>
  </si>
  <si>
    <t xml:space="preserve">Conoce y saber implementar los principales algoritmos de cifrado modernos (A5, RC4, AES, RSA, etc.)</t>
  </si>
  <si>
    <t xml:space="preserve">Comprende el funcionamiento de la tecnología de cadenas de bloques cifrados (blockchain) y conoce sus principales aplicaciones en el área de las finanzas.</t>
  </si>
  <si>
    <t xml:space="preserve">Distingue los procesos que generan señales en tiempo continuo y discreto.</t>
  </si>
  <si>
    <t xml:space="preserve">Aplica la transformada de Fourier de tiempo continuo.</t>
  </si>
  <si>
    <t xml:space="preserve">Aplica la transformada de Fourier de tiempo discreto.</t>
  </si>
  <si>
    <t xml:space="preserve">Planifica el desarrollo de proyectos software.</t>
  </si>
  <si>
    <t xml:space="preserve">Conoce las metodologías modernas de desarrollo de software.</t>
  </si>
  <si>
    <t xml:space="preserve">Aplica las principales metodologías modernas de desarrollo de software.</t>
  </si>
  <si>
    <t xml:space="preserve">Realiza la automatización de pruebas.</t>
  </si>
  <si>
    <t xml:space="preserve">Aplica patrones de diseño.</t>
  </si>
  <si>
    <t xml:space="preserve">Mejora la capacidad de pensar de forma analítica, crítica y creativa gracias a la lectura de grandes obras literarias. </t>
  </si>
  <si>
    <t xml:space="preserve">Adquiere el conocimiento de los autores, del contexto socio-cultural en que viven y de las obras estudiadas. </t>
  </si>
  <si>
    <t xml:space="preserve">Fomenta la capacidad de redacción escrita y expresión oral para argumentar y defender una postura crítica sobre la obra estudiada.  </t>
  </si>
  <si>
    <t xml:space="preserve">Reflexiona acerca de la propia felicidad, autorrealización y el sentido de la vida a partir de argumentos ético-filosóficos y de su experiencia vital.</t>
  </si>
  <si>
    <t xml:space="preserve">Distingue los principales elementos constitutivos de la acción humana: dignidad ontológica y moral, razón práctica natural (sindéresis), ley natural y leyes positivas, conciencia moral y responsabilidad, entre otras.</t>
  </si>
  <si>
    <t xml:space="preserve">Analiza  críticamente  las  características  de  las  principales  corrientes  éticas:  hedonismo, eudemonismo, deontologismo, utilitarismo, pragmatismo, emotivismo y consecuencialismo.</t>
  </si>
  <si>
    <t xml:space="preserve">Identifica  y  sabe  aplicar los  principios  de  responsabilidad  y  solidaridad,  así  como  los tecnológicos y medioambientales en el ejercicio de la profesión.</t>
  </si>
  <si>
    <t xml:space="preserve">Dstingue  lo  que  es  lícito  y  lo  que  no  lo  es  en  la  actividad  profesional  del Ingeniero,  atendiendo  a  los  distintos  ámbitos  en  los  que  cabe  actualmente  inscribir  dicha actividad en el mundo empresarial.</t>
  </si>
  <si>
    <t xml:space="preserve">AF1
Seminario</t>
  </si>
  <si>
    <t xml:space="preserve">AF2
Taller práctico</t>
  </si>
  <si>
    <t xml:space="preserve">AF3
Taller grupal</t>
  </si>
  <si>
    <t xml:space="preserve">AF4
Seguimiento proyectos</t>
  </si>
  <si>
    <t xml:space="preserve">AF5
Pruebas de evaluación</t>
  </si>
  <si>
    <t xml:space="preserve">AF6 PEXT</t>
  </si>
  <si>
    <t xml:space="preserve">TOTAL AF EN CLASE</t>
  </si>
  <si>
    <t xml:space="preserve">AF7
Trabajo autónomo</t>
  </si>
  <si>
    <t xml:space="preserve">AF8-TFG</t>
  </si>
  <si>
    <t xml:space="preserve">Actividad Formativa</t>
  </si>
  <si>
    <t xml:space="preserve">Descripción</t>
  </si>
  <si>
    <t xml:space="preserve">AF1 </t>
  </si>
  <si>
    <t xml:space="preserve">Seminario </t>
  </si>
  <si>
    <t xml:space="preserve">Actividad formativa teórico-práctica en grupos grandes en la que el profesor explica conceptos teóricos y su aplicación práctica y orienta a los alumnos en la resolución individual de ejercicios, problemas o casos prácticos.</t>
  </si>
  <si>
    <t xml:space="preserve">AF2</t>
  </si>
  <si>
    <t xml:space="preserve">Taller práctico</t>
  </si>
  <si>
    <t xml:space="preserve">Actividad formativa en grupos reducidos que requiere el uso intensivo de ordenadores o tecnologías de la información y la comunicación para la resolución de problemas prácticos. Se utilizarán lenguajes de programación como Python, R, Julia, Scala o SQL y aplicaciones como Sagemath, Octave o Bloomberg.</t>
  </si>
  <si>
    <t xml:space="preserve">AF3</t>
  </si>
  <si>
    <t xml:space="preserve">Taller grupal</t>
  </si>
  <si>
    <t xml:space="preserve">Actividad formativa en el aula que, bajo la guía del profesor, se orienta al estudio y resolución de ejercicios, problemas o casos prácticos en grupo. </t>
  </si>
  <si>
    <t xml:space="preserve">AF4</t>
  </si>
  <si>
    <t xml:space="preserve">Seguimiento de proyectos</t>
  </si>
  <si>
    <t xml:space="preserve">Actividad formativa presencial que fomenta la resolución de problemas o la ejecución de trabajos técnicos, tanto individualmente como en grupo, con el apoyo, la acción de guía y el seguimiento de un tutor.</t>
  </si>
  <si>
    <t xml:space="preserve">AF5</t>
  </si>
  <si>
    <t xml:space="preserve">Pruebas de evaluación</t>
  </si>
  <si>
    <t xml:space="preserve">Actividades de evaluación presenciales realizadas por el estudiante en dependencias universitarias.</t>
  </si>
  <si>
    <t xml:space="preserve">AF6</t>
  </si>
  <si>
    <t xml:space="preserve">AF7</t>
  </si>
  <si>
    <t xml:space="preserve">Trabajo autónomo del estudiante</t>
  </si>
  <si>
    <t xml:space="preserve">AF8</t>
  </si>
  <si>
    <t xml:space="preserve">Actividad formativa no presencial fundamentalmente, que, con una guía sistemática del profesor, fomenta el aprendizaje autónomo del alumno y la integración de las competencias y resultados de aprendizaje de la titulación con la realización de un proyecto original en el ámbito del grado de naturaleza profesional con presentación y defensa ante un tribunal universitario. Incluye un número promedio estimado de tutorías presenciales por estudiante.</t>
  </si>
  <si>
    <t xml:space="preserve">2 grupos desdoble</t>
  </si>
  <si>
    <t xml:space="preserve">4 grupos desdoble</t>
  </si>
  <si>
    <t xml:space="preserve">1grupo grande=</t>
  </si>
  <si>
    <t xml:space="preserve">40 estudiantes</t>
  </si>
  <si>
    <t xml:space="preserve">Denominación</t>
  </si>
  <si>
    <t xml:space="preserve">MD1</t>
  </si>
  <si>
    <t xml:space="preserve">Exposición teórica</t>
  </si>
  <si>
    <t xml:space="preserve">Exposición de los contenidos de la asignatura de forma oral por parte del docente. El profesor asume un papel activo pero también fomenta la participación de los alumnos mediante preguntas o comentarios.</t>
  </si>
  <si>
    <t xml:space="preserve">MD2</t>
  </si>
  <si>
    <t xml:space="preserve">Aprendizaje basado en problemas</t>
  </si>
  <si>
    <t xml:space="preserve">Propuesta de problemas breves por parte del docente que cada alumno deben resolver individualmente aplicando los conceptos teóricos vistos o las habilidades adquiridas en la resolución de problemas similares.</t>
  </si>
  <si>
    <t xml:space="preserve">MD3</t>
  </si>
  <si>
    <t xml:space="preserve">Aprendizaje colaborativo</t>
  </si>
  <si>
    <t xml:space="preserve">Propuesta de problemas complejos por parte del docente que los alumnos deben debatir, plantear y resolver colaborando en grupos pequeños con la supervisión del profesor.</t>
  </si>
  <si>
    <t xml:space="preserve">MD4</t>
  </si>
  <si>
    <t xml:space="preserve">Prácticas con ordenador</t>
  </si>
  <si>
    <t xml:space="preserve">Resolución de problemas o casos prácticos mediante el uso de programas o aplicaciones informáticas. </t>
  </si>
  <si>
    <t xml:space="preserve">MD5</t>
  </si>
  <si>
    <t xml:space="preserve">Aprendizaje por proyectos</t>
  </si>
  <si>
    <t xml:space="preserve">Desarrollo de proyectos a nivel individual o en equipo con la supervisión del profesor o tutor, con el fin resolver un problema real mediante la planificación, diseño y realización de una serie de actividades, aplicando los aprendizajes adquiridos y haciendo un uso eficiente de los recursos.</t>
  </si>
  <si>
    <t xml:space="preserve">MD6</t>
  </si>
  <si>
    <t xml:space="preserve">Lecturas dirigidas</t>
  </si>
  <si>
    <t xml:space="preserve">Propuesta por parte del docente de una lectura determinada para hacer fuera del aula, con un debate o reflexion posterior conjunta en el aula sobre el tema de la lectura. </t>
  </si>
  <si>
    <t xml:space="preserve">MD7</t>
  </si>
  <si>
    <t xml:space="preserve">Conferencias</t>
  </si>
  <si>
    <t xml:space="preserve">Exposición oral sobre un tema de carácter científico, técnico o cultural llevada a cabo por un o una profesional experta invitada.</t>
  </si>
  <si>
    <t xml:space="preserve">MD8</t>
  </si>
  <si>
    <t xml:space="preserve">Clase invertida</t>
  </si>
  <si>
    <t xml:space="preserve">El alumno trabaja con material proporcionado por el docente de forma previa a la clase, para dedicar el tiempo de esta a debatir y trabajar puntos clave o resolver problemas y cuestiones relacionados con dicho material.</t>
  </si>
  <si>
    <t xml:space="preserve">MD9</t>
  </si>
  <si>
    <t xml:space="preserve">Pildoras multimedia</t>
  </si>
  <si>
    <t xml:space="preserve">Visualización de videos o escucha de audios con breves explicaciones teóricas o prácticas sobre un tema concreto.</t>
  </si>
  <si>
    <t xml:space="preserve">MD10</t>
  </si>
  <si>
    <t xml:space="preserve">Prácticas en entornos laborales</t>
  </si>
  <si>
    <t xml:space="preserve">Desarrollo de actividades profesionales en una empresa u organización externa que requieren la aplicación de los conocimientos y competencias adquiridos en el ámbito académico.</t>
  </si>
  <si>
    <t xml:space="preserve">Materia / Metodología</t>
  </si>
  <si>
    <t xml:space="preserve">X</t>
  </si>
  <si>
    <t xml:space="preserve">SE1
Exámenes escritos</t>
  </si>
  <si>
    <t xml:space="preserve">SE2
Exámenes prácticos</t>
  </si>
  <si>
    <t xml:space="preserve">SE3
Trabajos individuales</t>
  </si>
  <si>
    <t xml:space="preserve">SE4
Trabajos grupales</t>
  </si>
  <si>
    <t xml:space="preserve">SE5
Pruebas orales</t>
  </si>
  <si>
    <t xml:space="preserve">SE6
Evaluación PEX</t>
  </si>
  <si>
    <t xml:space="preserve">SE7
Evaluación TFG</t>
  </si>
  <si>
    <t xml:space="preserve">TOTAL</t>
  </si>
  <si>
    <t xml:space="preserve">Código </t>
  </si>
  <si>
    <t xml:space="preserve">Nombre del Sistema </t>
  </si>
  <si>
    <t xml:space="preserve">Descripción </t>
  </si>
  <si>
    <t xml:space="preserve">SE1 </t>
  </si>
  <si>
    <t xml:space="preserve">Examenes escritos</t>
  </si>
  <si>
    <t xml:space="preserve">Pruebas individuales de respuesta corta, tipo test, de desarrollo de temas, resolución de ejercicios, etc. que se presenten de forma escrita.</t>
  </si>
  <si>
    <t xml:space="preserve">SE2</t>
  </si>
  <si>
    <t xml:space="preserve">Examenes prácticos</t>
  </si>
  <si>
    <t xml:space="preserve">Pruebas individuales que permiten evaluar la aplicación de un procedimiento con la ayuda de un ordenador en la resolución de problemas prácticos.</t>
  </si>
  <si>
    <t xml:space="preserve">SE3</t>
  </si>
  <si>
    <t xml:space="preserve">Trabajos individuales</t>
  </si>
  <si>
    <t xml:space="preserve">Evaluación de entregas, trabajos y proyectos individuales. </t>
  </si>
  <si>
    <t xml:space="preserve">SE4</t>
  </si>
  <si>
    <t xml:space="preserve">Trabajos grupales</t>
  </si>
  <si>
    <t xml:space="preserve">Pruebas de evaluación del desempeño del trabajo en grupo en la realización de proyectos, informes o trabajos.</t>
  </si>
  <si>
    <t xml:space="preserve">SE5</t>
  </si>
  <si>
    <t xml:space="preserve">Exámenes orales</t>
  </si>
  <si>
    <t xml:space="preserve">Pruebas individuales que consisten la presentación o exposición oral de temas, estudios, casos, trabajos, etc. </t>
  </si>
  <si>
    <t xml:space="preserve">SE6</t>
  </si>
  <si>
    <t xml:space="preserve">Evaluación de las Prácticas Externas</t>
  </si>
  <si>
    <t xml:space="preserve">Evaluación de las prácticas externas realizadas en las que se considerará la valoración del tutor de la empresa en su informe (75%) y la del tutor académico de la universidad más la evaluación de la memoria de prácticas realizada por el estudiante (25%).</t>
  </si>
  <si>
    <t xml:space="preserve">60-90</t>
  </si>
  <si>
    <t xml:space="preserve">10-40</t>
  </si>
  <si>
    <t xml:space="preserve">SE7</t>
  </si>
  <si>
    <t xml:space="preserve">Evaluación del TFG</t>
  </si>
  <si>
    <t xml:space="preserve">Evaluación del documento escrito (50%), exposición y defensa oral (30%) del Trabajo Fin de Grado frente a un tribunal e informe del tutor (20%). La evaluación por el tribunal será del nivel de adquisición de los resultados de aprendizaje, mediante rúbrica.</t>
  </si>
  <si>
    <t xml:space="preserve">0-40</t>
  </si>
  <si>
    <t xml:space="preserve">permitir 0-40 en ambos tipos por si las moscas</t>
  </si>
  <si>
    <t xml:space="preserve">75-85</t>
  </si>
  <si>
    <t xml:space="preserve">15-25</t>
  </si>
  <si>
    <t xml:space="preserve">0-30</t>
  </si>
  <si>
    <t xml:space="preserve">Id</t>
  </si>
  <si>
    <t xml:space="preserve">Básicas</t>
  </si>
  <si>
    <t xml:space="preserve">CB1</t>
  </si>
  <si>
    <t xml:space="preserve">Que los estudiantes sepan poseer y comprender los conocimientos en un área de estudio que parte de la base de la educación secundaria general, y se suele encontrar a un nivel que, si bien se apoya en libros de texto avanzados, incluye también algunos aspectos que implican conocimientos procedentes de la vanguardia de su campo de estudio.</t>
  </si>
  <si>
    <t xml:space="preserve">CB2</t>
  </si>
  <si>
    <t xml:space="preserve">Que los estudiantes sepan aplicar sus conocimientos a su trabajo o vocación de una forma profesional y posean las competencias que suelen demostrarse por medio de la elaboración y defensa de argumentos y la resolución de problemas dentro de su área de estudio</t>
  </si>
  <si>
    <t xml:space="preserve">CB3</t>
  </si>
  <si>
    <t xml:space="preserve">Que los estudiantes tengan la capacidad de reunir e interpretar datos relevantes (normalmente dentro de su área de estudio) para emitir juicios que incluyan una reflexión sobre temas relevantes de índole social, científica o ética</t>
  </si>
  <si>
    <t xml:space="preserve">CB4</t>
  </si>
  <si>
    <t xml:space="preserve">Que los estudiantes puedan trasmitir información, ideas problemas y soluciones a un público tanto especializado como no especializado</t>
  </si>
  <si>
    <t xml:space="preserve">CB5</t>
  </si>
  <si>
    <t xml:space="preserve">Que los estudiantes hayan desarrollado aquellas habilidades de aprendizaje necesarias para emprender estudios posteriores con un alto grado de autonomía</t>
  </si>
  <si>
    <t xml:space="preserve">Generales</t>
  </si>
  <si>
    <t xml:space="preserve">CG1</t>
  </si>
  <si>
    <t xml:space="preserve">Dominar el uso el lenguaje matemático para expresar ideas, proposiciones y demostraciones matemáticas.</t>
  </si>
  <si>
    <t xml:space="preserve">CG2</t>
  </si>
  <si>
    <t xml:space="preserve">Aplicar los aprendizajes adquiridos en materias relacionadas en proyectos transversales desarrollados en equipo.</t>
  </si>
  <si>
    <t xml:space="preserve">Específicas</t>
  </si>
  <si>
    <t xml:space="preserve">CE01</t>
  </si>
  <si>
    <t xml:space="preserve">Usar lenguajes de procesamiento de textos matemáticos para la elaboración de documentos científico-técnicos.</t>
  </si>
  <si>
    <t xml:space="preserve">CE02</t>
  </si>
  <si>
    <t xml:space="preserve">Reconocer qué problemas del ámbito de las ciencias y la ingeniería son susceptibles de resolverse con técnicas matemáticas analíticas y cuáles requieren técnicas computacionales.</t>
  </si>
  <si>
    <t xml:space="preserve">CE03</t>
  </si>
  <si>
    <t xml:space="preserve">Describir un problema de forma abstracta para facilitar su análisis y resolución con técnicas matemáticas o computacionales.</t>
  </si>
  <si>
    <t xml:space="preserve">CE04</t>
  </si>
  <si>
    <t xml:space="preserve">Formular hipótesis matemáticas en el ámbito de las Ciencias y la Ingeniería  y usar las técnicas matemáticas más adecuadas para contrastarlas.</t>
  </si>
  <si>
    <t xml:space="preserve">CE05</t>
  </si>
  <si>
    <t xml:space="preserve">Construir modelos matemáticos para la resolución analítica de problemas usando elementos del cálculo, el álgebra y la lógica. </t>
  </si>
  <si>
    <t xml:space="preserve">CE06</t>
  </si>
  <si>
    <t xml:space="preserve">Aplicar con rigor los conceptos básicos de cálculo, álgebra y lógica para demostrar o refutar proposiciones matemáticas.</t>
  </si>
  <si>
    <t xml:space="preserve">CE07</t>
  </si>
  <si>
    <t xml:space="preserve">Desarrollar nuevos procedimientos matemáticos a partir de otros más básicos para resolver problemas más complejos.</t>
  </si>
  <si>
    <t xml:space="preserve">CE08</t>
  </si>
  <si>
    <t xml:space="preserve">Crear y evaluar modelos de extracción de conocimiento aplicando las técnicas de análisis de datos y aprendizaje automático más adecuadas al los datos disponibles en un dominio y los objetivos perseguidos.</t>
  </si>
  <si>
    <t xml:space="preserve">CE09</t>
  </si>
  <si>
    <t xml:space="preserve">Representar gráficamente datos y modelos con las técnicas de visualización de datos más adecuadas para facilitar su comprensión.</t>
  </si>
  <si>
    <t xml:space="preserve">CE10</t>
  </si>
  <si>
    <t xml:space="preserve">Interpretar los resultados de los análisis de datos para tomar decisiones.</t>
  </si>
  <si>
    <t xml:space="preserve">CE11</t>
  </si>
  <si>
    <t xml:space="preserve">Manejar software específico para el cálculo simbólico, cálculo numérico y análisis y visualización de datos para aplicar el conocimiento teórico en la resolución de problemas concretos.</t>
  </si>
  <si>
    <t xml:space="preserve">CE12</t>
  </si>
  <si>
    <t xml:space="preserve">Representar la información de un dominio real de forma que pueda tratada por medios computacionales.</t>
  </si>
  <si>
    <t xml:space="preserve">CE13</t>
  </si>
  <si>
    <t xml:space="preserve">Identificar los algoritmos básicos más adecuados para la resolución de problemas por medios computacionales y desarrollar nuevos algoritmos cuando los ya existentes no sean adecuados.</t>
  </si>
  <si>
    <t xml:space="preserve">CE14</t>
  </si>
  <si>
    <t xml:space="preserve">Implementar algoritmos en un lenguaje de programación adecuado a las características del algoritmo y de los datos que procesa.</t>
  </si>
  <si>
    <t xml:space="preserve">CE15</t>
  </si>
  <si>
    <t xml:space="preserve">Evaluar la corrección y la complejidad de algoritmos y los programas que los implementan para llegar a soluciones robustas y eficientes.</t>
  </si>
  <si>
    <t xml:space="preserve">CE16</t>
  </si>
  <si>
    <t xml:space="preserve">Identificar las arquitecturas de hardware necesarias para la ejecución de programas atendiendo a sus requisitos.</t>
  </si>
  <si>
    <t xml:space="preserve">CE17</t>
  </si>
  <si>
    <t xml:space="preserve">Comprender el funcionamiento de los mercados y las relaciones entre las principales variables macroeconómicas.</t>
  </si>
  <si>
    <t xml:space="preserve">CE18</t>
  </si>
  <si>
    <t xml:space="preserve">Aplicar las competencias adquiridas durante el grado en el ámbito de la Ingeniería Matemática en un contexto profesional dentro de una empresa o institución.</t>
  </si>
  <si>
    <t xml:space="preserve">CE19</t>
  </si>
  <si>
    <t xml:space="preserve">Realizar un trabajo original del ámbito de la Ingeniería Matemática en el que se integren las competencias adquiridas durante el grado para su presentación y defensa ante un tribunal.</t>
  </si>
  <si>
    <t xml:space="preserve">Mención en Análisis Cuantitativo y Finanzas</t>
  </si>
  <si>
    <t xml:space="preserve">CMAC1</t>
  </si>
  <si>
    <t xml:space="preserve">Analizar el estado financiero de una empresa para facilitar la toma de decisiones estratégicas.</t>
  </si>
  <si>
    <t xml:space="preserve">CMAC2</t>
  </si>
  <si>
    <t xml:space="preserve">Usar modelos econométricos y series temporales para predecir la evolución de activos financieros de renta fija, de renta variable y de derivados.</t>
  </si>
  <si>
    <t xml:space="preserve">CMAC3</t>
  </si>
  <si>
    <t xml:space="preserve">Utilizar modelos estocásticos y de supervivencia para cuantificar el riesgo de una inversión o un seguro.</t>
  </si>
  <si>
    <t xml:space="preserve">CMAC4</t>
  </si>
  <si>
    <t xml:space="preserve">Explotar grandes volúmenes de datos heterogéneos para extraer conocimiento del ámbito financiero.</t>
  </si>
  <si>
    <t xml:space="preserve">Mención en Inteligencia Artificial</t>
  </si>
  <si>
    <t xml:space="preserve">CMIA1</t>
  </si>
  <si>
    <t xml:space="preserve">Dominar los principales paradigmas de computación para el desarrollo de sistemas inteligentes.</t>
  </si>
  <si>
    <t xml:space="preserve">CMIA2</t>
  </si>
  <si>
    <t xml:space="preserve">Aplicar técnicas de percepción y robótica cognitiva para desarrollar autómatas capaces de percibir e interpretar su entorno.</t>
  </si>
  <si>
    <t xml:space="preserve">CMIA3</t>
  </si>
  <si>
    <t xml:space="preserve">Diseñar, desarrollar y administrar sistemas inteligentes capaces de aprender y desenvolverse de manera autónoma en entornos complejos. </t>
  </si>
  <si>
    <t xml:space="preserve">CMIA4</t>
  </si>
  <si>
    <t xml:space="preserve">Aplicar técnicas de procesamiento de lenguaje natural para el desarrollo de sistemas inteligentes en entornos que requieran el uso del lenguaje humano.</t>
  </si>
  <si>
    <t xml:space="preserve">Transversales</t>
  </si>
  <si>
    <t xml:space="preserve">CT1</t>
  </si>
  <si>
    <t xml:space="preserve">Analizar los fundamentos básicos del pensamiento occidental y las realidades sociales contemporáneas en relación con el pensamiento teológico moral procedente de la concepción cristiana del hombre y la sociedad.</t>
  </si>
  <si>
    <t xml:space="preserve">CT2</t>
  </si>
  <si>
    <t xml:space="preserve">Realizar valoraciones sobre la persona, la sociedad y sus implicaciones en la práctica.</t>
  </si>
  <si>
    <t xml:space="preserve">CT10</t>
  </si>
  <si>
    <t xml:space="preserve">Desarrollar una reflexión sobre el significado profundo de la existencia humana desde una pluralidad de planteamientos intelectuales. </t>
  </si>
  <si>
    <t xml:space="preserve">CT11</t>
  </si>
  <si>
    <t xml:space="preserve">Analizar, valorar y argumentar de manera crítica y creativa las corrientes de pensamiento que conforman al hombre actual a través de sus creaciones filosóficas y literarias.</t>
  </si>
  <si>
    <t xml:space="preserve">CT6</t>
  </si>
  <si>
    <t xml:space="preserve">Analizar el impacto que las realidades sociales y las corrientes de pensamiento tienen sobre los acontecimientos históricos en el ámbito del título.</t>
  </si>
  <si>
    <t xml:space="preserve">CT7</t>
  </si>
  <si>
    <t xml:space="preserve">Realizar juicios de valor reflexivos sobre los procesos históricos.</t>
  </si>
  <si>
    <t xml:space="preserve">Optativas</t>
  </si>
  <si>
    <t xml:space="preserve">COP1</t>
  </si>
  <si>
    <t xml:space="preserve">Comprender las características de los sistemas dinámicos para modelizar problemas de la Física y la Ingeniería.</t>
  </si>
  <si>
    <t xml:space="preserve">COP2</t>
  </si>
  <si>
    <t xml:space="preserve">Manejar los principales conceptos y métodos del análisis complejo para la resolución de problemas de la Física y la Ingeniería.</t>
  </si>
  <si>
    <t xml:space="preserve">COP3</t>
  </si>
  <si>
    <t xml:space="preserve">Aplicar los conceptos topológicos en la modelización de problemas de la Física y la Ingeniería.</t>
  </si>
  <si>
    <t xml:space="preserve">COP4</t>
  </si>
  <si>
    <t xml:space="preserve">Conocer los principales conceptos y métodos del análisis de Fourier para el manejo de señales e imágenes.</t>
  </si>
  <si>
    <t xml:space="preserve">COP5</t>
  </si>
  <si>
    <t xml:space="preserve">Comprender los principios de la computación cuántica para implementar algoritmos cuánticos.</t>
  </si>
  <si>
    <t xml:space="preserve">COP6</t>
  </si>
  <si>
    <t xml:space="preserve">Construir redes neuronales de múltiples capas para resolver tareas de clasificación o predicción.</t>
  </si>
  <si>
    <t xml:space="preserve">COP7</t>
  </si>
  <si>
    <t xml:space="preserve">Usar modelos de procesos estocásticos para formalizar fenómenos aleatorios temporales de interés económico.</t>
  </si>
  <si>
    <t xml:space="preserve">COP8</t>
  </si>
  <si>
    <t xml:space="preserve">Aplicar principios criptográficos para garantizar la seguridad de los sistemas informáticos y de las transacciones mediante la tecnología blockchain.</t>
  </si>
  <si>
    <t xml:space="preserve">COP9</t>
  </si>
  <si>
    <t xml:space="preserve">Aplicar metodologías de diseño de software para el desarrollo de aplicaciones.</t>
  </si>
  <si>
    <t xml:space="preserve">COP10</t>
  </si>
  <si>
    <t xml:space="preserve">Conocer las implicaciones y los dilemas éticos planteados por las técnicas y avances científicos y tecnológicos. </t>
  </si>
  <si>
    <t xml:space="preserve">COP11</t>
  </si>
  <si>
    <t xml:space="preserve">Conocer y diferenciar las distintas corrientes éticas para establecer un código deontológico en el ejercicio profesional.</t>
  </si>
  <si>
    <t xml:space="preserve">COP12</t>
  </si>
  <si>
    <t xml:space="preserve">Realizar valoraciones éticas acerca de los problemas planteados por las técnicas y avances científico-técnicos.</t>
  </si>
  <si>
    <t xml:space="preserve">COP13</t>
  </si>
  <si>
    <t xml:space="preserve">Conocer las grandes obras escritas que han sido determinantes en la historia de la civilización occidental para desarrollar el pensamiento crítico.</t>
  </si>
  <si>
    <t xml:space="preserve">COP14</t>
  </si>
  <si>
    <t xml:space="preserve">Descubrir formas de enriquecer los propios estudios mediante obras literarias apropiadas a aspectos concretos del ámbito del título. </t>
  </si>
  <si>
    <t xml:space="preserve">7w4zNL4x0UySXqeQrHItMF6zGyOJRYRNnwMoU17MJshUODZTVlBUTExRMlpDMUU3MkJDMk1RUkZZOCQlQCN0PWcu</t>
  </si>
  <si>
    <t xml:space="preserve">Form1</t>
  </si>
  <si>
    <t xml:space="preserve">{3bac3e79-59fb-4f08-87fb-c7cf9bbd2753}</t>
  </si>
  <si>
    <t xml:space="preserve">Gestionar proyectos y equipos de trabajo en el ámbito de la Ingeniería.</t>
  </si>
  <si>
    <t xml:space="preserve">Formular hipótesis en el ámbito de las Ciencias y la Ingeniería  y usar las técnicas matemáticas más adecuadas para contrastarlas.</t>
  </si>
  <si>
    <t xml:space="preserve">Cógido</t>
  </si>
  <si>
    <t xml:space="preserve">Asignatura / Competencia</t>
  </si>
  <si>
    <t xml:space="preserve">CG01</t>
  </si>
  <si>
    <t xml:space="preserve">CG02</t>
  </si>
  <si>
    <t xml:space="preserve">CT3</t>
  </si>
  <si>
    <t xml:space="preserve">CT4</t>
  </si>
  <si>
    <t xml:space="preserve">CT5</t>
  </si>
  <si>
    <t xml:space="preserve">MATRIZ POR MATERIAS</t>
  </si>
  <si>
    <t xml:space="preserve">CG04</t>
  </si>
  <si>
    <t xml:space="preserve">MATRIZ COMPETENCIAS OPTATIVAS</t>
  </si>
  <si>
    <t xml:space="preserve">Área de conocimiento</t>
  </si>
  <si>
    <t xml:space="preserve">Horas Min</t>
  </si>
  <si>
    <t xml:space="preserve">Horas Max</t>
  </si>
  <si>
    <t xml:space="preserve">PETC Min</t>
  </si>
  <si>
    <t xml:space="preserve">PETC Max</t>
  </si>
  <si>
    <t xml:space="preserve">Disponibilidad</t>
  </si>
  <si>
    <t xml:space="preserve">Código perfil</t>
  </si>
  <si>
    <t xml:space="preserve">Perfil</t>
  </si>
  <si>
    <t xml:space="preserve">Categoría</t>
  </si>
  <si>
    <t xml:space="preserve">Doctor</t>
  </si>
  <si>
    <t xml:space="preserve">Dedicación al título</t>
  </si>
  <si>
    <t xml:space="preserve">Experiencia docente/profesional</t>
  </si>
  <si>
    <t xml:space="preserve">Data</t>
  </si>
  <si>
    <t xml:space="preserve">SI</t>
  </si>
  <si>
    <t xml:space="preserve">LSI-2</t>
  </si>
  <si>
    <t xml:space="preserve">Licenciado en Informática</t>
  </si>
  <si>
    <t xml:space="preserve">Colaborador</t>
  </si>
  <si>
    <t xml:space="preserve">No doctor</t>
  </si>
  <si>
    <t xml:space="preserve">TC</t>
  </si>
  <si>
    <t xml:space="preserve">Suma de Horas Min</t>
  </si>
  <si>
    <t xml:space="preserve">Suma de PETC Min</t>
  </si>
  <si>
    <t xml:space="preserve">Suma de Horas Max</t>
  </si>
  <si>
    <t xml:space="preserve">Suma de PETC Max</t>
  </si>
  <si>
    <t xml:space="preserve">MAT-7</t>
  </si>
  <si>
    <t xml:space="preserve">Licenciado en Matemáticas</t>
  </si>
  <si>
    <t xml:space="preserve">MAT-1</t>
  </si>
  <si>
    <t xml:space="preserve">Doctor en Matemáticas</t>
  </si>
  <si>
    <t xml:space="preserve">Adjunto</t>
  </si>
  <si>
    <t xml:space="preserve">MAT-2</t>
  </si>
  <si>
    <t xml:space="preserve">Mínimo 1 quinquenio de experiencia docente</t>
  </si>
  <si>
    <t xml:space="preserve">EIO-1</t>
  </si>
  <si>
    <t xml:space="preserve">Doctor en Estadística</t>
  </si>
  <si>
    <t xml:space="preserve">Colaborador doctor</t>
  </si>
  <si>
    <t xml:space="preserve">HUM-1</t>
  </si>
  <si>
    <t xml:space="preserve">Doctor en Humanidades</t>
  </si>
  <si>
    <t xml:space="preserve">LSI-1</t>
  </si>
  <si>
    <t xml:space="preserve">Doctor en Informática</t>
  </si>
  <si>
    <t xml:space="preserve">Optativas de Mención</t>
  </si>
  <si>
    <t xml:space="preserve">Ingeniero/Licenciado</t>
  </si>
  <si>
    <t xml:space="preserve">NO</t>
  </si>
  <si>
    <t xml:space="preserve">Suma de PETC Max2</t>
  </si>
  <si>
    <t xml:space="preserve">MAT-3</t>
  </si>
  <si>
    <t xml:space="preserve">(empty)</t>
  </si>
  <si>
    <t xml:space="preserve">MAT-4</t>
  </si>
  <si>
    <t xml:space="preserve">MAT-6</t>
  </si>
  <si>
    <t xml:space="preserve">TE-1</t>
  </si>
  <si>
    <t xml:space="preserve">Licenciado en Electrónica</t>
  </si>
  <si>
    <t xml:space="preserve">Asociado</t>
  </si>
  <si>
    <t xml:space="preserve">ECO-1</t>
  </si>
  <si>
    <t xml:space="preserve">Doctor en Economía</t>
  </si>
  <si>
    <t xml:space="preserve">LSI-3</t>
  </si>
  <si>
    <t xml:space="preserve">Sum of Horas Max</t>
  </si>
  <si>
    <t xml:space="preserve">Sum of PETC Max</t>
  </si>
  <si>
    <t xml:space="preserve">MAT-5</t>
  </si>
  <si>
    <t xml:space="preserve">CIA-1</t>
  </si>
  <si>
    <t xml:space="preserve">CIA-2</t>
  </si>
  <si>
    <t xml:space="preserve">CIA-3</t>
  </si>
  <si>
    <t xml:space="preserve">Doctor en Inteligencia Artificial</t>
  </si>
  <si>
    <t xml:space="preserve">CIA-4</t>
  </si>
  <si>
    <t xml:space="preserve">Mínimo 3 años de experiencia profesional en programación paralela o distribuida</t>
  </si>
  <si>
    <t xml:space="preserve">CIA-5</t>
  </si>
  <si>
    <t xml:space="preserve">CIA-6</t>
  </si>
  <si>
    <t xml:space="preserve">CIA-7 y EFC-3</t>
  </si>
  <si>
    <t xml:space="preserve">EFC-1</t>
  </si>
  <si>
    <t xml:space="preserve">Doctor en Finanzas</t>
  </si>
  <si>
    <t xml:space="preserve">Mínimo 3 años de experiencia profesional en el ámbito financiero</t>
  </si>
  <si>
    <t xml:space="preserve">CIA-8 y EFC-4</t>
  </si>
  <si>
    <t xml:space="preserve">MCE-1</t>
  </si>
  <si>
    <t xml:space="preserve">MCE-2</t>
  </si>
  <si>
    <t xml:space="preserve">Licenciado en Finanzas</t>
  </si>
  <si>
    <t xml:space="preserve">Mínimo 3 años de experiencia profesional en el ámbito de los seguros</t>
  </si>
  <si>
    <t xml:space="preserve">Mínimo 3 años de experiencia profesional en Big Data</t>
  </si>
  <si>
    <t xml:space="preserve">EFC-2</t>
  </si>
  <si>
    <t xml:space="preserve">TP</t>
  </si>
  <si>
    <t xml:space="preserve">Mínimo 3 años de experiencia como administrador de sistemas</t>
  </si>
  <si>
    <t xml:space="preserve">LSI-4</t>
  </si>
  <si>
    <t xml:space="preserve">Ingeniero/Licenciado en Informática</t>
  </si>
  <si>
    <t xml:space="preserve">Doctor en Ingeniería</t>
  </si>
  <si>
    <t xml:space="preserve">Mínimo 5 años de experiencia profesional en empresas</t>
  </si>
  <si>
    <t xml:space="preserve">Doctor en Ingeniería / Finanzas</t>
  </si>
  <si>
    <t xml:space="preserve">Mínimo 1 sexenio de experiencia investigadora</t>
  </si>
  <si>
    <t xml:space="preserve">TSC-1</t>
  </si>
  <si>
    <t xml:space="preserve">Doctor en Telecomunicaciones</t>
  </si>
  <si>
    <t xml:space="preserve">Acreditado</t>
  </si>
  <si>
    <t xml:space="preserve">Dedicación</t>
  </si>
  <si>
    <t xml:space="preserve">Experiencia docente</t>
  </si>
  <si>
    <t xml:space="preserve">Horas</t>
  </si>
  <si>
    <t xml:space="preserve">% dedicación título</t>
  </si>
  <si>
    <t xml:space="preserve">PEC</t>
  </si>
  <si>
    <t xml:space="preserve">Horas disponibles</t>
  </si>
  <si>
    <t xml:space="preserve">Horas a contratar</t>
  </si>
  <si>
    <t xml:space="preserve">Doctor en Informática o Doctor en Matemáticas por la especialidad de Computación</t>
  </si>
  <si>
    <t xml:space="preserve">5 años</t>
  </si>
  <si>
    <t xml:space="preserve">Nº Horas</t>
  </si>
  <si>
    <t xml:space="preserve">%</t>
  </si>
  <si>
    <t xml:space="preserve">Ciencia de Datos y Minería de Datos</t>
  </si>
  <si>
    <t xml:space="preserve">Doctor en Inteligencia Artificial con experiencia en Ciencia de Datos y Big data</t>
  </si>
  <si>
    <t xml:space="preserve">Doctor en Informática con experiencia en programación paralela y distribuída</t>
  </si>
  <si>
    <t xml:space="preserve">Licenciado en Informática con experiencia en seguridad informática y tecnología blockchain</t>
  </si>
  <si>
    <t xml:space="preserve">Colaborador  </t>
  </si>
  <si>
    <t xml:space="preserve">Doctor en Informática con experiencia en programación cuántica</t>
  </si>
  <si>
    <t xml:space="preserve">Licenciado en informática con experiencia laboral en empresas tecnológicas</t>
  </si>
  <si>
    <t xml:space="preserve">CIA-7</t>
  </si>
  <si>
    <t xml:space="preserve">Doctor en informática</t>
  </si>
  <si>
    <t xml:space="preserve">CIA-8</t>
  </si>
  <si>
    <t xml:space="preserve">EFC-3</t>
  </si>
  <si>
    <t xml:space="preserve">EFC-4</t>
  </si>
  <si>
    <t xml:space="preserve">Doctor en Informática (especialidad en Redes)</t>
  </si>
  <si>
    <t xml:space="preserve">Doctor en Informática (especialidad en Ingeniería del Software)</t>
  </si>
  <si>
    <t xml:space="preserve">Doctor en Matemáticas (especialidad de Análisis)</t>
  </si>
  <si>
    <t xml:space="preserve">Titular</t>
  </si>
  <si>
    <t xml:space="preserve">10 años</t>
  </si>
  <si>
    <t xml:space="preserve">Doctor en Matemáticas (especialidad de Álgebra)</t>
  </si>
  <si>
    <t xml:space="preserve">Doctor en Matemáticas (especialidad en Ecuadiones Diferenciales y en Derivadas Parciales)</t>
  </si>
  <si>
    <t xml:space="preserve">Doctor en Matemáticas (especialidad en Geometría)</t>
  </si>
  <si>
    <t xml:space="preserve">Doctor en Matemáticas (especialidad en Variable Compleja)</t>
  </si>
  <si>
    <t xml:space="preserve">Doctor en Matemáticas (especialidad en Cálculo Numérico)</t>
  </si>
  <si>
    <t xml:space="preserve">TOTALES</t>
  </si>
  <si>
    <t xml:space="preserve">PRIMER CURSO</t>
  </si>
  <si>
    <t xml:space="preserve">RESUMEN</t>
  </si>
  <si>
    <t xml:space="preserve">PETC</t>
  </si>
  <si>
    <t xml:space="preserve">Primer curso</t>
  </si>
  <si>
    <t xml:space="preserve">Segundo curso</t>
  </si>
  <si>
    <t xml:space="preserve">Tercer curso</t>
  </si>
  <si>
    <t xml:space="preserve">Cuarto curso</t>
  </si>
  <si>
    <t xml:space="preserve">Total</t>
  </si>
  <si>
    <t xml:space="preserve">SEGUNDO CURSO</t>
  </si>
  <si>
    <t xml:space="preserve">TERCER CURSO</t>
  </si>
  <si>
    <t xml:space="preserve">Optativas </t>
  </si>
  <si>
    <t xml:space="preserve">CUARTO CURSO</t>
  </si>
  <si>
    <t xml:space="preserve">Optativa 3 Itinerario Métodos Cuantitativos</t>
  </si>
  <si>
    <t xml:space="preserve">Optativa 3 Itinerario Inteligencia Artificial</t>
  </si>
  <si>
    <t xml:space="preserve">TOTAL HORAS GRADO</t>
  </si>
  <si>
    <t xml:space="preserve">Modificaciones</t>
  </si>
  <si>
    <t xml:space="preserve">Restar 80 horas de Matemática Aplicada de las optativas que no salgan.</t>
  </si>
  <si>
    <t xml:space="preserve">Restar 45 horas de Teoría de la Señal de la optativa que no salga.</t>
  </si>
  <si>
    <t xml:space="preserve">Restar 90 horas de Ciencias de la computación de las optativas de itenerario que no salgan.</t>
  </si>
  <si>
    <t xml:space="preserve">Restar 45 horas de Economía Financiera de la optativa de grado que no salga.</t>
  </si>
  <si>
    <t xml:space="preserve">Restar 60 horas de Humanidades de las dos optativas que no salgan.</t>
  </si>
  <si>
    <t xml:space="preserve">Restar 200 horas de Ciencias de la computación y añadirlas a Economía Financiera y Contabilidad por el TFG</t>
  </si>
  <si>
    <t xml:space="preserve">Total general</t>
  </si>
</sst>
</file>

<file path=xl/styles.xml><?xml version="1.0" encoding="utf-8"?>
<styleSheet xmlns="http://schemas.openxmlformats.org/spreadsheetml/2006/main">
  <numFmts count="6">
    <numFmt numFmtId="164" formatCode="General"/>
    <numFmt numFmtId="165" formatCode="General"/>
    <numFmt numFmtId="166" formatCode="@"/>
    <numFmt numFmtId="167" formatCode="0.00"/>
    <numFmt numFmtId="168" formatCode="0%"/>
    <numFmt numFmtId="169" formatCode="0.00%"/>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0000"/>
      <name val="Calibri"/>
      <family val="2"/>
      <charset val="1"/>
    </font>
    <font>
      <sz val="11"/>
      <color rgb="FF444444"/>
      <name val="Calibri"/>
      <family val="2"/>
      <charset val="1"/>
    </font>
    <font>
      <sz val="11"/>
      <name val="Calibri"/>
      <family val="2"/>
      <charset val="1"/>
    </font>
    <font>
      <sz val="10"/>
      <color rgb="FF000000"/>
      <name val="Arial"/>
      <family val="2"/>
      <charset val="1"/>
    </font>
    <font>
      <u val="single"/>
      <sz val="11"/>
      <color rgb="FF000000"/>
      <name val="Calibri"/>
      <family val="2"/>
      <charset val="1"/>
    </font>
    <font>
      <sz val="11"/>
      <color rgb="FF000000"/>
      <name val="Source Sans Pro"/>
      <family val="2"/>
      <charset val="1"/>
    </font>
    <font>
      <b val="true"/>
      <sz val="11"/>
      <color rgb="FF000000"/>
      <name val="Source Sans Pro"/>
      <family val="2"/>
      <charset val="1"/>
    </font>
    <font>
      <sz val="11"/>
      <color rgb="FF444444"/>
      <name val="Source Sans Pro"/>
      <family val="2"/>
      <charset val="1"/>
    </font>
    <font>
      <b val="true"/>
      <sz val="11"/>
      <color rgb="FF444444"/>
      <name val="Source Sans Pro"/>
      <family val="2"/>
      <charset val="1"/>
    </font>
    <font>
      <b val="true"/>
      <sz val="11"/>
      <color rgb="FFFFFFFF"/>
      <name val="Source Sans Pro"/>
      <family val="2"/>
      <charset val="1"/>
    </font>
  </fonts>
  <fills count="4">
    <fill>
      <patternFill patternType="none"/>
    </fill>
    <fill>
      <patternFill patternType="gray125"/>
    </fill>
    <fill>
      <patternFill patternType="solid">
        <fgColor rgb="FFDAE3F3"/>
        <bgColor rgb="FFC6EFCE"/>
      </patternFill>
    </fill>
    <fill>
      <patternFill patternType="solid">
        <fgColor rgb="FF4472C4"/>
        <bgColor rgb="FF666699"/>
      </patternFill>
    </fill>
  </fills>
  <borders count="4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thin">
        <color rgb="FF8FAADC"/>
      </left>
      <right/>
      <top style="thin">
        <color rgb="FF8FAADC"/>
      </top>
      <bottom style="thin">
        <color rgb="FF8FAADC"/>
      </bottom>
      <diagonal/>
    </border>
    <border diagonalUp="false" diagonalDown="false">
      <left style="thin">
        <color rgb="FF8FAADC"/>
      </left>
      <right/>
      <top/>
      <bottom style="thin">
        <color rgb="FF8FAADC"/>
      </bottom>
      <diagonal/>
    </border>
    <border diagonalUp="false" diagonalDown="false">
      <left/>
      <right/>
      <top/>
      <bottom style="thin">
        <color rgb="FF8FAADC"/>
      </bottom>
      <diagonal/>
    </border>
    <border diagonalUp="false" diagonalDown="false">
      <left/>
      <right style="thin">
        <color rgb="FF8FAADC"/>
      </right>
      <top/>
      <bottom style="thin">
        <color rgb="FF8FAADC"/>
      </bottom>
      <diagonal/>
    </border>
    <border diagonalUp="false" diagonalDown="false">
      <left/>
      <right style="thin">
        <color rgb="FF8FAADC"/>
      </right>
      <top style="thin">
        <color rgb="FF8FAADC"/>
      </top>
      <bottom style="thin">
        <color rgb="FF8FAADC"/>
      </bottom>
      <diagonal/>
    </border>
    <border diagonalUp="false" diagonalDown="false">
      <left/>
      <right/>
      <top style="thin">
        <color rgb="FF8FAADC"/>
      </top>
      <bottom style="thin">
        <color rgb="FF8FAADC"/>
      </bottom>
      <diagonal/>
    </border>
    <border diagonalUp="false" diagonalDown="false">
      <left/>
      <right/>
      <top style="thin">
        <color rgb="FF8FAADC"/>
      </top>
      <bottom/>
      <diagonal/>
    </border>
    <border diagonalUp="false" diagonalDown="false">
      <left style="thin"/>
      <right style="medium"/>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3" applyFont="false" applyBorder="true" applyAlignment="false" applyProtection="false">
      <alignment horizontal="left"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2" applyFont="false" applyBorder="true" applyAlignment="false" applyProtection="false">
      <alignment horizontal="general" vertical="bottom" textRotation="0" wrapText="false" indent="0" shrinkToFit="false"/>
      <protection locked="true" hidden="false"/>
    </xf>
    <xf numFmtId="164" fontId="0" fillId="0" borderId="11" xfId="23" applyFont="fals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0" fillId="0" borderId="13" xfId="22" applyFont="false" applyBorder="true" applyAlignment="false" applyProtection="false">
      <alignment horizontal="general" vertical="bottom" textRotation="0" wrapText="false" indent="0" shrinkToFit="false"/>
      <protection locked="true" hidden="false"/>
    </xf>
    <xf numFmtId="164" fontId="4" fillId="0" borderId="14" xfId="24" applyFont="true" applyBorder="true" applyAlignment="false" applyProtection="false">
      <alignment horizontal="left" vertical="bottom" textRotation="0" wrapText="false" indent="0" shrinkToFit="false"/>
      <protection locked="true" hidden="false"/>
    </xf>
    <xf numFmtId="164" fontId="4" fillId="0" borderId="15" xfId="24" applyFont="fals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0" fillId="0" borderId="18" xfId="21" applyFont="false" applyBorder="true" applyAlignment="false" applyProtection="false">
      <alignment horizontal="general" vertical="bottom" textRotation="0" wrapText="false" indent="0" shrinkToFit="false"/>
      <protection locked="true" hidden="false"/>
    </xf>
    <xf numFmtId="164" fontId="0" fillId="0" borderId="19" xfId="21" applyFont="fals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20" xfId="20" applyFont="true" applyBorder="true" applyAlignment="false" applyProtection="false">
      <alignment horizontal="general" vertical="bottom" textRotation="0" wrapText="false" indent="0" shrinkToFit="false"/>
      <protection locked="true" hidden="false"/>
    </xf>
    <xf numFmtId="164" fontId="0" fillId="0" borderId="21" xfId="23" applyFont="true" applyBorder="true" applyAlignment="false" applyProtection="false">
      <alignment horizontal="left" vertical="bottom" textRotation="0" wrapText="false" indent="0" shrinkToFit="false"/>
      <protection locked="true" hidden="false"/>
    </xf>
    <xf numFmtId="164" fontId="0" fillId="0" borderId="22" xfId="23" applyFont="true" applyBorder="true" applyAlignment="false" applyProtection="false">
      <alignment horizontal="left" vertical="bottom" textRotation="0" wrapText="false" indent="0" shrinkToFit="false"/>
      <protection locked="true" hidden="false"/>
    </xf>
    <xf numFmtId="164" fontId="0" fillId="0" borderId="23" xfId="23" applyFont="true" applyBorder="true" applyAlignment="false" applyProtection="false">
      <alignment horizontal="left"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7" fontId="0" fillId="0" borderId="25" xfId="22" applyFont="false" applyBorder="true" applyAlignment="false" applyProtection="false">
      <alignment horizontal="general" vertical="bottom" textRotation="0" wrapText="false" indent="0" shrinkToFit="false"/>
      <protection locked="true" hidden="false"/>
    </xf>
    <xf numFmtId="164" fontId="0" fillId="0" borderId="25" xfId="22" applyFont="false" applyBorder="true" applyAlignment="false" applyProtection="false">
      <alignment horizontal="general" vertical="bottom" textRotation="0" wrapText="false" indent="0" shrinkToFit="false"/>
      <protection locked="true" hidden="false"/>
    </xf>
    <xf numFmtId="167" fontId="0" fillId="0" borderId="26" xfId="22" applyFont="fals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7" fontId="0"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7" fontId="0" fillId="0" borderId="28" xfId="22"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7" fontId="0" fillId="0" borderId="22" xfId="22" applyFont="false" applyBorder="tru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7" fontId="0" fillId="0" borderId="23" xfId="22" applyFont="false" applyBorder="true" applyAlignment="false" applyProtection="false">
      <alignment horizontal="general" vertical="bottom" textRotation="0" wrapText="false" indent="0" shrinkToFit="false"/>
      <protection locked="true" hidden="false"/>
    </xf>
    <xf numFmtId="164" fontId="4" fillId="0" borderId="29" xfId="24" applyFont="true" applyBorder="true" applyAlignment="false" applyProtection="false">
      <alignment horizontal="left"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7" fontId="4" fillId="0" borderId="31" xfId="25" applyFont="false" applyBorder="true" applyAlignment="false" applyProtection="false">
      <alignment horizontal="general" vertical="bottom" textRotation="0" wrapText="false" indent="0" shrinkToFit="false"/>
      <protection locked="true" hidden="false"/>
    </xf>
    <xf numFmtId="164" fontId="4" fillId="0" borderId="31" xfId="25" applyFont="false" applyBorder="true" applyAlignment="false" applyProtection="false">
      <alignment horizontal="general" vertical="bottom" textRotation="0" wrapText="false" indent="0" shrinkToFit="false"/>
      <protection locked="true" hidden="false"/>
    </xf>
    <xf numFmtId="167" fontId="4" fillId="0" borderId="32" xfId="25"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0" fillId="0" borderId="33" xfId="21" applyFont="false" applyBorder="true" applyAlignment="false" applyProtection="false">
      <alignment horizontal="general" vertical="bottom" textRotation="0" wrapText="false" indent="0" shrinkToFit="false"/>
      <protection locked="true" hidden="false"/>
    </xf>
    <xf numFmtId="164" fontId="0" fillId="0" borderId="34" xfId="21" applyFont="fals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9" fontId="0" fillId="0" borderId="26" xfId="22" applyFont="false" applyBorder="true" applyAlignment="false" applyProtection="false">
      <alignment horizontal="general" vertical="bottom" textRotation="0" wrapText="false" indent="0" shrinkToFit="false"/>
      <protection locked="true" hidden="false"/>
    </xf>
    <xf numFmtId="169" fontId="0" fillId="0" borderId="23" xfId="22" applyFont="false" applyBorder="true" applyAlignment="false" applyProtection="false">
      <alignment horizontal="general" vertical="bottom" textRotation="0" wrapText="false" indent="0" shrinkToFit="false"/>
      <protection locked="true" hidden="false"/>
    </xf>
    <xf numFmtId="169" fontId="0" fillId="0" borderId="28" xfId="22" applyFont="false" applyBorder="true" applyAlignment="false" applyProtection="false">
      <alignment horizontal="general" vertical="bottom" textRotation="0" wrapText="false" indent="0" shrinkToFit="false"/>
      <protection locked="true" hidden="false"/>
    </xf>
    <xf numFmtId="169" fontId="4" fillId="0" borderId="32" xfId="25" applyFont="false" applyBorder="true" applyAlignment="false" applyProtection="false">
      <alignment horizontal="general" vertical="bottom" textRotation="0" wrapText="false" indent="0" shrinkToFit="false"/>
      <protection locked="true" hidden="false"/>
    </xf>
    <xf numFmtId="164" fontId="0" fillId="0" borderId="26" xfId="22" applyFont="false" applyBorder="true" applyAlignment="false" applyProtection="false">
      <alignment horizontal="general" vertical="bottom" textRotation="0" wrapText="false" indent="0" shrinkToFit="false"/>
      <protection locked="true" hidden="false"/>
    </xf>
    <xf numFmtId="164" fontId="0" fillId="0" borderId="28" xfId="22" applyFont="false" applyBorder="true" applyAlignment="false" applyProtection="false">
      <alignment horizontal="general" vertical="bottom" textRotation="0" wrapText="false" indent="0" shrinkToFit="false"/>
      <protection locked="true" hidden="false"/>
    </xf>
    <xf numFmtId="164" fontId="0" fillId="0" borderId="23" xfId="22" applyFont="false" applyBorder="true" applyAlignment="false" applyProtection="false">
      <alignment horizontal="general" vertical="bottom" textRotation="0" wrapText="false" indent="0" shrinkToFit="false"/>
      <protection locked="true" hidden="false"/>
    </xf>
    <xf numFmtId="164" fontId="0" fillId="0" borderId="20" xfId="23" applyFont="true" applyBorder="true" applyAlignment="false" applyProtection="false">
      <alignment horizontal="left" vertical="bottom" textRotation="0" wrapText="false" indent="0" shrinkToFit="false"/>
      <protection locked="true" hidden="false"/>
    </xf>
    <xf numFmtId="164" fontId="0" fillId="0" borderId="1" xfId="23" applyFont="false" applyBorder="true" applyAlignment="false" applyProtection="false">
      <alignment horizontal="left" vertical="bottom" textRotation="0" wrapText="false" indent="0" shrinkToFit="false"/>
      <protection locked="true" hidden="false"/>
    </xf>
    <xf numFmtId="164" fontId="0" fillId="0" borderId="35" xfId="22" applyFont="false" applyBorder="true" applyAlignment="false" applyProtection="false">
      <alignment horizontal="general" vertical="bottom" textRotation="0" wrapText="false" indent="0" shrinkToFit="false"/>
      <protection locked="true" hidden="false"/>
    </xf>
    <xf numFmtId="164" fontId="0" fillId="0" borderId="36" xfId="22" applyFont="false" applyBorder="true" applyAlignment="false" applyProtection="false">
      <alignment horizontal="general" vertical="bottom" textRotation="0" wrapText="false" indent="0" shrinkToFit="false"/>
      <protection locked="true" hidden="false"/>
    </xf>
    <xf numFmtId="164" fontId="4" fillId="0" borderId="32" xfId="25"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2" borderId="37" xfId="0" applyFont="true" applyBorder="true" applyAlignment="false" applyProtection="false">
      <alignment horizontal="general" vertical="bottom" textRotation="0" wrapText="false" indent="0" shrinkToFit="false"/>
      <protection locked="true" hidden="false"/>
    </xf>
    <xf numFmtId="164" fontId="11" fillId="2" borderId="37"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right" vertical="bottom" textRotation="0" wrapText="fals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7" fontId="0" fillId="0" borderId="7" xfId="22" applyFont="false" applyBorder="true" applyAlignment="false" applyProtection="false">
      <alignment horizontal="general" vertical="bottom" textRotation="0" wrapText="false" indent="0" shrinkToFit="false"/>
      <protection locked="true" hidden="false"/>
    </xf>
    <xf numFmtId="167" fontId="0" fillId="0" borderId="13" xfId="22" applyFont="fals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true" indent="0" shrinkToFit="false"/>
      <protection locked="true" hidden="false"/>
    </xf>
    <xf numFmtId="167" fontId="0" fillId="0" borderId="10" xfId="22" applyFont="false" applyBorder="true" applyAlignment="false" applyProtection="false">
      <alignment horizontal="general" vertical="bottom" textRotation="0" wrapText="false" indent="0" shrinkToFit="false"/>
      <protection locked="true" hidden="false"/>
    </xf>
    <xf numFmtId="164" fontId="14" fillId="3" borderId="38" xfId="0" applyFont="true" applyBorder="true" applyAlignment="false" applyProtection="false">
      <alignment horizontal="general" vertical="bottom" textRotation="0" wrapText="false" indent="0" shrinkToFit="false"/>
      <protection locked="true" hidden="false"/>
    </xf>
    <xf numFmtId="164" fontId="14" fillId="3" borderId="39" xfId="0" applyFont="true" applyBorder="true" applyAlignment="false" applyProtection="false">
      <alignment horizontal="general" vertical="bottom" textRotation="0" wrapText="false" indent="0" shrinkToFit="false"/>
      <protection locked="true" hidden="false"/>
    </xf>
    <xf numFmtId="164" fontId="14" fillId="3" borderId="40" xfId="0" applyFont="true" applyBorder="true" applyAlignment="false" applyProtection="false">
      <alignment horizontal="general" vertical="bottom" textRotation="0" wrapText="false" indent="0" shrinkToFit="false"/>
      <protection locked="true" hidden="false"/>
    </xf>
    <xf numFmtId="167" fontId="4" fillId="0" borderId="16" xfId="25" applyFont="false" applyBorder="tru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1" fillId="2" borderId="41" xfId="0" applyFont="true" applyBorder="true" applyAlignment="true" applyProtection="false">
      <alignment horizontal="right" vertical="bottom" textRotation="0" wrapText="false" indent="0" shrinkToFit="false"/>
      <protection locked="true" hidden="false"/>
    </xf>
    <xf numFmtId="164" fontId="11" fillId="2" borderId="42" xfId="0" applyFont="true" applyBorder="true" applyAlignment="false" applyProtection="false">
      <alignment horizontal="general" vertical="bottom" textRotation="0" wrapText="false" indent="0" shrinkToFit="false"/>
      <protection locked="true" hidden="false"/>
    </xf>
    <xf numFmtId="165" fontId="11" fillId="2" borderId="41" xfId="0" applyFont="true" applyBorder="true" applyAlignment="false" applyProtection="false">
      <alignment horizontal="general" vertical="bottom" textRotation="0" wrapText="false" indent="0" shrinkToFit="false"/>
      <protection locked="true" hidden="false"/>
    </xf>
    <xf numFmtId="164" fontId="4" fillId="2" borderId="39" xfId="0" applyFont="true" applyBorder="true" applyAlignment="false" applyProtection="false">
      <alignment horizontal="general" vertical="bottom" textRotation="0" wrapText="false" indent="0" shrinkToFit="false"/>
      <protection locked="true" hidden="false"/>
    </xf>
    <xf numFmtId="164" fontId="4" fillId="2" borderId="39" xfId="0" applyFont="true" applyBorder="true" applyAlignment="true" applyProtection="false">
      <alignment horizontal="right" vertical="bottom" textRotation="0" wrapText="false" indent="0" shrinkToFit="false"/>
      <protection locked="true" hidden="false"/>
    </xf>
    <xf numFmtId="164" fontId="4" fillId="2" borderId="43" xfId="0" applyFont="true" applyBorder="true" applyAlignment="true" applyProtection="false">
      <alignment horizontal="left" vertical="bottom" textRotation="0" wrapText="false" indent="0" shrinkToFit="false"/>
      <protection locked="true" hidden="false"/>
    </xf>
    <xf numFmtId="165" fontId="4" fillId="2" borderId="43" xfId="0" applyFont="true" applyBorder="true" applyAlignment="false" applyProtection="false">
      <alignment horizontal="general" vertical="bottom" textRotation="0" wrapText="false" indent="0" shrinkToFit="false"/>
      <protection locked="true" hidden="false"/>
    </xf>
    <xf numFmtId="164" fontId="4" fillId="0" borderId="44" xfId="24" applyFont="true" applyBorder="true" applyAlignment="false" applyProtection="false">
      <alignment horizontal="left" vertical="bottom" textRotation="0" wrapText="false" indent="0" shrinkToFit="false"/>
      <protection locked="true" hidden="false"/>
    </xf>
    <xf numFmtId="164" fontId="0" fillId="0" borderId="24" xfId="22" applyFont="false" applyBorder="true" applyAlignment="false" applyProtection="false">
      <alignment horizontal="general" vertical="bottom" textRotation="0" wrapText="false" indent="0" shrinkToFit="false"/>
      <protection locked="true" hidden="false"/>
    </xf>
    <xf numFmtId="167" fontId="0" fillId="0" borderId="45" xfId="22" applyFont="false" applyBorder="true" applyAlignment="false" applyProtection="false">
      <alignment horizontal="general" vertical="bottom" textRotation="0" wrapText="false" indent="0" shrinkToFit="false"/>
      <protection locked="true" hidden="false"/>
    </xf>
    <xf numFmtId="167" fontId="4" fillId="0" borderId="7" xfId="25" applyFont="fals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7" fontId="0" fillId="0" borderId="46" xfId="22" applyFont="false" applyBorder="true" applyAlignment="false" applyProtection="false">
      <alignment horizontal="general" vertical="bottom" textRotation="0" wrapText="false" indent="0" shrinkToFit="false"/>
      <protection locked="true" hidden="false"/>
    </xf>
    <xf numFmtId="167" fontId="4" fillId="0" borderId="13" xfId="25" applyFont="false" applyBorder="true" applyAlignment="false" applyProtection="false">
      <alignment horizontal="general" vertical="bottom" textRotation="0" wrapText="false" indent="0" shrinkToFit="false"/>
      <protection locked="true" hidden="false"/>
    </xf>
    <xf numFmtId="164" fontId="0" fillId="0" borderId="21" xfId="22" applyFont="false" applyBorder="true" applyAlignment="false" applyProtection="false">
      <alignment horizontal="general" vertical="bottom" textRotation="0" wrapText="false" indent="0" shrinkToFit="false"/>
      <protection locked="true" hidden="false"/>
    </xf>
    <xf numFmtId="167" fontId="0" fillId="0" borderId="47" xfId="22" applyFont="false" applyBorder="true" applyAlignment="false" applyProtection="false">
      <alignment horizontal="general" vertical="bottom" textRotation="0" wrapText="false" indent="0" shrinkToFit="false"/>
      <protection locked="true" hidden="false"/>
    </xf>
    <xf numFmtId="167" fontId="4" fillId="0" borderId="10" xfId="25" applyFont="false" applyBorder="tru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22" xfId="22" applyFont="false" applyBorder="true" applyAlignment="false" applyProtection="false">
      <alignment horizontal="general" vertical="bottom" textRotation="0" wrapText="false" indent="0" shrinkToFit="false"/>
      <protection locked="true" hidden="false"/>
    </xf>
    <xf numFmtId="167" fontId="0" fillId="0" borderId="24" xfId="22" applyFont="false" applyBorder="true" applyAlignment="false" applyProtection="false">
      <alignment horizontal="general" vertical="bottom" textRotation="0" wrapText="false" indent="0" shrinkToFit="false"/>
      <protection locked="true" hidden="false"/>
    </xf>
    <xf numFmtId="167" fontId="0" fillId="0" borderId="27" xfId="22" applyFont="false" applyBorder="true" applyAlignment="false" applyProtection="false">
      <alignment horizontal="general" vertical="bottom" textRotation="0" wrapText="false" indent="0" shrinkToFit="false"/>
      <protection locked="true" hidden="false"/>
    </xf>
    <xf numFmtId="164" fontId="0" fillId="0" borderId="46" xfId="22" applyFont="false" applyBorder="true" applyAlignment="false" applyProtection="false">
      <alignment horizontal="general" vertical="bottom" textRotation="0" wrapText="false" indent="0" shrinkToFit="false"/>
      <protection locked="true" hidden="false"/>
    </xf>
    <xf numFmtId="167" fontId="0" fillId="0" borderId="21" xfId="22" applyFont="false" applyBorder="true" applyAlignment="false" applyProtection="false">
      <alignment horizontal="general" vertical="bottom" textRotation="0" wrapText="false" indent="0" shrinkToFit="false"/>
      <protection locked="true" hidden="false"/>
    </xf>
    <xf numFmtId="164" fontId="0" fillId="0" borderId="47" xfId="22" applyFont="false" applyBorder="true" applyAlignment="false" applyProtection="false">
      <alignment horizontal="general" vertical="bottom" textRotation="0" wrapText="false" indent="0" shrinkToFit="false"/>
      <protection locked="true" hidden="false"/>
    </xf>
    <xf numFmtId="167" fontId="4" fillId="0" borderId="30" xfId="25" applyFont="false" applyBorder="true" applyAlignment="false" applyProtection="false">
      <alignment horizontal="general" vertical="bottom" textRotation="0" wrapText="false" indent="0" shrinkToFit="false"/>
      <protection locked="true" hidden="false"/>
    </xf>
    <xf numFmtId="167" fontId="4" fillId="0" borderId="15"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orner" xfId="21"/>
    <cellStyle name="Pivot Table Value" xfId="22"/>
    <cellStyle name="Pivot Table Category" xfId="23"/>
    <cellStyle name="Pivot Table Title" xfId="24"/>
    <cellStyle name="Pivot Table Result" xfId="25"/>
  </cellStyles>
  <dxfs count="29">
    <dxf>
      <fill>
        <patternFill patternType="solid">
          <fgColor rgb="00FFFFFF"/>
        </patternFill>
      </fill>
    </dxf>
    <dxf>
      <fill>
        <patternFill patternType="solid">
          <fgColor rgb="FFFCFCFC"/>
          <bgColor rgb="FF1B1E20"/>
        </patternFill>
      </fill>
    </dxf>
    <dxf>
      <fill>
        <patternFill patternType="solid">
          <fgColor rgb="FFC6EFCE"/>
        </patternFill>
      </fill>
    </dxf>
    <dxf>
      <fill>
        <patternFill patternType="solid">
          <fgColor rgb="FF006100"/>
        </patternFill>
      </fill>
    </dxf>
    <dxf>
      <fill>
        <patternFill patternType="solid">
          <f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rgb="FF444444"/>
        </patternFill>
      </fill>
    </dxf>
    <dxf>
      <fill>
        <patternFill patternType="solid">
          <fgColor rgb="FF4472C4"/>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Relationship Id="rId20" Type="http://schemas.openxmlformats.org/officeDocument/2006/relationships/pivotCacheDefinition" Target="pivotCache/pivotCacheDefinition1.xml"/><Relationship Id="rId21" Type="http://schemas.openxmlformats.org/officeDocument/2006/relationships/pivotCacheDefinition" Target="pivotCache/pivotCacheDefinition2.xml"/><Relationship Id="rId22" Type="http://schemas.openxmlformats.org/officeDocument/2006/relationships/pivotCacheDefinition" Target="pivotCache/pivotCacheDefinition3.xml"/><Relationship Id="rId23" Type="http://schemas.openxmlformats.org/officeDocument/2006/relationships/pivotCacheDefinition" Target="pivotCache/pivotCacheDefinition4.xml"/><Relationship Id="rId24" Type="http://schemas.openxmlformats.org/officeDocument/2006/relationships/pivotCacheDefinition" Target="pivotCache/pivotCacheDefinition5.xml"/><Relationship Id="rId25" Type="http://schemas.openxmlformats.org/officeDocument/2006/relationships/pivotCacheDefinition" Target="pivotCache/pivotCacheDefinition6.xml"/><Relationship Id="rId26" Type="http://schemas.openxmlformats.org/officeDocument/2006/relationships/pivotCacheDefinition" Target="pivotCache/pivotCacheDefinition7.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_rels/pivotCacheDefinition5.xml.rels><?xml version="1.0" encoding="UTF-8"?>
<Relationships xmlns="http://schemas.openxmlformats.org/package/2006/relationships"><Relationship Id="rId1" Type="http://schemas.openxmlformats.org/officeDocument/2006/relationships/pivotCacheRecords" Target="pivotCacheRecords5.xml"/>
</Relationships>
</file>

<file path=xl/pivotCache/_rels/pivotCacheDefinition6.xml.rels><?xml version="1.0" encoding="UTF-8"?>
<Relationships xmlns="http://schemas.openxmlformats.org/package/2006/relationships"><Relationship Id="rId1" Type="http://schemas.openxmlformats.org/officeDocument/2006/relationships/pivotCacheRecords" Target="pivotCacheRecords6.xml"/>
</Relationships>
</file>

<file path=xl/pivotCache/_rels/pivotCacheDefinition7.xml.rels><?xml version="1.0" encoding="UTF-8"?>
<Relationships xmlns="http://schemas.openxmlformats.org/package/2006/relationships"><Relationship Id="rId1" Type="http://schemas.openxmlformats.org/officeDocument/2006/relationships/pivotCacheRecords" Target="pivotCacheRecords7.xml"/>
</Relationships>
</file>

<file path=xl/pivotCache/pivotCacheDefinition1.xml><?xml version="1.0" encoding="utf-8"?>
<pivotCacheDefinition xmlns="http://schemas.openxmlformats.org/spreadsheetml/2006/main" xmlns:r="http://schemas.openxmlformats.org/officeDocument/2006/relationships" r:id="rId1" recordCount="58" createdVersion="3">
  <cacheSource type="worksheet">
    <worksheetSource ref="B1:L59" sheet="Asignaturas"/>
  </cacheSource>
  <cacheFields count="11">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ECTS" numFmtId="0">
      <sharedItems containsSemiMixedTypes="0" containsString="0" containsNumber="1" containsInteger="1" minValue="3" maxValue="12" count="4">
        <n v="3"/>
        <n v="6"/>
        <n v="9"/>
        <n v="12"/>
      </sharedItems>
    </cacheField>
    <cacheField name="Rama" numFmtId="0">
      <sharedItems count="6">
        <s v="Arte y Humanidades"/>
        <s v="Ciencias"/>
        <s v="Ciencias Sociales y Jurídicas"/>
        <s v="Ingeniería y Arquitectura"/>
        <s v="Prácticas Externas"/>
        <s v="Trabajo Fin de Grado"/>
      </sharedItems>
    </cacheField>
    <cacheField name="Módulo" numFmtId="0">
      <sharedItems count="12">
        <s v="Cálculo Numérico"/>
        <s v="Computación"/>
        <s v="Economía"/>
        <s v="Economía Cuantitativa"/>
        <s v="Estadística"/>
        <s v="Humanidades"/>
        <s v="Inteligencia Artificial"/>
        <s v="Matemáticas"/>
        <s v="Prácticas Externas"/>
        <s v="Proyectos"/>
        <s v="Teoría de la Señal y las Comunicaciones"/>
        <s v="Trabajo Fin de Grado"/>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Mención" numFmtId="0">
      <sharedItems count="3">
        <s v="Común"/>
        <s v="Economía"/>
        <s v="Inteligencia Artificial"/>
      </sharedItems>
    </cacheField>
    <cacheField name="Dependencias" numFmtId="0">
      <sharedItems containsBlank="1" count="7">
        <s v="Análisis I"/>
        <s v="Análisis II"/>
        <s v="Análisis II;Ecuaciones Diferenciales"/>
        <s v="Probabilidad y Estadística"/>
        <s v="Programación;Matemática Discreta"/>
        <s v="Programación;Probabilidad y Estadística;Bases de Datos"/>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58" createdVersion="3">
  <cacheSource type="worksheet">
    <worksheetSource ref="A1:R59" sheet="Necesidades docentes"/>
  </cacheSource>
  <cacheFields count="18">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 name="Categoría" numFmtId="0">
      <sharedItems containsBlank="1" count="5">
        <s v="Adjunto"/>
        <s v="Asociado"/>
        <s v="Colaborador"/>
        <s v="Colaborador doctor"/>
        <m/>
      </sharedItems>
    </cacheField>
    <cacheField name="Doctor" numFmtId="0">
      <sharedItems containsBlank="1" count="3">
        <s v="Doctor"/>
        <s v="No doctor"/>
        <m/>
      </sharedItems>
    </cacheField>
    <cacheField name="Dedicación al título" numFmtId="0">
      <sharedItems containsBlank="1" count="3">
        <s v="TC"/>
        <s v="TP"/>
        <m/>
      </sharedItems>
    </cacheField>
    <cacheField name="Experiencia docente/profesional" numFmtId="0">
      <sharedItems containsBlank="1" count="9">
        <s v="Mínimo 1 quinquenio de experiencia docente"/>
        <s v="Mínimo 1 sexenio de experiencia investigadora"/>
        <s v="Mínimo 3 años de experiencia como administrador de sistemas"/>
        <s v="Mínimo 3 años de experiencia profesional en Big Data"/>
        <s v="Mínimo 3 años de experiencia profesional en el ámbito de los seguros"/>
        <s v="Mínimo 3 años de experiencia profesional en el ámbito financiero"/>
        <s v="Mínimo 3 años de experiencia profesional en programación paralela o distribuida"/>
        <s v="Mínimo 5 años de experiencia profesional en empresas"/>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58" createdVersion="3">
  <cacheSource type="worksheet">
    <worksheetSource ref="C1:R59" sheet="Necesidades docentes"/>
  </cacheSource>
  <cacheFields count="16">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 name="Categoría" numFmtId="0">
      <sharedItems containsBlank="1" count="5">
        <s v="Adjunto"/>
        <s v="Asociado"/>
        <s v="Colaborador"/>
        <s v="Colaborador doctor"/>
        <m/>
      </sharedItems>
    </cacheField>
    <cacheField name="Doctor" numFmtId="0">
      <sharedItems containsBlank="1" count="3">
        <s v="Doctor"/>
        <s v="No doctor"/>
        <m/>
      </sharedItems>
    </cacheField>
    <cacheField name="Dedicación al título" numFmtId="0">
      <sharedItems containsBlank="1" count="3">
        <s v="TC"/>
        <s v="TP"/>
        <m/>
      </sharedItems>
    </cacheField>
    <cacheField name="Experiencia docente/profesional" numFmtId="0">
      <sharedItems containsBlank="1" count="9">
        <s v="Mínimo 1 quinquenio de experiencia docente"/>
        <s v="Mínimo 1 sexenio de experiencia investigadora"/>
        <s v="Mínimo 3 años de experiencia como administrador de sistemas"/>
        <s v="Mínimo 3 años de experiencia profesional en Big Data"/>
        <s v="Mínimo 3 años de experiencia profesional en el ámbito de los seguros"/>
        <s v="Mínimo 3 años de experiencia profesional en el ámbito financiero"/>
        <s v="Mínimo 3 años de experiencia profesional en programación paralela o distribuida"/>
        <s v="Mínimo 5 años de experiencia profesional en empresas"/>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58" createdVersion="3">
  <cacheSource type="worksheet">
    <worksheetSource ref="A:L" sheet="Necesidades docentes"/>
  </cacheSource>
  <cacheFields count="12">
    <cacheField name="Área de conocimiento" numFmtId="0">
      <sharedItems containsBlank="1" count="11">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m/>
      </sharedItems>
    </cacheField>
    <cacheField name="Materia" numFmtId="0">
      <sharedItems containsBlank="1" count="26">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m/>
      </sharedItems>
    </cacheField>
    <cacheField name="Asignatura" numFmtId="0">
      <sharedItems containsBlank="1" count="59">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m/>
      </sharedItems>
    </cacheField>
    <cacheField name="Curso" numFmtId="0">
      <sharedItems containsString="0" containsBlank="1" containsNumber="1" containsInteger="1" minValue="1" maxValue="4" count="5">
        <n v="1"/>
        <n v="2"/>
        <n v="3"/>
        <n v="4"/>
        <m/>
      </sharedItems>
    </cacheField>
    <cacheField name="Semestre" numFmtId="0">
      <sharedItems containsString="0" containsBlank="1" containsNumber="1" containsInteger="1" minValue="1" maxValue="8" count="9">
        <n v="1"/>
        <n v="2"/>
        <n v="3"/>
        <n v="4"/>
        <n v="5"/>
        <n v="6"/>
        <n v="7"/>
        <n v="8"/>
        <m/>
      </sharedItems>
    </cacheField>
    <cacheField name="Carácter" numFmtId="0">
      <sharedItems containsBlank="1" count="8">
        <s v="Básica"/>
        <s v="Obligatoria"/>
        <s v="Optativa"/>
        <s v="Optativa - Obligatoria Mención"/>
        <s v="Optativa de Mención"/>
        <s v="Prácticas Externas"/>
        <s v="TFG"/>
        <m/>
      </sharedItems>
    </cacheField>
    <cacheField name="ECTS" numFmtId="0">
      <sharedItems containsString="0" containsBlank="1" containsNumber="1" containsInteger="1" minValue="3" maxValue="12" count="5">
        <n v="3"/>
        <n v="6"/>
        <n v="9"/>
        <n v="12"/>
        <m/>
      </sharedItems>
    </cacheField>
    <cacheField name="Horas Min" numFmtId="0">
      <sharedItems containsString="0" containsBlank="1" containsNumber="1" containsInteger="1" minValue="30" maxValue="200" count="7">
        <n v="30"/>
        <n v="50"/>
        <n v="60"/>
        <n v="90"/>
        <n v="100"/>
        <n v="200"/>
        <m/>
      </sharedItems>
    </cacheField>
    <cacheField name="Horas Max" numFmtId="0">
      <sharedItems containsString="0" containsBlank="1" containsNumber="1" containsInteger="1" minValue="30" maxValue="400" count="14">
        <n v="30"/>
        <n v="40"/>
        <n v="45"/>
        <n v="60"/>
        <n v="65"/>
        <n v="66"/>
        <n v="75"/>
        <n v="80"/>
        <n v="90"/>
        <n v="120"/>
        <n v="135"/>
        <n v="200"/>
        <n v="400"/>
        <m/>
      </sharedItems>
    </cacheField>
    <cacheField name="PETC Min" numFmtId="0">
      <sharedItems containsString="0" containsBlank="1" containsNumber="1" minValue="0.1" maxValue="0.666666666666667" count="7">
        <n v="0.1"/>
        <n v="0.166666666666667"/>
        <n v="0.2"/>
        <n v="0.3"/>
        <n v="0.333333333333333"/>
        <n v="0.666666666666667"/>
        <m/>
      </sharedItems>
    </cacheField>
    <cacheField name="PETC Max" numFmtId="0">
      <sharedItems containsString="0" containsBlank="1" containsNumber="1" minValue="0.1" maxValue="1.33333333333333" count="14">
        <n v="0.1"/>
        <n v="0.133333333333333"/>
        <n v="0.15"/>
        <n v="0.2"/>
        <n v="0.216666666666667"/>
        <n v="0.22"/>
        <n v="0.25"/>
        <n v="0.266666666666667"/>
        <n v="0.3"/>
        <n v="0.4"/>
        <n v="0.45"/>
        <n v="0.666666666666667"/>
        <n v="1.33333333333333"/>
        <m/>
      </sharedItems>
    </cacheField>
    <cacheField name="Disponibilidad" numFmtId="0">
      <sharedItems containsBlank="1" count="3">
        <s v="NO"/>
        <s v="SI"/>
        <m/>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cordCount="30" createdVersion="3">
  <cacheSource type="worksheet">
    <worksheetSource ref="A1:M31" sheet="Perfiles profesorado"/>
  </cacheSource>
  <cacheFields count="13">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2">
        <s v="Álgebra y Lógica Matemática"/>
        <s v="Algoritmos y Datos"/>
        <s v="Análisis Matemático"/>
        <s v="Cálculo Numérico"/>
        <s v="Ciencia de Datos y Minerí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Prácticas externas"/>
        <s v="Sistemas Operativos y Redes"/>
        <s v="Tecnología Digital"/>
        <s v="TFG"/>
      </sharedItems>
    </cacheField>
    <cacheField name="Descripción" numFmtId="0">
      <sharedItems containsBlank="1" count="19">
        <s v="Doctor en Informática"/>
        <s v="Doctor en Informática (especialidad en Ingeniería del Software)"/>
        <s v="Doctor en Informática (especialidad en Redes)"/>
        <s v="Doctor en Informática con experiencia en programación cuántica"/>
        <s v="Doctor en Informática con experiencia en programación paralela y distribuída"/>
        <s v="Doctor en Informática o Doctor en Matemáticas por la especialidad de Computación"/>
        <s v="Doctor en Inteligencia Artificial"/>
        <s v="Doctor en Inteligencia Artificial con experiencia en Ciencia de Datos y Big data"/>
        <s v="Doctor en Matemáticas (especialidad de Álgebra)"/>
        <s v="Doctor en Matemáticas (especialidad de Análisis)"/>
        <s v="Doctor en Matemáticas (especialidad en Cálculo Numérico)"/>
        <s v="Doctor en Matemáticas (especialidad en Ecuadiones Diferenciales y en Derivadas Parciales)"/>
        <s v="Doctor en Matemáticas (especialidad en Geometría)"/>
        <s v="Doctor en Matemáticas (especialidad en Variable Compleja)"/>
        <s v="Licenciado en Informática"/>
        <s v="Licenciado en Informática con experiencia en seguridad informática y tecnología blockchain"/>
        <s v="Licenciado en informática con experiencia laboral en empresas tecnológicas"/>
        <s v="Licenciado en Matemáticas"/>
        <m/>
      </sharedItems>
    </cacheField>
    <cacheField name="Código" numFmtId="0">
      <sharedItems count="30">
        <s v="CIA-1"/>
        <s v="CIA-2"/>
        <s v="CIA-3"/>
        <s v="CIA-4"/>
        <s v="CIA-5"/>
        <s v="CIA-6"/>
        <s v="CIA-7"/>
        <s v="CIA-8"/>
        <s v="ECO-1"/>
        <s v="EFC-1"/>
        <s v="EFC-2"/>
        <s v="EFC-3"/>
        <s v="EFC-4"/>
        <s v="EIO-1"/>
        <s v="HUM-1"/>
        <s v="LSI-1"/>
        <s v="LSI-2"/>
        <s v="LSI-3"/>
        <s v="LSI-4"/>
        <s v="MAT-1"/>
        <s v="MAT-2"/>
        <s v="MAT-3"/>
        <s v="MAT-4"/>
        <s v="MAT-5"/>
        <s v="MAT-6"/>
        <s v="MAT-7"/>
        <s v="MCE-1"/>
        <s v="MCE-2"/>
        <s v="TE-1"/>
        <s v="TSC-1"/>
      </sharedItems>
    </cacheField>
    <cacheField name="Doctor" numFmtId="0">
      <sharedItems count="2">
        <s v="NO"/>
        <s v="SI"/>
      </sharedItems>
    </cacheField>
    <cacheField name="Acreditado" numFmtId="0">
      <sharedItems count="2">
        <s v="NO"/>
        <s v="SI"/>
      </sharedItems>
    </cacheField>
    <cacheField name="Categoría" numFmtId="0">
      <sharedItems count="6">
        <s v="Adjunto"/>
        <s v="Asociado"/>
        <s v="Colaborador"/>
        <s v="Colaborador  "/>
        <s v="Colaborador doctor"/>
        <s v="Titular"/>
      </sharedItems>
    </cacheField>
    <cacheField name="Dedicación" numFmtId="0">
      <sharedItems count="2">
        <s v="TC"/>
        <s v="TP"/>
      </sharedItems>
    </cacheField>
    <cacheField name="Experiencia docente" numFmtId="0">
      <sharedItems containsBlank="1" count="3">
        <s v="10 años"/>
        <s v="5 años"/>
        <m/>
      </sharedItems>
    </cacheField>
    <cacheField name="Horas" numFmtId="0">
      <sharedItems containsSemiMixedTypes="0" containsString="0" containsNumber="1" containsInteger="1" minValue="30" maxValue="330" count="20">
        <n v="30"/>
        <n v="45"/>
        <n v="60"/>
        <n v="70"/>
        <n v="75"/>
        <n v="90"/>
        <n v="100"/>
        <n v="120"/>
        <n v="150"/>
        <n v="165"/>
        <n v="180"/>
        <n v="190"/>
        <n v="195"/>
        <n v="200"/>
        <n v="225"/>
        <n v="240"/>
        <n v="251"/>
        <n v="255"/>
        <n v="270"/>
        <n v="330"/>
      </sharedItems>
    </cacheField>
    <cacheField name="% dedicación título" numFmtId="0">
      <sharedItems containsSemiMixedTypes="0" containsString="0" containsNumber="1" minValue="0.1" maxValue="1" count="20">
        <n v="0.1"/>
        <n v="0.15"/>
        <n v="0.2"/>
        <n v="0.233333333333333"/>
        <n v="0.25"/>
        <n v="0.3"/>
        <n v="0.333333333333333"/>
        <n v="0.4"/>
        <n v="0.5"/>
        <n v="0.55"/>
        <n v="0.6"/>
        <n v="0.633333333333333"/>
        <n v="0.65"/>
        <n v="0.666666666666667"/>
        <n v="0.75"/>
        <n v="0.8"/>
        <n v="0.836666666666667"/>
        <n v="0.85"/>
        <n v="0.9"/>
        <n v="1"/>
      </sharedItems>
    </cacheField>
    <cacheField name="PEC" numFmtId="0">
      <sharedItems containsSemiMixedTypes="0" containsString="0" containsNumber="1" minValue="0.1" maxValue="1.1" count="20">
        <n v="0.1"/>
        <n v="0.15"/>
        <n v="0.2"/>
        <n v="0.233333333333333"/>
        <n v="0.25"/>
        <n v="0.3"/>
        <n v="0.33"/>
        <n v="0.4"/>
        <n v="0.5"/>
        <n v="0.55"/>
        <n v="0.6"/>
        <n v="0.633333333333333"/>
        <n v="0.65"/>
        <n v="0.67"/>
        <n v="0.75"/>
        <n v="0.8"/>
        <n v="0.836666666666667"/>
        <n v="0.85"/>
        <n v="0.9"/>
        <n v="1.1"/>
      </sharedItems>
    </cacheField>
    <cacheField name="Horas disponibles" numFmtId="0">
      <sharedItems containsSemiMixedTypes="0" containsString="0" containsNumber="1" containsInteger="1" minValue="0" maxValue="251" count="9">
        <n v="0"/>
        <n v="30"/>
        <n v="60"/>
        <n v="75"/>
        <n v="135"/>
        <n v="180"/>
        <n v="195"/>
        <n v="225"/>
        <n v="251"/>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cordCount="58" createdVersion="3">
  <cacheSource type="worksheet">
    <worksheetSource ref="A:N" sheet="Necesidades docentes"/>
  </cacheSource>
  <cacheFields count="14">
    <cacheField name="Área de conocimiento" numFmtId="0">
      <sharedItems containsBlank="1" count="11">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m/>
      </sharedItems>
    </cacheField>
    <cacheField name="Materia" numFmtId="0">
      <sharedItems containsBlank="1" count="26">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m/>
      </sharedItems>
    </cacheField>
    <cacheField name="Asignatura" numFmtId="0">
      <sharedItems containsBlank="1" count="59">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m/>
      </sharedItems>
    </cacheField>
    <cacheField name="Curso" numFmtId="0">
      <sharedItems containsString="0" containsBlank="1" containsNumber="1" containsInteger="1" minValue="1" maxValue="4" count="5">
        <n v="1"/>
        <n v="2"/>
        <n v="3"/>
        <n v="4"/>
        <m/>
      </sharedItems>
    </cacheField>
    <cacheField name="Semestre" numFmtId="0">
      <sharedItems containsString="0" containsBlank="1" containsNumber="1" containsInteger="1" minValue="1" maxValue="8" count="9">
        <n v="1"/>
        <n v="2"/>
        <n v="3"/>
        <n v="4"/>
        <n v="5"/>
        <n v="6"/>
        <n v="7"/>
        <n v="8"/>
        <m/>
      </sharedItems>
    </cacheField>
    <cacheField name="Carácter" numFmtId="0">
      <sharedItems containsBlank="1" count="8">
        <s v="Básica"/>
        <s v="Obligatoria"/>
        <s v="Optativa"/>
        <s v="Optativa - Obligatoria Mención"/>
        <s v="Optativa de Mención"/>
        <s v="Prácticas Externas"/>
        <s v="TFG"/>
        <m/>
      </sharedItems>
    </cacheField>
    <cacheField name="ECTS" numFmtId="0">
      <sharedItems containsString="0" containsBlank="1" containsNumber="1" containsInteger="1" minValue="3" maxValue="12" count="5">
        <n v="3"/>
        <n v="6"/>
        <n v="9"/>
        <n v="12"/>
        <m/>
      </sharedItems>
    </cacheField>
    <cacheField name="Horas Min" numFmtId="0">
      <sharedItems containsString="0" containsBlank="1" containsNumber="1" containsInteger="1" minValue="30" maxValue="200" count="7">
        <n v="30"/>
        <n v="50"/>
        <n v="60"/>
        <n v="90"/>
        <n v="100"/>
        <n v="200"/>
        <m/>
      </sharedItems>
    </cacheField>
    <cacheField name="Horas Max" numFmtId="0">
      <sharedItems containsString="0" containsBlank="1" containsNumber="1" containsInteger="1" minValue="30" maxValue="400" count="14">
        <n v="30"/>
        <n v="40"/>
        <n v="45"/>
        <n v="60"/>
        <n v="65"/>
        <n v="66"/>
        <n v="75"/>
        <n v="80"/>
        <n v="90"/>
        <n v="120"/>
        <n v="135"/>
        <n v="200"/>
        <n v="400"/>
        <m/>
      </sharedItems>
    </cacheField>
    <cacheField name="PETC Min" numFmtId="0">
      <sharedItems containsString="0" containsBlank="1" containsNumber="1" minValue="0.1" maxValue="0.666666666666667" count="7">
        <n v="0.1"/>
        <n v="0.166666666666667"/>
        <n v="0.2"/>
        <n v="0.3"/>
        <n v="0.333333333333333"/>
        <n v="0.666666666666667"/>
        <m/>
      </sharedItems>
    </cacheField>
    <cacheField name="PETC Max" numFmtId="0">
      <sharedItems containsString="0" containsBlank="1" containsNumber="1" minValue="0.1" maxValue="1.33333333333333" count="14">
        <n v="0.1"/>
        <n v="0.133333333333333"/>
        <n v="0.15"/>
        <n v="0.2"/>
        <n v="0.216666666666667"/>
        <n v="0.22"/>
        <n v="0.25"/>
        <n v="0.266666666666667"/>
        <n v="0.3"/>
        <n v="0.4"/>
        <n v="0.45"/>
        <n v="0.666666666666667"/>
        <n v="1.33333333333333"/>
        <m/>
      </sharedItems>
    </cacheField>
    <cacheField name="Disponibilidad" numFmtId="0">
      <sharedItems containsBlank="1" count="3">
        <s v="NO"/>
        <s v="SI"/>
        <m/>
      </sharedItems>
    </cacheField>
    <cacheField name="Código perfil" numFmtId="0">
      <sharedItems containsBlank="1" count="29">
        <s v="CIA-1"/>
        <s v="CIA-2"/>
        <s v="CIA-3"/>
        <s v="CIA-4"/>
        <s v="CIA-5"/>
        <s v="CIA-6"/>
        <s v="CIA-7 y EFC-3"/>
        <s v="CIA-8 y EFC-4"/>
        <s v="ECO-1"/>
        <s v="EFC-1"/>
        <s v="EFC-2"/>
        <s v="EIO-1"/>
        <s v="HUM-1"/>
        <s v="LSI-1"/>
        <s v="LSI-2"/>
        <s v="LSI-3"/>
        <s v="LSI-4"/>
        <s v="MAT-1"/>
        <s v="MAT-2"/>
        <s v="MAT-3"/>
        <s v="MAT-4"/>
        <s v="MAT-5"/>
        <s v="MAT-6"/>
        <s v="MAT-7"/>
        <s v="MCE-1"/>
        <s v="MCE-2"/>
        <s v="TE-1"/>
        <s v="TSC-1"/>
        <m/>
      </sharedItems>
    </cacheField>
    <cacheField name="Perfil" numFmtId="0">
      <sharedItems containsBlank="1" count="17">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m/>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recordCount="58" createdVersion="3">
  <cacheSource type="worksheet">
    <worksheetSource ref="A1:N59" sheet="Necesidades docentes"/>
  </cacheSource>
  <cacheFields count="14">
    <cacheField name="Área de conocimiento" numFmtId="0">
      <sharedItems count="10">
        <s v="Ciencias de la Computación e Inteligencia Artificial"/>
        <s v="Economía"/>
        <s v="Economía Financiera y Contabilidad"/>
        <s v="Estadística e Investigación Operativa"/>
        <s v="Humanidades"/>
        <s v="Lenguajes y Sistemas Informáticos"/>
        <s v="Matemática Aplicada"/>
        <s v="Métodos Cuantitativos para la Economía"/>
        <s v="Tecnología Electrónica"/>
        <s v="Teoría de la Señal y Comunicaciones"/>
      </sharedItems>
    </cacheField>
    <cacheField name="Materia" numFmtId="0">
      <sharedItems count="25">
        <s v="Álgebra y Lógica Matemática"/>
        <s v="Algoritmos y Datos"/>
        <s v="Análisis Matemático"/>
        <s v="Cálculo Numérico"/>
        <s v="Ciencia de Datos"/>
        <s v="Computación"/>
        <s v="Computación Cuántica"/>
        <s v="Computación Paralela"/>
        <s v="Criptografía"/>
        <s v="Economía"/>
        <s v="Estadística"/>
        <s v="Fundamentos Matemáticos"/>
        <s v="Humanidades"/>
        <s v="Ingeniería del Software"/>
        <s v="Inteligencia Artificial"/>
        <s v="Matemática Aplicada a la Economía"/>
        <s v="Matemática Avanzada"/>
        <s v="Matemática Financiera"/>
        <s v="Minería de Datos"/>
        <s v="Prácticas Externas"/>
        <s v="Proyectos"/>
        <s v="Sistemas de Información"/>
        <s v="Sistemas Operativos y Redes"/>
        <s v="Tecnología Digital"/>
        <s v="Trabajo Fin de Grado"/>
      </sharedItems>
    </cacheField>
    <cacheField name="Asignatura" numFmtId="0">
      <sharedItems count="58">
        <s v="Administración de sistemas"/>
        <s v="Álgebra Lineal"/>
        <s v="Algoritmos y Estructuras de Datos"/>
        <s v="Análisis de Datos"/>
        <s v="Análisis Funcional"/>
        <s v="Análisis I"/>
        <s v="Análisis II"/>
        <s v="Análisis III"/>
        <s v="Aprendizaje Automático"/>
        <s v="Aprendizaje profundo"/>
        <s v="Bases de Datos"/>
        <s v="Cálculo Estocástico"/>
        <s v="Claves de Historia Contemporánea"/>
        <s v="Computación Cuántica"/>
        <s v="Computación en paralelo"/>
        <s v="Criptografía y Blockchain"/>
        <s v="Doctrina Social de la Iglesia"/>
        <s v="Ecuaciones Diferenciales y en Diferencias"/>
        <s v="Ecuaciones en Derivadas Parciales"/>
        <s v="Electrónica Digital y Arquitectura de Ordenadores"/>
        <s v="Estadística Inferencial"/>
        <s v="Ética y Deontología"/>
        <s v="Fundamentos de la Inteligencia Artificial"/>
        <s v="Fundamentos de Matemáticas"/>
        <s v="Fundamentos Económicos"/>
        <s v="Geometría Diferencial"/>
        <s v="Grandes libros"/>
        <s v="Hombre y Mundo Moderno"/>
        <s v="Ingeniería del Software"/>
        <s v="Lógica Formal"/>
        <s v="Matemática Discreta"/>
        <s v="Matemática Financiera I"/>
        <s v="Matemática Financiera II"/>
        <s v="Matemáticas Actuariales"/>
        <s v="Métodos Numéricos I"/>
        <s v="Métodos Numéricos II"/>
        <s v="Minería de Datos y Big Data"/>
        <s v="Modelos de Riesgo Cuantitativo"/>
        <s v="Optimización"/>
        <s v="Percepción Computacional"/>
        <s v="Prácticas externas"/>
        <s v="Probabilidad y Estadística"/>
        <s v="Procesamiento de Lenguaje Natural"/>
        <s v="Procesos Estocásticos"/>
        <s v="Programación"/>
        <s v="Programación Funcional"/>
        <s v="Programación Lógica"/>
        <s v="Proyecto I "/>
        <s v="Proyecto II"/>
        <s v="Series Temporales"/>
        <s v="Sistemas Dinámicos"/>
        <s v="Sistemas Operativos y Redes de Ordenadores"/>
        <s v="Teoría de la Computación"/>
        <s v="Teoría de la señal"/>
        <s v="Teoría y optimización de carteras"/>
        <s v="Topología"/>
        <s v="Trabajo Fin de Grado"/>
        <s v="Variable Compleja y Análisis de Fourier"/>
      </sharedItems>
    </cacheField>
    <cacheField name="Curso" numFmtId="0">
      <sharedItems containsSemiMixedTypes="0" containsString="0" containsNumber="1" containsInteger="1" minValue="1" maxValue="4" count="4">
        <n v="1"/>
        <n v="2"/>
        <n v="3"/>
        <n v="4"/>
      </sharedItems>
    </cacheField>
    <cacheField name="Semestre" numFmtId="0">
      <sharedItems containsSemiMixedTypes="0" containsString="0" containsNumber="1" containsInteger="1" minValue="1" maxValue="8" count="8">
        <n v="1"/>
        <n v="2"/>
        <n v="3"/>
        <n v="4"/>
        <n v="5"/>
        <n v="6"/>
        <n v="7"/>
        <n v="8"/>
      </sharedItems>
    </cacheField>
    <cacheField name="Carácter" numFmtId="0">
      <sharedItems count="7">
        <s v="Básica"/>
        <s v="Obligatoria"/>
        <s v="Optativa"/>
        <s v="Optativa - Obligatoria Mención"/>
        <s v="Optativa de Mención"/>
        <s v="Prácticas Externas"/>
        <s v="TFG"/>
      </sharedItems>
    </cacheField>
    <cacheField name="ECTS" numFmtId="0">
      <sharedItems containsSemiMixedTypes="0" containsString="0" containsNumber="1" containsInteger="1" minValue="3" maxValue="12" count="4">
        <n v="3"/>
        <n v="6"/>
        <n v="9"/>
        <n v="12"/>
      </sharedItems>
    </cacheField>
    <cacheField name="Horas Min" numFmtId="0">
      <sharedItems containsSemiMixedTypes="0" containsString="0" containsNumber="1" containsInteger="1" minValue="30" maxValue="200" count="6">
        <n v="30"/>
        <n v="50"/>
        <n v="60"/>
        <n v="90"/>
        <n v="100"/>
        <n v="200"/>
      </sharedItems>
    </cacheField>
    <cacheField name="Horas Max" numFmtId="0">
      <sharedItems containsSemiMixedTypes="0" containsString="0" containsNumber="1" containsInteger="1" minValue="30" maxValue="400" count="13">
        <n v="30"/>
        <n v="40"/>
        <n v="45"/>
        <n v="60"/>
        <n v="65"/>
        <n v="66"/>
        <n v="75"/>
        <n v="80"/>
        <n v="90"/>
        <n v="120"/>
        <n v="135"/>
        <n v="200"/>
        <n v="400"/>
      </sharedItems>
    </cacheField>
    <cacheField name="PETC Min" numFmtId="0">
      <sharedItems containsSemiMixedTypes="0" containsString="0" containsNumber="1" minValue="0.1" maxValue="0.666666666666667" count="6">
        <n v="0.1"/>
        <n v="0.166666666666667"/>
        <n v="0.2"/>
        <n v="0.3"/>
        <n v="0.333333333333333"/>
        <n v="0.666666666666667"/>
      </sharedItems>
    </cacheField>
    <cacheField name="PETC Max" numFmtId="0">
      <sharedItems containsSemiMixedTypes="0" containsString="0" containsNumber="1" minValue="0.1" maxValue="1.33333333333333" count="13">
        <n v="0.1"/>
        <n v="0.133333333333333"/>
        <n v="0.15"/>
        <n v="0.2"/>
        <n v="0.216666666666667"/>
        <n v="0.22"/>
        <n v="0.25"/>
        <n v="0.266666666666667"/>
        <n v="0.3"/>
        <n v="0.4"/>
        <n v="0.45"/>
        <n v="0.666666666666667"/>
        <n v="1.33333333333333"/>
      </sharedItems>
    </cacheField>
    <cacheField name="Disponibilidad" numFmtId="0">
      <sharedItems count="2">
        <s v="NO"/>
        <s v="SI"/>
      </sharedItems>
    </cacheField>
    <cacheField name="Código perfil" numFmtId="0">
      <sharedItems count="28">
        <s v="CIA-1"/>
        <s v="CIA-2"/>
        <s v="CIA-3"/>
        <s v="CIA-4"/>
        <s v="CIA-5"/>
        <s v="CIA-6"/>
        <s v="CIA-7 y EFC-3"/>
        <s v="CIA-8 y EFC-4"/>
        <s v="ECO-1"/>
        <s v="EFC-1"/>
        <s v="EFC-2"/>
        <s v="EIO-1"/>
        <s v="HUM-1"/>
        <s v="LSI-1"/>
        <s v="LSI-2"/>
        <s v="LSI-3"/>
        <s v="LSI-4"/>
        <s v="MAT-1"/>
        <s v="MAT-2"/>
        <s v="MAT-3"/>
        <s v="MAT-4"/>
        <s v="MAT-5"/>
        <s v="MAT-6"/>
        <s v="MAT-7"/>
        <s v="MCE-1"/>
        <s v="MCE-2"/>
        <s v="TE-1"/>
        <s v="TSC-1"/>
      </sharedItems>
    </cacheField>
    <cacheField name="Perfil" numFmtId="0">
      <sharedItems count="16">
        <s v="Doctor en Economía"/>
        <s v="Doctor en Estadística"/>
        <s v="Doctor en Finanzas"/>
        <s v="Doctor en Humanidades"/>
        <s v="Doctor en Informática"/>
        <s v="Doctor en Ingeniería"/>
        <s v="Doctor en Ingeniería / Finanzas"/>
        <s v="Doctor en Inteligencia Artificial"/>
        <s v="Doctor en Matemáticas"/>
        <s v="Doctor en Telecomunicaciones"/>
        <s v="Ingeniero/Licenciado"/>
        <s v="Ingeniero/Licenciado en Informática"/>
        <s v="Licenciado en Electrónica"/>
        <s v="Licenciado en Finanzas"/>
        <s v="Licenciado en Informática"/>
        <s v="Licenciado en Matemáticas"/>
      </sharedItems>
    </cacheField>
  </cacheFields>
</pivotCacheDefinition>
</file>

<file path=xl/pivotCache/pivotCacheRecords1.xml><?xml version="1.0" encoding="utf-8"?>
<pivotCacheRecords xmlns="http://schemas.openxmlformats.org/spreadsheetml/2006/main" xmlns:r="http://schemas.openxmlformats.org/officeDocument/2006/relationships" count="58">
  <r>
    <x v="23"/>
    <x v="0"/>
    <x v="1"/>
    <x v="7"/>
    <x v="11"/>
    <x v="6"/>
    <x v="0"/>
    <x v="0"/>
    <x v="1"/>
    <x v="0"/>
    <x v="6"/>
  </r>
  <r>
    <x v="5"/>
    <x v="1"/>
    <x v="1"/>
    <x v="7"/>
    <x v="2"/>
    <x v="6"/>
    <x v="0"/>
    <x v="0"/>
    <x v="0"/>
    <x v="0"/>
    <x v="6"/>
  </r>
  <r>
    <x v="1"/>
    <x v="2"/>
    <x v="3"/>
    <x v="7"/>
    <x v="0"/>
    <x v="6"/>
    <x v="0"/>
    <x v="0"/>
    <x v="0"/>
    <x v="0"/>
    <x v="6"/>
  </r>
  <r>
    <x v="30"/>
    <x v="1"/>
    <x v="3"/>
    <x v="7"/>
    <x v="0"/>
    <x v="6"/>
    <x v="0"/>
    <x v="0"/>
    <x v="0"/>
    <x v="0"/>
    <x v="6"/>
  </r>
  <r>
    <x v="44"/>
    <x v="1"/>
    <x v="3"/>
    <x v="1"/>
    <x v="1"/>
    <x v="5"/>
    <x v="0"/>
    <x v="0"/>
    <x v="0"/>
    <x v="0"/>
    <x v="6"/>
  </r>
  <r>
    <x v="6"/>
    <x v="1"/>
    <x v="1"/>
    <x v="7"/>
    <x v="2"/>
    <x v="6"/>
    <x v="0"/>
    <x v="1"/>
    <x v="0"/>
    <x v="0"/>
    <x v="0"/>
  </r>
  <r>
    <x v="41"/>
    <x v="1"/>
    <x v="2"/>
    <x v="4"/>
    <x v="10"/>
    <x v="3"/>
    <x v="0"/>
    <x v="1"/>
    <x v="0"/>
    <x v="0"/>
    <x v="6"/>
  </r>
  <r>
    <x v="2"/>
    <x v="2"/>
    <x v="3"/>
    <x v="1"/>
    <x v="1"/>
    <x v="5"/>
    <x v="0"/>
    <x v="1"/>
    <x v="0"/>
    <x v="0"/>
    <x v="4"/>
  </r>
  <r>
    <x v="12"/>
    <x v="1"/>
    <x v="0"/>
    <x v="5"/>
    <x v="12"/>
    <x v="4"/>
    <x v="0"/>
    <x v="1"/>
    <x v="1"/>
    <x v="0"/>
    <x v="6"/>
  </r>
  <r>
    <x v="47"/>
    <x v="0"/>
    <x v="3"/>
    <x v="9"/>
    <x v="20"/>
    <x v="5"/>
    <x v="0"/>
    <x v="1"/>
    <x v="1"/>
    <x v="0"/>
    <x v="6"/>
  </r>
  <r>
    <x v="7"/>
    <x v="1"/>
    <x v="1"/>
    <x v="7"/>
    <x v="2"/>
    <x v="6"/>
    <x v="1"/>
    <x v="2"/>
    <x v="1"/>
    <x v="0"/>
    <x v="1"/>
  </r>
  <r>
    <x v="17"/>
    <x v="1"/>
    <x v="1"/>
    <x v="7"/>
    <x v="16"/>
    <x v="6"/>
    <x v="1"/>
    <x v="2"/>
    <x v="1"/>
    <x v="0"/>
    <x v="0"/>
  </r>
  <r>
    <x v="10"/>
    <x v="1"/>
    <x v="3"/>
    <x v="1"/>
    <x v="1"/>
    <x v="5"/>
    <x v="1"/>
    <x v="2"/>
    <x v="0"/>
    <x v="0"/>
    <x v="6"/>
  </r>
  <r>
    <x v="20"/>
    <x v="1"/>
    <x v="2"/>
    <x v="4"/>
    <x v="10"/>
    <x v="3"/>
    <x v="1"/>
    <x v="2"/>
    <x v="1"/>
    <x v="0"/>
    <x v="3"/>
  </r>
  <r>
    <x v="24"/>
    <x v="1"/>
    <x v="2"/>
    <x v="2"/>
    <x v="9"/>
    <x v="1"/>
    <x v="1"/>
    <x v="4"/>
    <x v="1"/>
    <x v="0"/>
    <x v="6"/>
  </r>
  <r>
    <x v="25"/>
    <x v="0"/>
    <x v="1"/>
    <x v="7"/>
    <x v="16"/>
    <x v="6"/>
    <x v="1"/>
    <x v="3"/>
    <x v="1"/>
    <x v="0"/>
    <x v="0"/>
  </r>
  <r>
    <x v="34"/>
    <x v="1"/>
    <x v="3"/>
    <x v="0"/>
    <x v="3"/>
    <x v="6"/>
    <x v="1"/>
    <x v="3"/>
    <x v="0"/>
    <x v="0"/>
    <x v="6"/>
  </r>
  <r>
    <x v="19"/>
    <x v="1"/>
    <x v="3"/>
    <x v="1"/>
    <x v="23"/>
    <x v="8"/>
    <x v="1"/>
    <x v="3"/>
    <x v="1"/>
    <x v="0"/>
    <x v="6"/>
  </r>
  <r>
    <x v="18"/>
    <x v="1"/>
    <x v="1"/>
    <x v="7"/>
    <x v="16"/>
    <x v="6"/>
    <x v="1"/>
    <x v="3"/>
    <x v="1"/>
    <x v="0"/>
    <x v="2"/>
  </r>
  <r>
    <x v="3"/>
    <x v="1"/>
    <x v="2"/>
    <x v="4"/>
    <x v="10"/>
    <x v="3"/>
    <x v="1"/>
    <x v="3"/>
    <x v="1"/>
    <x v="0"/>
    <x v="5"/>
  </r>
  <r>
    <x v="48"/>
    <x v="0"/>
    <x v="3"/>
    <x v="9"/>
    <x v="20"/>
    <x v="5"/>
    <x v="1"/>
    <x v="3"/>
    <x v="1"/>
    <x v="0"/>
    <x v="6"/>
  </r>
  <r>
    <x v="51"/>
    <x v="1"/>
    <x v="3"/>
    <x v="1"/>
    <x v="22"/>
    <x v="5"/>
    <x v="2"/>
    <x v="4"/>
    <x v="1"/>
    <x v="0"/>
    <x v="6"/>
  </r>
  <r>
    <x v="38"/>
    <x v="1"/>
    <x v="3"/>
    <x v="0"/>
    <x v="3"/>
    <x v="6"/>
    <x v="2"/>
    <x v="4"/>
    <x v="1"/>
    <x v="0"/>
    <x v="6"/>
  </r>
  <r>
    <x v="35"/>
    <x v="1"/>
    <x v="3"/>
    <x v="0"/>
    <x v="3"/>
    <x v="6"/>
    <x v="2"/>
    <x v="4"/>
    <x v="1"/>
    <x v="0"/>
    <x v="6"/>
  </r>
  <r>
    <x v="27"/>
    <x v="1"/>
    <x v="0"/>
    <x v="5"/>
    <x v="12"/>
    <x v="4"/>
    <x v="2"/>
    <x v="2"/>
    <x v="1"/>
    <x v="0"/>
    <x v="6"/>
  </r>
  <r>
    <x v="50"/>
    <x v="0"/>
    <x v="1"/>
    <x v="7"/>
    <x v="16"/>
    <x v="6"/>
    <x v="2"/>
    <x v="4"/>
    <x v="2"/>
    <x v="0"/>
    <x v="6"/>
  </r>
  <r>
    <x v="4"/>
    <x v="0"/>
    <x v="1"/>
    <x v="7"/>
    <x v="2"/>
    <x v="6"/>
    <x v="2"/>
    <x v="4"/>
    <x v="2"/>
    <x v="0"/>
    <x v="6"/>
  </r>
  <r>
    <x v="55"/>
    <x v="0"/>
    <x v="1"/>
    <x v="7"/>
    <x v="16"/>
    <x v="6"/>
    <x v="2"/>
    <x v="4"/>
    <x v="2"/>
    <x v="0"/>
    <x v="6"/>
  </r>
  <r>
    <x v="57"/>
    <x v="1"/>
    <x v="3"/>
    <x v="7"/>
    <x v="16"/>
    <x v="6"/>
    <x v="2"/>
    <x v="4"/>
    <x v="2"/>
    <x v="0"/>
    <x v="6"/>
  </r>
  <r>
    <x v="8"/>
    <x v="1"/>
    <x v="3"/>
    <x v="6"/>
    <x v="4"/>
    <x v="0"/>
    <x v="2"/>
    <x v="5"/>
    <x v="1"/>
    <x v="0"/>
    <x v="6"/>
  </r>
  <r>
    <x v="14"/>
    <x v="1"/>
    <x v="3"/>
    <x v="1"/>
    <x v="7"/>
    <x v="0"/>
    <x v="2"/>
    <x v="5"/>
    <x v="1"/>
    <x v="0"/>
    <x v="6"/>
  </r>
  <r>
    <x v="11"/>
    <x v="1"/>
    <x v="2"/>
    <x v="3"/>
    <x v="15"/>
    <x v="7"/>
    <x v="2"/>
    <x v="5"/>
    <x v="3"/>
    <x v="1"/>
    <x v="6"/>
  </r>
  <r>
    <x v="31"/>
    <x v="1"/>
    <x v="2"/>
    <x v="3"/>
    <x v="17"/>
    <x v="2"/>
    <x v="2"/>
    <x v="5"/>
    <x v="3"/>
    <x v="1"/>
    <x v="6"/>
  </r>
  <r>
    <x v="33"/>
    <x v="1"/>
    <x v="2"/>
    <x v="3"/>
    <x v="15"/>
    <x v="7"/>
    <x v="2"/>
    <x v="5"/>
    <x v="3"/>
    <x v="1"/>
    <x v="6"/>
  </r>
  <r>
    <x v="29"/>
    <x v="1"/>
    <x v="3"/>
    <x v="6"/>
    <x v="5"/>
    <x v="0"/>
    <x v="2"/>
    <x v="5"/>
    <x v="3"/>
    <x v="2"/>
    <x v="6"/>
  </r>
  <r>
    <x v="52"/>
    <x v="1"/>
    <x v="3"/>
    <x v="6"/>
    <x v="5"/>
    <x v="0"/>
    <x v="2"/>
    <x v="5"/>
    <x v="3"/>
    <x v="2"/>
    <x v="6"/>
  </r>
  <r>
    <x v="22"/>
    <x v="1"/>
    <x v="3"/>
    <x v="6"/>
    <x v="14"/>
    <x v="0"/>
    <x v="2"/>
    <x v="5"/>
    <x v="3"/>
    <x v="2"/>
    <x v="6"/>
  </r>
  <r>
    <x v="32"/>
    <x v="1"/>
    <x v="2"/>
    <x v="3"/>
    <x v="17"/>
    <x v="2"/>
    <x v="3"/>
    <x v="6"/>
    <x v="3"/>
    <x v="1"/>
    <x v="6"/>
  </r>
  <r>
    <x v="36"/>
    <x v="1"/>
    <x v="3"/>
    <x v="6"/>
    <x v="18"/>
    <x v="0"/>
    <x v="3"/>
    <x v="6"/>
    <x v="3"/>
    <x v="1"/>
    <x v="6"/>
  </r>
  <r>
    <x v="37"/>
    <x v="1"/>
    <x v="2"/>
    <x v="3"/>
    <x v="17"/>
    <x v="2"/>
    <x v="3"/>
    <x v="6"/>
    <x v="3"/>
    <x v="1"/>
    <x v="6"/>
  </r>
  <r>
    <x v="54"/>
    <x v="1"/>
    <x v="2"/>
    <x v="3"/>
    <x v="17"/>
    <x v="2"/>
    <x v="3"/>
    <x v="6"/>
    <x v="3"/>
    <x v="1"/>
    <x v="6"/>
  </r>
  <r>
    <x v="49"/>
    <x v="1"/>
    <x v="2"/>
    <x v="3"/>
    <x v="15"/>
    <x v="7"/>
    <x v="3"/>
    <x v="6"/>
    <x v="3"/>
    <x v="1"/>
    <x v="6"/>
  </r>
  <r>
    <x v="46"/>
    <x v="1"/>
    <x v="3"/>
    <x v="6"/>
    <x v="5"/>
    <x v="0"/>
    <x v="3"/>
    <x v="6"/>
    <x v="3"/>
    <x v="2"/>
    <x v="6"/>
  </r>
  <r>
    <x v="45"/>
    <x v="1"/>
    <x v="3"/>
    <x v="6"/>
    <x v="5"/>
    <x v="0"/>
    <x v="3"/>
    <x v="6"/>
    <x v="3"/>
    <x v="2"/>
    <x v="6"/>
  </r>
  <r>
    <x v="39"/>
    <x v="1"/>
    <x v="3"/>
    <x v="6"/>
    <x v="14"/>
    <x v="0"/>
    <x v="3"/>
    <x v="6"/>
    <x v="3"/>
    <x v="2"/>
    <x v="6"/>
  </r>
  <r>
    <x v="42"/>
    <x v="1"/>
    <x v="3"/>
    <x v="6"/>
    <x v="14"/>
    <x v="0"/>
    <x v="3"/>
    <x v="6"/>
    <x v="3"/>
    <x v="2"/>
    <x v="6"/>
  </r>
  <r>
    <x v="0"/>
    <x v="1"/>
    <x v="3"/>
    <x v="1"/>
    <x v="21"/>
    <x v="5"/>
    <x v="3"/>
    <x v="6"/>
    <x v="3"/>
    <x v="2"/>
    <x v="6"/>
  </r>
  <r>
    <x v="16"/>
    <x v="1"/>
    <x v="0"/>
    <x v="5"/>
    <x v="12"/>
    <x v="4"/>
    <x v="3"/>
    <x v="7"/>
    <x v="1"/>
    <x v="0"/>
    <x v="6"/>
  </r>
  <r>
    <x v="40"/>
    <x v="3"/>
    <x v="4"/>
    <x v="8"/>
    <x v="19"/>
    <x v="0"/>
    <x v="3"/>
    <x v="7"/>
    <x v="5"/>
    <x v="0"/>
    <x v="6"/>
  </r>
  <r>
    <x v="56"/>
    <x v="2"/>
    <x v="5"/>
    <x v="11"/>
    <x v="24"/>
    <x v="0"/>
    <x v="3"/>
    <x v="7"/>
    <x v="6"/>
    <x v="0"/>
    <x v="6"/>
  </r>
  <r>
    <x v="13"/>
    <x v="0"/>
    <x v="3"/>
    <x v="1"/>
    <x v="6"/>
    <x v="0"/>
    <x v="3"/>
    <x v="7"/>
    <x v="4"/>
    <x v="0"/>
    <x v="6"/>
  </r>
  <r>
    <x v="9"/>
    <x v="0"/>
    <x v="3"/>
    <x v="6"/>
    <x v="4"/>
    <x v="0"/>
    <x v="3"/>
    <x v="7"/>
    <x v="4"/>
    <x v="0"/>
    <x v="6"/>
  </r>
  <r>
    <x v="43"/>
    <x v="0"/>
    <x v="2"/>
    <x v="7"/>
    <x v="15"/>
    <x v="7"/>
    <x v="3"/>
    <x v="7"/>
    <x v="4"/>
    <x v="1"/>
    <x v="6"/>
  </r>
  <r>
    <x v="15"/>
    <x v="0"/>
    <x v="3"/>
    <x v="1"/>
    <x v="8"/>
    <x v="0"/>
    <x v="3"/>
    <x v="7"/>
    <x v="4"/>
    <x v="1"/>
    <x v="6"/>
  </r>
  <r>
    <x v="53"/>
    <x v="0"/>
    <x v="3"/>
    <x v="10"/>
    <x v="23"/>
    <x v="9"/>
    <x v="3"/>
    <x v="7"/>
    <x v="4"/>
    <x v="2"/>
    <x v="6"/>
  </r>
  <r>
    <x v="28"/>
    <x v="0"/>
    <x v="3"/>
    <x v="1"/>
    <x v="13"/>
    <x v="5"/>
    <x v="3"/>
    <x v="7"/>
    <x v="4"/>
    <x v="2"/>
    <x v="6"/>
  </r>
  <r>
    <x v="26"/>
    <x v="0"/>
    <x v="0"/>
    <x v="5"/>
    <x v="12"/>
    <x v="4"/>
    <x v="3"/>
    <x v="7"/>
    <x v="4"/>
    <x v="0"/>
    <x v="6"/>
  </r>
  <r>
    <x v="21"/>
    <x v="0"/>
    <x v="0"/>
    <x v="5"/>
    <x v="12"/>
    <x v="4"/>
    <x v="3"/>
    <x v="7"/>
    <x v="4"/>
    <x v="0"/>
    <x v="6"/>
  </r>
</pivotCacheRecords>
</file>

<file path=xl/pivotCache/pivotCacheRecords2.xml><?xml version="1.0" encoding="utf-8"?>
<pivotCacheRecords xmlns="http://schemas.openxmlformats.org/spreadsheetml/2006/main" xmlns:r="http://schemas.openxmlformats.org/officeDocument/2006/relationships" count="58">
  <r>
    <x v="5"/>
    <x v="1"/>
    <x v="44"/>
    <x v="0"/>
    <x v="0"/>
    <x v="0"/>
    <x v="1"/>
    <x v="2"/>
    <x v="8"/>
    <x v="2"/>
    <x v="8"/>
    <x v="1"/>
    <x v="14"/>
    <x v="14"/>
    <x v="2"/>
    <x v="1"/>
    <x v="0"/>
    <x v="8"/>
  </r>
  <r>
    <x v="6"/>
    <x v="11"/>
    <x v="23"/>
    <x v="0"/>
    <x v="0"/>
    <x v="1"/>
    <x v="0"/>
    <x v="0"/>
    <x v="0"/>
    <x v="0"/>
    <x v="0"/>
    <x v="1"/>
    <x v="23"/>
    <x v="15"/>
    <x v="2"/>
    <x v="1"/>
    <x v="0"/>
    <x v="8"/>
  </r>
  <r>
    <x v="6"/>
    <x v="2"/>
    <x v="5"/>
    <x v="0"/>
    <x v="0"/>
    <x v="0"/>
    <x v="1"/>
    <x v="2"/>
    <x v="6"/>
    <x v="2"/>
    <x v="6"/>
    <x v="1"/>
    <x v="17"/>
    <x v="8"/>
    <x v="0"/>
    <x v="0"/>
    <x v="0"/>
    <x v="8"/>
  </r>
  <r>
    <x v="6"/>
    <x v="0"/>
    <x v="1"/>
    <x v="0"/>
    <x v="0"/>
    <x v="0"/>
    <x v="2"/>
    <x v="3"/>
    <x v="9"/>
    <x v="3"/>
    <x v="9"/>
    <x v="1"/>
    <x v="18"/>
    <x v="8"/>
    <x v="0"/>
    <x v="0"/>
    <x v="0"/>
    <x v="8"/>
  </r>
  <r>
    <x v="6"/>
    <x v="0"/>
    <x v="30"/>
    <x v="0"/>
    <x v="0"/>
    <x v="0"/>
    <x v="1"/>
    <x v="2"/>
    <x v="6"/>
    <x v="2"/>
    <x v="6"/>
    <x v="1"/>
    <x v="18"/>
    <x v="8"/>
    <x v="0"/>
    <x v="0"/>
    <x v="0"/>
    <x v="0"/>
  </r>
  <r>
    <x v="3"/>
    <x v="10"/>
    <x v="41"/>
    <x v="0"/>
    <x v="1"/>
    <x v="0"/>
    <x v="1"/>
    <x v="2"/>
    <x v="6"/>
    <x v="2"/>
    <x v="6"/>
    <x v="1"/>
    <x v="11"/>
    <x v="1"/>
    <x v="3"/>
    <x v="0"/>
    <x v="0"/>
    <x v="8"/>
  </r>
  <r>
    <x v="4"/>
    <x v="12"/>
    <x v="12"/>
    <x v="0"/>
    <x v="1"/>
    <x v="1"/>
    <x v="1"/>
    <x v="2"/>
    <x v="3"/>
    <x v="2"/>
    <x v="3"/>
    <x v="1"/>
    <x v="12"/>
    <x v="3"/>
    <x v="3"/>
    <x v="0"/>
    <x v="0"/>
    <x v="8"/>
  </r>
  <r>
    <x v="5"/>
    <x v="1"/>
    <x v="2"/>
    <x v="0"/>
    <x v="1"/>
    <x v="0"/>
    <x v="2"/>
    <x v="3"/>
    <x v="10"/>
    <x v="3"/>
    <x v="10"/>
    <x v="1"/>
    <x v="13"/>
    <x v="4"/>
    <x v="3"/>
    <x v="0"/>
    <x v="0"/>
    <x v="0"/>
  </r>
  <r>
    <x v="5"/>
    <x v="20"/>
    <x v="47"/>
    <x v="0"/>
    <x v="1"/>
    <x v="1"/>
    <x v="0"/>
    <x v="1"/>
    <x v="8"/>
    <x v="1"/>
    <x v="8"/>
    <x v="1"/>
    <x v="14"/>
    <x v="10"/>
    <x v="2"/>
    <x v="1"/>
    <x v="0"/>
    <x v="8"/>
  </r>
  <r>
    <x v="6"/>
    <x v="2"/>
    <x v="6"/>
    <x v="0"/>
    <x v="1"/>
    <x v="0"/>
    <x v="1"/>
    <x v="2"/>
    <x v="6"/>
    <x v="2"/>
    <x v="6"/>
    <x v="1"/>
    <x v="17"/>
    <x v="8"/>
    <x v="0"/>
    <x v="0"/>
    <x v="0"/>
    <x v="0"/>
  </r>
  <r>
    <x v="3"/>
    <x v="10"/>
    <x v="20"/>
    <x v="1"/>
    <x v="2"/>
    <x v="1"/>
    <x v="1"/>
    <x v="2"/>
    <x v="6"/>
    <x v="2"/>
    <x v="6"/>
    <x v="0"/>
    <x v="11"/>
    <x v="1"/>
    <x v="3"/>
    <x v="0"/>
    <x v="0"/>
    <x v="0"/>
  </r>
  <r>
    <x v="4"/>
    <x v="12"/>
    <x v="27"/>
    <x v="2"/>
    <x v="2"/>
    <x v="1"/>
    <x v="1"/>
    <x v="2"/>
    <x v="4"/>
    <x v="2"/>
    <x v="4"/>
    <x v="1"/>
    <x v="12"/>
    <x v="3"/>
    <x v="3"/>
    <x v="0"/>
    <x v="0"/>
    <x v="8"/>
  </r>
  <r>
    <x v="5"/>
    <x v="1"/>
    <x v="10"/>
    <x v="1"/>
    <x v="2"/>
    <x v="0"/>
    <x v="1"/>
    <x v="2"/>
    <x v="8"/>
    <x v="2"/>
    <x v="8"/>
    <x v="0"/>
    <x v="13"/>
    <x v="4"/>
    <x v="3"/>
    <x v="0"/>
    <x v="0"/>
    <x v="0"/>
  </r>
  <r>
    <x v="6"/>
    <x v="2"/>
    <x v="7"/>
    <x v="1"/>
    <x v="2"/>
    <x v="1"/>
    <x v="1"/>
    <x v="2"/>
    <x v="6"/>
    <x v="2"/>
    <x v="6"/>
    <x v="0"/>
    <x v="17"/>
    <x v="8"/>
    <x v="3"/>
    <x v="0"/>
    <x v="0"/>
    <x v="0"/>
  </r>
  <r>
    <x v="6"/>
    <x v="16"/>
    <x v="17"/>
    <x v="1"/>
    <x v="2"/>
    <x v="1"/>
    <x v="1"/>
    <x v="2"/>
    <x v="6"/>
    <x v="2"/>
    <x v="6"/>
    <x v="0"/>
    <x v="19"/>
    <x v="8"/>
    <x v="3"/>
    <x v="0"/>
    <x v="0"/>
    <x v="0"/>
  </r>
  <r>
    <x v="3"/>
    <x v="10"/>
    <x v="3"/>
    <x v="1"/>
    <x v="3"/>
    <x v="1"/>
    <x v="1"/>
    <x v="2"/>
    <x v="8"/>
    <x v="2"/>
    <x v="8"/>
    <x v="0"/>
    <x v="11"/>
    <x v="1"/>
    <x v="3"/>
    <x v="0"/>
    <x v="0"/>
    <x v="0"/>
  </r>
  <r>
    <x v="5"/>
    <x v="20"/>
    <x v="48"/>
    <x v="1"/>
    <x v="3"/>
    <x v="1"/>
    <x v="0"/>
    <x v="1"/>
    <x v="8"/>
    <x v="1"/>
    <x v="8"/>
    <x v="0"/>
    <x v="14"/>
    <x v="10"/>
    <x v="2"/>
    <x v="1"/>
    <x v="0"/>
    <x v="0"/>
  </r>
  <r>
    <x v="6"/>
    <x v="16"/>
    <x v="25"/>
    <x v="1"/>
    <x v="3"/>
    <x v="1"/>
    <x v="0"/>
    <x v="0"/>
    <x v="0"/>
    <x v="0"/>
    <x v="0"/>
    <x v="0"/>
    <x v="20"/>
    <x v="8"/>
    <x v="3"/>
    <x v="0"/>
    <x v="0"/>
    <x v="0"/>
  </r>
  <r>
    <x v="6"/>
    <x v="3"/>
    <x v="34"/>
    <x v="1"/>
    <x v="3"/>
    <x v="0"/>
    <x v="1"/>
    <x v="2"/>
    <x v="8"/>
    <x v="2"/>
    <x v="8"/>
    <x v="0"/>
    <x v="22"/>
    <x v="8"/>
    <x v="3"/>
    <x v="0"/>
    <x v="0"/>
    <x v="8"/>
  </r>
  <r>
    <x v="6"/>
    <x v="16"/>
    <x v="18"/>
    <x v="1"/>
    <x v="3"/>
    <x v="1"/>
    <x v="1"/>
    <x v="2"/>
    <x v="6"/>
    <x v="2"/>
    <x v="6"/>
    <x v="0"/>
    <x v="19"/>
    <x v="8"/>
    <x v="3"/>
    <x v="0"/>
    <x v="0"/>
    <x v="0"/>
  </r>
  <r>
    <x v="8"/>
    <x v="23"/>
    <x v="19"/>
    <x v="1"/>
    <x v="3"/>
    <x v="1"/>
    <x v="1"/>
    <x v="2"/>
    <x v="6"/>
    <x v="2"/>
    <x v="6"/>
    <x v="0"/>
    <x v="26"/>
    <x v="12"/>
    <x v="2"/>
    <x v="1"/>
    <x v="0"/>
    <x v="8"/>
  </r>
  <r>
    <x v="1"/>
    <x v="9"/>
    <x v="24"/>
    <x v="1"/>
    <x v="4"/>
    <x v="1"/>
    <x v="1"/>
    <x v="2"/>
    <x v="3"/>
    <x v="2"/>
    <x v="3"/>
    <x v="1"/>
    <x v="8"/>
    <x v="0"/>
    <x v="3"/>
    <x v="0"/>
    <x v="0"/>
    <x v="0"/>
  </r>
  <r>
    <x v="5"/>
    <x v="22"/>
    <x v="51"/>
    <x v="2"/>
    <x v="4"/>
    <x v="1"/>
    <x v="1"/>
    <x v="2"/>
    <x v="6"/>
    <x v="2"/>
    <x v="6"/>
    <x v="0"/>
    <x v="15"/>
    <x v="4"/>
    <x v="3"/>
    <x v="0"/>
    <x v="0"/>
    <x v="8"/>
  </r>
  <r>
    <x v="6"/>
    <x v="3"/>
    <x v="38"/>
    <x v="2"/>
    <x v="4"/>
    <x v="1"/>
    <x v="1"/>
    <x v="2"/>
    <x v="6"/>
    <x v="2"/>
    <x v="6"/>
    <x v="0"/>
    <x v="22"/>
    <x v="8"/>
    <x v="3"/>
    <x v="0"/>
    <x v="0"/>
    <x v="0"/>
  </r>
  <r>
    <x v="6"/>
    <x v="3"/>
    <x v="35"/>
    <x v="2"/>
    <x v="4"/>
    <x v="1"/>
    <x v="1"/>
    <x v="2"/>
    <x v="8"/>
    <x v="2"/>
    <x v="8"/>
    <x v="0"/>
    <x v="22"/>
    <x v="8"/>
    <x v="3"/>
    <x v="0"/>
    <x v="0"/>
    <x v="0"/>
  </r>
  <r>
    <x v="6"/>
    <x v="16"/>
    <x v="50"/>
    <x v="2"/>
    <x v="4"/>
    <x v="2"/>
    <x v="0"/>
    <x v="0"/>
    <x v="1"/>
    <x v="0"/>
    <x v="1"/>
    <x v="0"/>
    <x v="19"/>
    <x v="8"/>
    <x v="3"/>
    <x v="0"/>
    <x v="0"/>
    <x v="0"/>
  </r>
  <r>
    <x v="6"/>
    <x v="2"/>
    <x v="4"/>
    <x v="2"/>
    <x v="4"/>
    <x v="2"/>
    <x v="0"/>
    <x v="0"/>
    <x v="1"/>
    <x v="0"/>
    <x v="1"/>
    <x v="0"/>
    <x v="21"/>
    <x v="8"/>
    <x v="4"/>
    <x v="2"/>
    <x v="2"/>
    <x v="0"/>
  </r>
  <r>
    <x v="6"/>
    <x v="16"/>
    <x v="55"/>
    <x v="2"/>
    <x v="4"/>
    <x v="2"/>
    <x v="0"/>
    <x v="0"/>
    <x v="1"/>
    <x v="0"/>
    <x v="1"/>
    <x v="0"/>
    <x v="20"/>
    <x v="8"/>
    <x v="4"/>
    <x v="2"/>
    <x v="2"/>
    <x v="0"/>
  </r>
  <r>
    <x v="6"/>
    <x v="16"/>
    <x v="57"/>
    <x v="2"/>
    <x v="4"/>
    <x v="2"/>
    <x v="1"/>
    <x v="2"/>
    <x v="7"/>
    <x v="2"/>
    <x v="7"/>
    <x v="0"/>
    <x v="21"/>
    <x v="8"/>
    <x v="3"/>
    <x v="0"/>
    <x v="0"/>
    <x v="0"/>
  </r>
  <r>
    <x v="0"/>
    <x v="4"/>
    <x v="8"/>
    <x v="2"/>
    <x v="5"/>
    <x v="1"/>
    <x v="1"/>
    <x v="2"/>
    <x v="8"/>
    <x v="2"/>
    <x v="8"/>
    <x v="0"/>
    <x v="2"/>
    <x v="7"/>
    <x v="3"/>
    <x v="0"/>
    <x v="0"/>
    <x v="0"/>
  </r>
  <r>
    <x v="0"/>
    <x v="7"/>
    <x v="14"/>
    <x v="2"/>
    <x v="5"/>
    <x v="1"/>
    <x v="1"/>
    <x v="2"/>
    <x v="8"/>
    <x v="2"/>
    <x v="8"/>
    <x v="0"/>
    <x v="3"/>
    <x v="4"/>
    <x v="3"/>
    <x v="0"/>
    <x v="0"/>
    <x v="6"/>
  </r>
  <r>
    <x v="0"/>
    <x v="5"/>
    <x v="29"/>
    <x v="2"/>
    <x v="5"/>
    <x v="3"/>
    <x v="1"/>
    <x v="2"/>
    <x v="6"/>
    <x v="2"/>
    <x v="6"/>
    <x v="0"/>
    <x v="0"/>
    <x v="4"/>
    <x v="3"/>
    <x v="0"/>
    <x v="0"/>
    <x v="0"/>
  </r>
  <r>
    <x v="0"/>
    <x v="5"/>
    <x v="52"/>
    <x v="2"/>
    <x v="5"/>
    <x v="3"/>
    <x v="1"/>
    <x v="2"/>
    <x v="6"/>
    <x v="2"/>
    <x v="6"/>
    <x v="0"/>
    <x v="0"/>
    <x v="4"/>
    <x v="3"/>
    <x v="0"/>
    <x v="0"/>
    <x v="0"/>
  </r>
  <r>
    <x v="0"/>
    <x v="14"/>
    <x v="22"/>
    <x v="2"/>
    <x v="5"/>
    <x v="3"/>
    <x v="1"/>
    <x v="2"/>
    <x v="8"/>
    <x v="2"/>
    <x v="8"/>
    <x v="0"/>
    <x v="1"/>
    <x v="7"/>
    <x v="3"/>
    <x v="0"/>
    <x v="0"/>
    <x v="0"/>
  </r>
  <r>
    <x v="2"/>
    <x v="17"/>
    <x v="31"/>
    <x v="2"/>
    <x v="5"/>
    <x v="3"/>
    <x v="1"/>
    <x v="2"/>
    <x v="8"/>
    <x v="2"/>
    <x v="8"/>
    <x v="0"/>
    <x v="9"/>
    <x v="2"/>
    <x v="3"/>
    <x v="0"/>
    <x v="0"/>
    <x v="5"/>
  </r>
  <r>
    <x v="7"/>
    <x v="15"/>
    <x v="11"/>
    <x v="2"/>
    <x v="5"/>
    <x v="3"/>
    <x v="1"/>
    <x v="2"/>
    <x v="6"/>
    <x v="2"/>
    <x v="6"/>
    <x v="0"/>
    <x v="24"/>
    <x v="1"/>
    <x v="3"/>
    <x v="0"/>
    <x v="0"/>
    <x v="0"/>
  </r>
  <r>
    <x v="7"/>
    <x v="15"/>
    <x v="33"/>
    <x v="2"/>
    <x v="5"/>
    <x v="3"/>
    <x v="1"/>
    <x v="2"/>
    <x v="8"/>
    <x v="2"/>
    <x v="8"/>
    <x v="0"/>
    <x v="25"/>
    <x v="13"/>
    <x v="2"/>
    <x v="1"/>
    <x v="0"/>
    <x v="4"/>
  </r>
  <r>
    <x v="0"/>
    <x v="18"/>
    <x v="36"/>
    <x v="3"/>
    <x v="6"/>
    <x v="3"/>
    <x v="1"/>
    <x v="2"/>
    <x v="8"/>
    <x v="2"/>
    <x v="8"/>
    <x v="0"/>
    <x v="2"/>
    <x v="4"/>
    <x v="3"/>
    <x v="0"/>
    <x v="0"/>
    <x v="3"/>
  </r>
  <r>
    <x v="0"/>
    <x v="5"/>
    <x v="46"/>
    <x v="3"/>
    <x v="6"/>
    <x v="3"/>
    <x v="1"/>
    <x v="2"/>
    <x v="8"/>
    <x v="2"/>
    <x v="8"/>
    <x v="0"/>
    <x v="0"/>
    <x v="4"/>
    <x v="3"/>
    <x v="0"/>
    <x v="0"/>
    <x v="8"/>
  </r>
  <r>
    <x v="0"/>
    <x v="5"/>
    <x v="45"/>
    <x v="3"/>
    <x v="6"/>
    <x v="3"/>
    <x v="1"/>
    <x v="2"/>
    <x v="8"/>
    <x v="2"/>
    <x v="8"/>
    <x v="0"/>
    <x v="0"/>
    <x v="4"/>
    <x v="3"/>
    <x v="0"/>
    <x v="0"/>
    <x v="0"/>
  </r>
  <r>
    <x v="0"/>
    <x v="14"/>
    <x v="39"/>
    <x v="3"/>
    <x v="6"/>
    <x v="3"/>
    <x v="1"/>
    <x v="2"/>
    <x v="8"/>
    <x v="2"/>
    <x v="8"/>
    <x v="0"/>
    <x v="1"/>
    <x v="7"/>
    <x v="3"/>
    <x v="0"/>
    <x v="0"/>
    <x v="0"/>
  </r>
  <r>
    <x v="0"/>
    <x v="14"/>
    <x v="42"/>
    <x v="3"/>
    <x v="6"/>
    <x v="3"/>
    <x v="1"/>
    <x v="2"/>
    <x v="8"/>
    <x v="2"/>
    <x v="8"/>
    <x v="0"/>
    <x v="1"/>
    <x v="7"/>
    <x v="3"/>
    <x v="0"/>
    <x v="0"/>
    <x v="0"/>
  </r>
  <r>
    <x v="2"/>
    <x v="17"/>
    <x v="32"/>
    <x v="3"/>
    <x v="6"/>
    <x v="3"/>
    <x v="1"/>
    <x v="2"/>
    <x v="8"/>
    <x v="2"/>
    <x v="8"/>
    <x v="0"/>
    <x v="9"/>
    <x v="2"/>
    <x v="3"/>
    <x v="0"/>
    <x v="0"/>
    <x v="5"/>
  </r>
  <r>
    <x v="2"/>
    <x v="17"/>
    <x v="37"/>
    <x v="3"/>
    <x v="6"/>
    <x v="3"/>
    <x v="1"/>
    <x v="2"/>
    <x v="6"/>
    <x v="2"/>
    <x v="6"/>
    <x v="0"/>
    <x v="10"/>
    <x v="13"/>
    <x v="1"/>
    <x v="1"/>
    <x v="1"/>
    <x v="5"/>
  </r>
  <r>
    <x v="2"/>
    <x v="17"/>
    <x v="54"/>
    <x v="3"/>
    <x v="6"/>
    <x v="3"/>
    <x v="1"/>
    <x v="2"/>
    <x v="6"/>
    <x v="2"/>
    <x v="6"/>
    <x v="0"/>
    <x v="10"/>
    <x v="13"/>
    <x v="1"/>
    <x v="1"/>
    <x v="1"/>
    <x v="5"/>
  </r>
  <r>
    <x v="5"/>
    <x v="21"/>
    <x v="0"/>
    <x v="3"/>
    <x v="6"/>
    <x v="3"/>
    <x v="1"/>
    <x v="2"/>
    <x v="8"/>
    <x v="2"/>
    <x v="8"/>
    <x v="0"/>
    <x v="15"/>
    <x v="14"/>
    <x v="2"/>
    <x v="1"/>
    <x v="0"/>
    <x v="2"/>
  </r>
  <r>
    <x v="7"/>
    <x v="15"/>
    <x v="49"/>
    <x v="3"/>
    <x v="6"/>
    <x v="3"/>
    <x v="1"/>
    <x v="2"/>
    <x v="6"/>
    <x v="2"/>
    <x v="6"/>
    <x v="0"/>
    <x v="24"/>
    <x v="8"/>
    <x v="3"/>
    <x v="0"/>
    <x v="0"/>
    <x v="0"/>
  </r>
  <r>
    <x v="0"/>
    <x v="6"/>
    <x v="13"/>
    <x v="3"/>
    <x v="7"/>
    <x v="4"/>
    <x v="0"/>
    <x v="0"/>
    <x v="2"/>
    <x v="0"/>
    <x v="2"/>
    <x v="0"/>
    <x v="5"/>
    <x v="4"/>
    <x v="4"/>
    <x v="2"/>
    <x v="2"/>
    <x v="0"/>
  </r>
  <r>
    <x v="0"/>
    <x v="4"/>
    <x v="9"/>
    <x v="3"/>
    <x v="7"/>
    <x v="4"/>
    <x v="0"/>
    <x v="0"/>
    <x v="2"/>
    <x v="0"/>
    <x v="2"/>
    <x v="0"/>
    <x v="2"/>
    <x v="7"/>
    <x v="2"/>
    <x v="1"/>
    <x v="0"/>
    <x v="8"/>
  </r>
  <r>
    <x v="0"/>
    <x v="8"/>
    <x v="15"/>
    <x v="3"/>
    <x v="7"/>
    <x v="4"/>
    <x v="0"/>
    <x v="0"/>
    <x v="2"/>
    <x v="0"/>
    <x v="2"/>
    <x v="0"/>
    <x v="4"/>
    <x v="11"/>
    <x v="2"/>
    <x v="1"/>
    <x v="0"/>
    <x v="8"/>
  </r>
  <r>
    <x v="0"/>
    <x v="19"/>
    <x v="40"/>
    <x v="3"/>
    <x v="7"/>
    <x v="5"/>
    <x v="3"/>
    <x v="4"/>
    <x v="11"/>
    <x v="4"/>
    <x v="11"/>
    <x v="0"/>
    <x v="6"/>
    <x v="5"/>
    <x v="3"/>
    <x v="0"/>
    <x v="0"/>
    <x v="7"/>
  </r>
  <r>
    <x v="0"/>
    <x v="24"/>
    <x v="56"/>
    <x v="3"/>
    <x v="7"/>
    <x v="6"/>
    <x v="2"/>
    <x v="5"/>
    <x v="12"/>
    <x v="5"/>
    <x v="12"/>
    <x v="0"/>
    <x v="7"/>
    <x v="6"/>
    <x v="3"/>
    <x v="0"/>
    <x v="0"/>
    <x v="1"/>
  </r>
  <r>
    <x v="4"/>
    <x v="12"/>
    <x v="16"/>
    <x v="3"/>
    <x v="7"/>
    <x v="1"/>
    <x v="1"/>
    <x v="2"/>
    <x v="5"/>
    <x v="2"/>
    <x v="5"/>
    <x v="1"/>
    <x v="12"/>
    <x v="3"/>
    <x v="3"/>
    <x v="0"/>
    <x v="0"/>
    <x v="8"/>
  </r>
  <r>
    <x v="4"/>
    <x v="12"/>
    <x v="26"/>
    <x v="3"/>
    <x v="7"/>
    <x v="4"/>
    <x v="0"/>
    <x v="0"/>
    <x v="0"/>
    <x v="0"/>
    <x v="0"/>
    <x v="1"/>
    <x v="12"/>
    <x v="3"/>
    <x v="4"/>
    <x v="2"/>
    <x v="2"/>
    <x v="8"/>
  </r>
  <r>
    <x v="4"/>
    <x v="12"/>
    <x v="21"/>
    <x v="3"/>
    <x v="7"/>
    <x v="4"/>
    <x v="0"/>
    <x v="0"/>
    <x v="0"/>
    <x v="0"/>
    <x v="0"/>
    <x v="1"/>
    <x v="12"/>
    <x v="3"/>
    <x v="4"/>
    <x v="2"/>
    <x v="2"/>
    <x v="8"/>
  </r>
  <r>
    <x v="5"/>
    <x v="13"/>
    <x v="28"/>
    <x v="3"/>
    <x v="7"/>
    <x v="4"/>
    <x v="0"/>
    <x v="0"/>
    <x v="2"/>
    <x v="0"/>
    <x v="2"/>
    <x v="0"/>
    <x v="16"/>
    <x v="4"/>
    <x v="4"/>
    <x v="2"/>
    <x v="2"/>
    <x v="0"/>
  </r>
  <r>
    <x v="7"/>
    <x v="15"/>
    <x v="43"/>
    <x v="3"/>
    <x v="7"/>
    <x v="4"/>
    <x v="0"/>
    <x v="0"/>
    <x v="2"/>
    <x v="0"/>
    <x v="2"/>
    <x v="0"/>
    <x v="24"/>
    <x v="1"/>
    <x v="3"/>
    <x v="0"/>
    <x v="0"/>
    <x v="0"/>
  </r>
  <r>
    <x v="9"/>
    <x v="23"/>
    <x v="53"/>
    <x v="3"/>
    <x v="7"/>
    <x v="4"/>
    <x v="0"/>
    <x v="0"/>
    <x v="2"/>
    <x v="0"/>
    <x v="2"/>
    <x v="0"/>
    <x v="27"/>
    <x v="9"/>
    <x v="3"/>
    <x v="0"/>
    <x v="0"/>
    <x v="0"/>
  </r>
</pivotCacheRecords>
</file>

<file path=xl/pivotCache/pivotCacheRecords3.xml><?xml version="1.0" encoding="utf-8"?>
<pivotCacheRecords xmlns="http://schemas.openxmlformats.org/spreadsheetml/2006/main" xmlns:r="http://schemas.openxmlformats.org/officeDocument/2006/relationships" count="58">
  <r>
    <x v="44"/>
    <x v="0"/>
    <x v="0"/>
    <x v="0"/>
    <x v="1"/>
    <x v="2"/>
    <x v="8"/>
    <x v="2"/>
    <x v="8"/>
    <x v="1"/>
    <x v="14"/>
    <x v="14"/>
    <x v="2"/>
    <x v="1"/>
    <x v="0"/>
    <x v="8"/>
  </r>
  <r>
    <x v="23"/>
    <x v="0"/>
    <x v="0"/>
    <x v="1"/>
    <x v="0"/>
    <x v="0"/>
    <x v="0"/>
    <x v="0"/>
    <x v="0"/>
    <x v="1"/>
    <x v="23"/>
    <x v="15"/>
    <x v="2"/>
    <x v="1"/>
    <x v="0"/>
    <x v="8"/>
  </r>
  <r>
    <x v="5"/>
    <x v="0"/>
    <x v="0"/>
    <x v="0"/>
    <x v="1"/>
    <x v="2"/>
    <x v="6"/>
    <x v="2"/>
    <x v="6"/>
    <x v="1"/>
    <x v="17"/>
    <x v="8"/>
    <x v="0"/>
    <x v="0"/>
    <x v="0"/>
    <x v="8"/>
  </r>
  <r>
    <x v="1"/>
    <x v="0"/>
    <x v="0"/>
    <x v="0"/>
    <x v="2"/>
    <x v="3"/>
    <x v="9"/>
    <x v="3"/>
    <x v="9"/>
    <x v="1"/>
    <x v="18"/>
    <x v="8"/>
    <x v="0"/>
    <x v="0"/>
    <x v="0"/>
    <x v="8"/>
  </r>
  <r>
    <x v="30"/>
    <x v="0"/>
    <x v="0"/>
    <x v="0"/>
    <x v="1"/>
    <x v="2"/>
    <x v="6"/>
    <x v="2"/>
    <x v="6"/>
    <x v="1"/>
    <x v="18"/>
    <x v="8"/>
    <x v="0"/>
    <x v="0"/>
    <x v="0"/>
    <x v="0"/>
  </r>
  <r>
    <x v="41"/>
    <x v="0"/>
    <x v="1"/>
    <x v="0"/>
    <x v="1"/>
    <x v="2"/>
    <x v="6"/>
    <x v="2"/>
    <x v="6"/>
    <x v="1"/>
    <x v="11"/>
    <x v="1"/>
    <x v="3"/>
    <x v="0"/>
    <x v="0"/>
    <x v="8"/>
  </r>
  <r>
    <x v="12"/>
    <x v="0"/>
    <x v="1"/>
    <x v="1"/>
    <x v="1"/>
    <x v="2"/>
    <x v="3"/>
    <x v="2"/>
    <x v="3"/>
    <x v="1"/>
    <x v="12"/>
    <x v="3"/>
    <x v="3"/>
    <x v="0"/>
    <x v="0"/>
    <x v="8"/>
  </r>
  <r>
    <x v="2"/>
    <x v="0"/>
    <x v="1"/>
    <x v="0"/>
    <x v="2"/>
    <x v="3"/>
    <x v="10"/>
    <x v="3"/>
    <x v="10"/>
    <x v="1"/>
    <x v="13"/>
    <x v="4"/>
    <x v="3"/>
    <x v="0"/>
    <x v="0"/>
    <x v="0"/>
  </r>
  <r>
    <x v="47"/>
    <x v="0"/>
    <x v="1"/>
    <x v="1"/>
    <x v="0"/>
    <x v="1"/>
    <x v="8"/>
    <x v="1"/>
    <x v="8"/>
    <x v="1"/>
    <x v="14"/>
    <x v="10"/>
    <x v="2"/>
    <x v="1"/>
    <x v="0"/>
    <x v="8"/>
  </r>
  <r>
    <x v="6"/>
    <x v="0"/>
    <x v="1"/>
    <x v="0"/>
    <x v="1"/>
    <x v="2"/>
    <x v="6"/>
    <x v="2"/>
    <x v="6"/>
    <x v="1"/>
    <x v="17"/>
    <x v="8"/>
    <x v="0"/>
    <x v="0"/>
    <x v="0"/>
    <x v="0"/>
  </r>
  <r>
    <x v="20"/>
    <x v="1"/>
    <x v="2"/>
    <x v="1"/>
    <x v="1"/>
    <x v="2"/>
    <x v="6"/>
    <x v="2"/>
    <x v="6"/>
    <x v="0"/>
    <x v="11"/>
    <x v="1"/>
    <x v="3"/>
    <x v="0"/>
    <x v="0"/>
    <x v="0"/>
  </r>
  <r>
    <x v="27"/>
    <x v="2"/>
    <x v="2"/>
    <x v="1"/>
    <x v="1"/>
    <x v="2"/>
    <x v="4"/>
    <x v="2"/>
    <x v="4"/>
    <x v="1"/>
    <x v="12"/>
    <x v="3"/>
    <x v="3"/>
    <x v="0"/>
    <x v="0"/>
    <x v="8"/>
  </r>
  <r>
    <x v="10"/>
    <x v="1"/>
    <x v="2"/>
    <x v="0"/>
    <x v="1"/>
    <x v="2"/>
    <x v="8"/>
    <x v="2"/>
    <x v="8"/>
    <x v="0"/>
    <x v="13"/>
    <x v="4"/>
    <x v="3"/>
    <x v="0"/>
    <x v="0"/>
    <x v="0"/>
  </r>
  <r>
    <x v="7"/>
    <x v="1"/>
    <x v="2"/>
    <x v="1"/>
    <x v="1"/>
    <x v="2"/>
    <x v="6"/>
    <x v="2"/>
    <x v="6"/>
    <x v="0"/>
    <x v="17"/>
    <x v="8"/>
    <x v="3"/>
    <x v="0"/>
    <x v="0"/>
    <x v="0"/>
  </r>
  <r>
    <x v="17"/>
    <x v="1"/>
    <x v="2"/>
    <x v="1"/>
    <x v="1"/>
    <x v="2"/>
    <x v="6"/>
    <x v="2"/>
    <x v="6"/>
    <x v="0"/>
    <x v="19"/>
    <x v="8"/>
    <x v="3"/>
    <x v="0"/>
    <x v="0"/>
    <x v="0"/>
  </r>
  <r>
    <x v="3"/>
    <x v="1"/>
    <x v="3"/>
    <x v="1"/>
    <x v="1"/>
    <x v="2"/>
    <x v="8"/>
    <x v="2"/>
    <x v="8"/>
    <x v="0"/>
    <x v="11"/>
    <x v="1"/>
    <x v="3"/>
    <x v="0"/>
    <x v="0"/>
    <x v="0"/>
  </r>
  <r>
    <x v="48"/>
    <x v="1"/>
    <x v="3"/>
    <x v="1"/>
    <x v="0"/>
    <x v="1"/>
    <x v="8"/>
    <x v="1"/>
    <x v="8"/>
    <x v="0"/>
    <x v="14"/>
    <x v="10"/>
    <x v="2"/>
    <x v="1"/>
    <x v="0"/>
    <x v="0"/>
  </r>
  <r>
    <x v="25"/>
    <x v="1"/>
    <x v="3"/>
    <x v="1"/>
    <x v="0"/>
    <x v="0"/>
    <x v="0"/>
    <x v="0"/>
    <x v="0"/>
    <x v="0"/>
    <x v="20"/>
    <x v="8"/>
    <x v="3"/>
    <x v="0"/>
    <x v="0"/>
    <x v="0"/>
  </r>
  <r>
    <x v="34"/>
    <x v="1"/>
    <x v="3"/>
    <x v="0"/>
    <x v="1"/>
    <x v="2"/>
    <x v="8"/>
    <x v="2"/>
    <x v="8"/>
    <x v="0"/>
    <x v="22"/>
    <x v="8"/>
    <x v="3"/>
    <x v="0"/>
    <x v="0"/>
    <x v="8"/>
  </r>
  <r>
    <x v="18"/>
    <x v="1"/>
    <x v="3"/>
    <x v="1"/>
    <x v="1"/>
    <x v="2"/>
    <x v="6"/>
    <x v="2"/>
    <x v="6"/>
    <x v="0"/>
    <x v="19"/>
    <x v="8"/>
    <x v="3"/>
    <x v="0"/>
    <x v="0"/>
    <x v="0"/>
  </r>
  <r>
    <x v="19"/>
    <x v="1"/>
    <x v="3"/>
    <x v="1"/>
    <x v="1"/>
    <x v="2"/>
    <x v="6"/>
    <x v="2"/>
    <x v="6"/>
    <x v="0"/>
    <x v="26"/>
    <x v="12"/>
    <x v="2"/>
    <x v="1"/>
    <x v="0"/>
    <x v="8"/>
  </r>
  <r>
    <x v="24"/>
    <x v="1"/>
    <x v="4"/>
    <x v="1"/>
    <x v="1"/>
    <x v="2"/>
    <x v="3"/>
    <x v="2"/>
    <x v="3"/>
    <x v="1"/>
    <x v="8"/>
    <x v="0"/>
    <x v="3"/>
    <x v="0"/>
    <x v="0"/>
    <x v="0"/>
  </r>
  <r>
    <x v="51"/>
    <x v="2"/>
    <x v="4"/>
    <x v="1"/>
    <x v="1"/>
    <x v="2"/>
    <x v="6"/>
    <x v="2"/>
    <x v="6"/>
    <x v="0"/>
    <x v="15"/>
    <x v="4"/>
    <x v="3"/>
    <x v="0"/>
    <x v="0"/>
    <x v="8"/>
  </r>
  <r>
    <x v="38"/>
    <x v="2"/>
    <x v="4"/>
    <x v="1"/>
    <x v="1"/>
    <x v="2"/>
    <x v="6"/>
    <x v="2"/>
    <x v="6"/>
    <x v="0"/>
    <x v="22"/>
    <x v="8"/>
    <x v="3"/>
    <x v="0"/>
    <x v="0"/>
    <x v="0"/>
  </r>
  <r>
    <x v="35"/>
    <x v="2"/>
    <x v="4"/>
    <x v="1"/>
    <x v="1"/>
    <x v="2"/>
    <x v="8"/>
    <x v="2"/>
    <x v="8"/>
    <x v="0"/>
    <x v="22"/>
    <x v="8"/>
    <x v="3"/>
    <x v="0"/>
    <x v="0"/>
    <x v="0"/>
  </r>
  <r>
    <x v="50"/>
    <x v="2"/>
    <x v="4"/>
    <x v="2"/>
    <x v="0"/>
    <x v="0"/>
    <x v="1"/>
    <x v="0"/>
    <x v="1"/>
    <x v="0"/>
    <x v="19"/>
    <x v="8"/>
    <x v="3"/>
    <x v="0"/>
    <x v="0"/>
    <x v="0"/>
  </r>
  <r>
    <x v="4"/>
    <x v="2"/>
    <x v="4"/>
    <x v="2"/>
    <x v="0"/>
    <x v="0"/>
    <x v="1"/>
    <x v="0"/>
    <x v="1"/>
    <x v="0"/>
    <x v="21"/>
    <x v="8"/>
    <x v="4"/>
    <x v="2"/>
    <x v="2"/>
    <x v="0"/>
  </r>
  <r>
    <x v="55"/>
    <x v="2"/>
    <x v="4"/>
    <x v="2"/>
    <x v="0"/>
    <x v="0"/>
    <x v="1"/>
    <x v="0"/>
    <x v="1"/>
    <x v="0"/>
    <x v="20"/>
    <x v="8"/>
    <x v="4"/>
    <x v="2"/>
    <x v="2"/>
    <x v="0"/>
  </r>
  <r>
    <x v="57"/>
    <x v="2"/>
    <x v="4"/>
    <x v="2"/>
    <x v="1"/>
    <x v="2"/>
    <x v="7"/>
    <x v="2"/>
    <x v="7"/>
    <x v="0"/>
    <x v="21"/>
    <x v="8"/>
    <x v="3"/>
    <x v="0"/>
    <x v="0"/>
    <x v="0"/>
  </r>
  <r>
    <x v="8"/>
    <x v="2"/>
    <x v="5"/>
    <x v="1"/>
    <x v="1"/>
    <x v="2"/>
    <x v="8"/>
    <x v="2"/>
    <x v="8"/>
    <x v="0"/>
    <x v="2"/>
    <x v="7"/>
    <x v="3"/>
    <x v="0"/>
    <x v="0"/>
    <x v="0"/>
  </r>
  <r>
    <x v="14"/>
    <x v="2"/>
    <x v="5"/>
    <x v="1"/>
    <x v="1"/>
    <x v="2"/>
    <x v="8"/>
    <x v="2"/>
    <x v="8"/>
    <x v="0"/>
    <x v="3"/>
    <x v="4"/>
    <x v="3"/>
    <x v="0"/>
    <x v="0"/>
    <x v="6"/>
  </r>
  <r>
    <x v="29"/>
    <x v="2"/>
    <x v="5"/>
    <x v="3"/>
    <x v="1"/>
    <x v="2"/>
    <x v="6"/>
    <x v="2"/>
    <x v="6"/>
    <x v="0"/>
    <x v="0"/>
    <x v="4"/>
    <x v="3"/>
    <x v="0"/>
    <x v="0"/>
    <x v="0"/>
  </r>
  <r>
    <x v="52"/>
    <x v="2"/>
    <x v="5"/>
    <x v="3"/>
    <x v="1"/>
    <x v="2"/>
    <x v="6"/>
    <x v="2"/>
    <x v="6"/>
    <x v="0"/>
    <x v="0"/>
    <x v="4"/>
    <x v="3"/>
    <x v="0"/>
    <x v="0"/>
    <x v="0"/>
  </r>
  <r>
    <x v="22"/>
    <x v="2"/>
    <x v="5"/>
    <x v="3"/>
    <x v="1"/>
    <x v="2"/>
    <x v="8"/>
    <x v="2"/>
    <x v="8"/>
    <x v="0"/>
    <x v="1"/>
    <x v="7"/>
    <x v="3"/>
    <x v="0"/>
    <x v="0"/>
    <x v="0"/>
  </r>
  <r>
    <x v="31"/>
    <x v="2"/>
    <x v="5"/>
    <x v="3"/>
    <x v="1"/>
    <x v="2"/>
    <x v="8"/>
    <x v="2"/>
    <x v="8"/>
    <x v="0"/>
    <x v="9"/>
    <x v="2"/>
    <x v="3"/>
    <x v="0"/>
    <x v="0"/>
    <x v="5"/>
  </r>
  <r>
    <x v="11"/>
    <x v="2"/>
    <x v="5"/>
    <x v="3"/>
    <x v="1"/>
    <x v="2"/>
    <x v="6"/>
    <x v="2"/>
    <x v="6"/>
    <x v="0"/>
    <x v="24"/>
    <x v="1"/>
    <x v="3"/>
    <x v="0"/>
    <x v="0"/>
    <x v="0"/>
  </r>
  <r>
    <x v="33"/>
    <x v="2"/>
    <x v="5"/>
    <x v="3"/>
    <x v="1"/>
    <x v="2"/>
    <x v="8"/>
    <x v="2"/>
    <x v="8"/>
    <x v="0"/>
    <x v="25"/>
    <x v="13"/>
    <x v="2"/>
    <x v="1"/>
    <x v="0"/>
    <x v="4"/>
  </r>
  <r>
    <x v="36"/>
    <x v="3"/>
    <x v="6"/>
    <x v="3"/>
    <x v="1"/>
    <x v="2"/>
    <x v="8"/>
    <x v="2"/>
    <x v="8"/>
    <x v="0"/>
    <x v="2"/>
    <x v="4"/>
    <x v="3"/>
    <x v="0"/>
    <x v="0"/>
    <x v="3"/>
  </r>
  <r>
    <x v="46"/>
    <x v="3"/>
    <x v="6"/>
    <x v="3"/>
    <x v="1"/>
    <x v="2"/>
    <x v="8"/>
    <x v="2"/>
    <x v="8"/>
    <x v="0"/>
    <x v="0"/>
    <x v="4"/>
    <x v="3"/>
    <x v="0"/>
    <x v="0"/>
    <x v="8"/>
  </r>
  <r>
    <x v="45"/>
    <x v="3"/>
    <x v="6"/>
    <x v="3"/>
    <x v="1"/>
    <x v="2"/>
    <x v="8"/>
    <x v="2"/>
    <x v="8"/>
    <x v="0"/>
    <x v="0"/>
    <x v="4"/>
    <x v="3"/>
    <x v="0"/>
    <x v="0"/>
    <x v="0"/>
  </r>
  <r>
    <x v="39"/>
    <x v="3"/>
    <x v="6"/>
    <x v="3"/>
    <x v="1"/>
    <x v="2"/>
    <x v="8"/>
    <x v="2"/>
    <x v="8"/>
    <x v="0"/>
    <x v="1"/>
    <x v="7"/>
    <x v="3"/>
    <x v="0"/>
    <x v="0"/>
    <x v="0"/>
  </r>
  <r>
    <x v="42"/>
    <x v="3"/>
    <x v="6"/>
    <x v="3"/>
    <x v="1"/>
    <x v="2"/>
    <x v="8"/>
    <x v="2"/>
    <x v="8"/>
    <x v="0"/>
    <x v="1"/>
    <x v="7"/>
    <x v="3"/>
    <x v="0"/>
    <x v="0"/>
    <x v="0"/>
  </r>
  <r>
    <x v="32"/>
    <x v="3"/>
    <x v="6"/>
    <x v="3"/>
    <x v="1"/>
    <x v="2"/>
    <x v="8"/>
    <x v="2"/>
    <x v="8"/>
    <x v="0"/>
    <x v="9"/>
    <x v="2"/>
    <x v="3"/>
    <x v="0"/>
    <x v="0"/>
    <x v="5"/>
  </r>
  <r>
    <x v="37"/>
    <x v="3"/>
    <x v="6"/>
    <x v="3"/>
    <x v="1"/>
    <x v="2"/>
    <x v="6"/>
    <x v="2"/>
    <x v="6"/>
    <x v="0"/>
    <x v="10"/>
    <x v="13"/>
    <x v="1"/>
    <x v="1"/>
    <x v="1"/>
    <x v="5"/>
  </r>
  <r>
    <x v="54"/>
    <x v="3"/>
    <x v="6"/>
    <x v="3"/>
    <x v="1"/>
    <x v="2"/>
    <x v="6"/>
    <x v="2"/>
    <x v="6"/>
    <x v="0"/>
    <x v="10"/>
    <x v="13"/>
    <x v="1"/>
    <x v="1"/>
    <x v="1"/>
    <x v="5"/>
  </r>
  <r>
    <x v="0"/>
    <x v="3"/>
    <x v="6"/>
    <x v="3"/>
    <x v="1"/>
    <x v="2"/>
    <x v="8"/>
    <x v="2"/>
    <x v="8"/>
    <x v="0"/>
    <x v="15"/>
    <x v="14"/>
    <x v="2"/>
    <x v="1"/>
    <x v="0"/>
    <x v="2"/>
  </r>
  <r>
    <x v="49"/>
    <x v="3"/>
    <x v="6"/>
    <x v="3"/>
    <x v="1"/>
    <x v="2"/>
    <x v="6"/>
    <x v="2"/>
    <x v="6"/>
    <x v="0"/>
    <x v="24"/>
    <x v="8"/>
    <x v="3"/>
    <x v="0"/>
    <x v="0"/>
    <x v="0"/>
  </r>
  <r>
    <x v="13"/>
    <x v="3"/>
    <x v="7"/>
    <x v="4"/>
    <x v="0"/>
    <x v="0"/>
    <x v="2"/>
    <x v="0"/>
    <x v="2"/>
    <x v="0"/>
    <x v="5"/>
    <x v="4"/>
    <x v="4"/>
    <x v="2"/>
    <x v="2"/>
    <x v="0"/>
  </r>
  <r>
    <x v="9"/>
    <x v="3"/>
    <x v="7"/>
    <x v="4"/>
    <x v="0"/>
    <x v="0"/>
    <x v="2"/>
    <x v="0"/>
    <x v="2"/>
    <x v="0"/>
    <x v="2"/>
    <x v="7"/>
    <x v="2"/>
    <x v="1"/>
    <x v="0"/>
    <x v="8"/>
  </r>
  <r>
    <x v="15"/>
    <x v="3"/>
    <x v="7"/>
    <x v="4"/>
    <x v="0"/>
    <x v="0"/>
    <x v="2"/>
    <x v="0"/>
    <x v="2"/>
    <x v="0"/>
    <x v="4"/>
    <x v="11"/>
    <x v="2"/>
    <x v="1"/>
    <x v="0"/>
    <x v="8"/>
  </r>
  <r>
    <x v="40"/>
    <x v="3"/>
    <x v="7"/>
    <x v="5"/>
    <x v="3"/>
    <x v="4"/>
    <x v="11"/>
    <x v="4"/>
    <x v="11"/>
    <x v="0"/>
    <x v="6"/>
    <x v="5"/>
    <x v="3"/>
    <x v="0"/>
    <x v="0"/>
    <x v="7"/>
  </r>
  <r>
    <x v="56"/>
    <x v="3"/>
    <x v="7"/>
    <x v="6"/>
    <x v="2"/>
    <x v="5"/>
    <x v="12"/>
    <x v="5"/>
    <x v="12"/>
    <x v="0"/>
    <x v="7"/>
    <x v="6"/>
    <x v="3"/>
    <x v="0"/>
    <x v="0"/>
    <x v="1"/>
  </r>
  <r>
    <x v="16"/>
    <x v="3"/>
    <x v="7"/>
    <x v="1"/>
    <x v="1"/>
    <x v="2"/>
    <x v="5"/>
    <x v="2"/>
    <x v="5"/>
    <x v="1"/>
    <x v="12"/>
    <x v="3"/>
    <x v="3"/>
    <x v="0"/>
    <x v="0"/>
    <x v="8"/>
  </r>
  <r>
    <x v="26"/>
    <x v="3"/>
    <x v="7"/>
    <x v="4"/>
    <x v="0"/>
    <x v="0"/>
    <x v="0"/>
    <x v="0"/>
    <x v="0"/>
    <x v="1"/>
    <x v="12"/>
    <x v="3"/>
    <x v="4"/>
    <x v="2"/>
    <x v="2"/>
    <x v="8"/>
  </r>
  <r>
    <x v="21"/>
    <x v="3"/>
    <x v="7"/>
    <x v="4"/>
    <x v="0"/>
    <x v="0"/>
    <x v="0"/>
    <x v="0"/>
    <x v="0"/>
    <x v="1"/>
    <x v="12"/>
    <x v="3"/>
    <x v="4"/>
    <x v="2"/>
    <x v="2"/>
    <x v="8"/>
  </r>
  <r>
    <x v="28"/>
    <x v="3"/>
    <x v="7"/>
    <x v="4"/>
    <x v="0"/>
    <x v="0"/>
    <x v="2"/>
    <x v="0"/>
    <x v="2"/>
    <x v="0"/>
    <x v="16"/>
    <x v="4"/>
    <x v="4"/>
    <x v="2"/>
    <x v="2"/>
    <x v="0"/>
  </r>
  <r>
    <x v="43"/>
    <x v="3"/>
    <x v="7"/>
    <x v="4"/>
    <x v="0"/>
    <x v="0"/>
    <x v="2"/>
    <x v="0"/>
    <x v="2"/>
    <x v="0"/>
    <x v="24"/>
    <x v="1"/>
    <x v="3"/>
    <x v="0"/>
    <x v="0"/>
    <x v="0"/>
  </r>
  <r>
    <x v="53"/>
    <x v="3"/>
    <x v="7"/>
    <x v="4"/>
    <x v="0"/>
    <x v="0"/>
    <x v="2"/>
    <x v="0"/>
    <x v="2"/>
    <x v="0"/>
    <x v="27"/>
    <x v="9"/>
    <x v="3"/>
    <x v="0"/>
    <x v="0"/>
    <x v="0"/>
  </r>
</pivotCacheRecords>
</file>

<file path=xl/pivotCache/pivotCacheRecords4.xml><?xml version="1.0" encoding="utf-8"?>
<pivotCacheRecords xmlns="http://schemas.openxmlformats.org/spreadsheetml/2006/main" xmlns:r="http://schemas.openxmlformats.org/officeDocument/2006/relationships" count="58">
  <r>
    <x v="5"/>
    <x v="1"/>
    <x v="44"/>
    <x v="0"/>
    <x v="0"/>
    <x v="0"/>
    <x v="1"/>
    <x v="2"/>
    <x v="8"/>
    <x v="2"/>
    <x v="8"/>
    <x v="1"/>
  </r>
  <r>
    <x v="6"/>
    <x v="11"/>
    <x v="23"/>
    <x v="0"/>
    <x v="0"/>
    <x v="1"/>
    <x v="0"/>
    <x v="0"/>
    <x v="0"/>
    <x v="0"/>
    <x v="0"/>
    <x v="1"/>
  </r>
  <r>
    <x v="6"/>
    <x v="2"/>
    <x v="5"/>
    <x v="0"/>
    <x v="0"/>
    <x v="0"/>
    <x v="1"/>
    <x v="2"/>
    <x v="6"/>
    <x v="2"/>
    <x v="6"/>
    <x v="1"/>
  </r>
  <r>
    <x v="6"/>
    <x v="0"/>
    <x v="1"/>
    <x v="0"/>
    <x v="0"/>
    <x v="0"/>
    <x v="2"/>
    <x v="3"/>
    <x v="9"/>
    <x v="3"/>
    <x v="9"/>
    <x v="1"/>
  </r>
  <r>
    <x v="6"/>
    <x v="0"/>
    <x v="30"/>
    <x v="0"/>
    <x v="0"/>
    <x v="0"/>
    <x v="1"/>
    <x v="2"/>
    <x v="6"/>
    <x v="2"/>
    <x v="6"/>
    <x v="1"/>
  </r>
  <r>
    <x v="3"/>
    <x v="10"/>
    <x v="41"/>
    <x v="0"/>
    <x v="1"/>
    <x v="0"/>
    <x v="1"/>
    <x v="2"/>
    <x v="6"/>
    <x v="2"/>
    <x v="6"/>
    <x v="1"/>
  </r>
  <r>
    <x v="4"/>
    <x v="12"/>
    <x v="12"/>
    <x v="0"/>
    <x v="1"/>
    <x v="1"/>
    <x v="1"/>
    <x v="2"/>
    <x v="3"/>
    <x v="2"/>
    <x v="3"/>
    <x v="1"/>
  </r>
  <r>
    <x v="5"/>
    <x v="1"/>
    <x v="2"/>
    <x v="0"/>
    <x v="1"/>
    <x v="0"/>
    <x v="2"/>
    <x v="3"/>
    <x v="10"/>
    <x v="3"/>
    <x v="10"/>
    <x v="1"/>
  </r>
  <r>
    <x v="5"/>
    <x v="20"/>
    <x v="47"/>
    <x v="0"/>
    <x v="1"/>
    <x v="1"/>
    <x v="0"/>
    <x v="1"/>
    <x v="8"/>
    <x v="1"/>
    <x v="8"/>
    <x v="1"/>
  </r>
  <r>
    <x v="6"/>
    <x v="2"/>
    <x v="6"/>
    <x v="0"/>
    <x v="1"/>
    <x v="0"/>
    <x v="1"/>
    <x v="2"/>
    <x v="6"/>
    <x v="2"/>
    <x v="6"/>
    <x v="1"/>
  </r>
  <r>
    <x v="3"/>
    <x v="10"/>
    <x v="20"/>
    <x v="1"/>
    <x v="2"/>
    <x v="1"/>
    <x v="1"/>
    <x v="2"/>
    <x v="6"/>
    <x v="2"/>
    <x v="6"/>
    <x v="0"/>
  </r>
  <r>
    <x v="4"/>
    <x v="12"/>
    <x v="27"/>
    <x v="2"/>
    <x v="2"/>
    <x v="1"/>
    <x v="1"/>
    <x v="2"/>
    <x v="4"/>
    <x v="2"/>
    <x v="4"/>
    <x v="1"/>
  </r>
  <r>
    <x v="5"/>
    <x v="1"/>
    <x v="10"/>
    <x v="1"/>
    <x v="2"/>
    <x v="0"/>
    <x v="1"/>
    <x v="2"/>
    <x v="8"/>
    <x v="2"/>
    <x v="8"/>
    <x v="0"/>
  </r>
  <r>
    <x v="6"/>
    <x v="2"/>
    <x v="7"/>
    <x v="1"/>
    <x v="2"/>
    <x v="1"/>
    <x v="1"/>
    <x v="2"/>
    <x v="6"/>
    <x v="2"/>
    <x v="6"/>
    <x v="0"/>
  </r>
  <r>
    <x v="6"/>
    <x v="16"/>
    <x v="17"/>
    <x v="1"/>
    <x v="2"/>
    <x v="1"/>
    <x v="1"/>
    <x v="2"/>
    <x v="6"/>
    <x v="2"/>
    <x v="6"/>
    <x v="0"/>
  </r>
  <r>
    <x v="3"/>
    <x v="10"/>
    <x v="3"/>
    <x v="1"/>
    <x v="3"/>
    <x v="1"/>
    <x v="1"/>
    <x v="2"/>
    <x v="8"/>
    <x v="2"/>
    <x v="8"/>
    <x v="0"/>
  </r>
  <r>
    <x v="5"/>
    <x v="20"/>
    <x v="48"/>
    <x v="1"/>
    <x v="3"/>
    <x v="1"/>
    <x v="0"/>
    <x v="1"/>
    <x v="8"/>
    <x v="1"/>
    <x v="8"/>
    <x v="0"/>
  </r>
  <r>
    <x v="6"/>
    <x v="16"/>
    <x v="25"/>
    <x v="1"/>
    <x v="3"/>
    <x v="1"/>
    <x v="0"/>
    <x v="0"/>
    <x v="0"/>
    <x v="0"/>
    <x v="0"/>
    <x v="0"/>
  </r>
  <r>
    <x v="6"/>
    <x v="3"/>
    <x v="34"/>
    <x v="1"/>
    <x v="3"/>
    <x v="0"/>
    <x v="1"/>
    <x v="2"/>
    <x v="8"/>
    <x v="2"/>
    <x v="8"/>
    <x v="0"/>
  </r>
  <r>
    <x v="6"/>
    <x v="16"/>
    <x v="18"/>
    <x v="1"/>
    <x v="3"/>
    <x v="1"/>
    <x v="1"/>
    <x v="2"/>
    <x v="6"/>
    <x v="2"/>
    <x v="6"/>
    <x v="0"/>
  </r>
  <r>
    <x v="8"/>
    <x v="23"/>
    <x v="19"/>
    <x v="1"/>
    <x v="3"/>
    <x v="1"/>
    <x v="1"/>
    <x v="2"/>
    <x v="6"/>
    <x v="2"/>
    <x v="6"/>
    <x v="0"/>
  </r>
  <r>
    <x v="1"/>
    <x v="9"/>
    <x v="24"/>
    <x v="1"/>
    <x v="4"/>
    <x v="1"/>
    <x v="1"/>
    <x v="2"/>
    <x v="3"/>
    <x v="2"/>
    <x v="3"/>
    <x v="1"/>
  </r>
  <r>
    <x v="5"/>
    <x v="22"/>
    <x v="51"/>
    <x v="2"/>
    <x v="4"/>
    <x v="1"/>
    <x v="1"/>
    <x v="2"/>
    <x v="6"/>
    <x v="2"/>
    <x v="6"/>
    <x v="0"/>
  </r>
  <r>
    <x v="6"/>
    <x v="3"/>
    <x v="38"/>
    <x v="2"/>
    <x v="4"/>
    <x v="1"/>
    <x v="1"/>
    <x v="2"/>
    <x v="6"/>
    <x v="2"/>
    <x v="6"/>
    <x v="0"/>
  </r>
  <r>
    <x v="6"/>
    <x v="3"/>
    <x v="35"/>
    <x v="2"/>
    <x v="4"/>
    <x v="1"/>
    <x v="1"/>
    <x v="2"/>
    <x v="8"/>
    <x v="2"/>
    <x v="8"/>
    <x v="0"/>
  </r>
  <r>
    <x v="6"/>
    <x v="16"/>
    <x v="50"/>
    <x v="2"/>
    <x v="4"/>
    <x v="2"/>
    <x v="0"/>
    <x v="0"/>
    <x v="1"/>
    <x v="0"/>
    <x v="1"/>
    <x v="0"/>
  </r>
  <r>
    <x v="6"/>
    <x v="2"/>
    <x v="4"/>
    <x v="2"/>
    <x v="4"/>
    <x v="2"/>
    <x v="0"/>
    <x v="0"/>
    <x v="1"/>
    <x v="0"/>
    <x v="1"/>
    <x v="0"/>
  </r>
  <r>
    <x v="6"/>
    <x v="16"/>
    <x v="55"/>
    <x v="2"/>
    <x v="4"/>
    <x v="2"/>
    <x v="0"/>
    <x v="0"/>
    <x v="1"/>
    <x v="0"/>
    <x v="1"/>
    <x v="0"/>
  </r>
  <r>
    <x v="6"/>
    <x v="16"/>
    <x v="57"/>
    <x v="2"/>
    <x v="4"/>
    <x v="2"/>
    <x v="1"/>
    <x v="2"/>
    <x v="7"/>
    <x v="2"/>
    <x v="7"/>
    <x v="0"/>
  </r>
  <r>
    <x v="0"/>
    <x v="4"/>
    <x v="8"/>
    <x v="2"/>
    <x v="5"/>
    <x v="1"/>
    <x v="1"/>
    <x v="2"/>
    <x v="8"/>
    <x v="2"/>
    <x v="8"/>
    <x v="0"/>
  </r>
  <r>
    <x v="0"/>
    <x v="7"/>
    <x v="14"/>
    <x v="2"/>
    <x v="5"/>
    <x v="1"/>
    <x v="1"/>
    <x v="2"/>
    <x v="8"/>
    <x v="2"/>
    <x v="8"/>
    <x v="0"/>
  </r>
  <r>
    <x v="0"/>
    <x v="5"/>
    <x v="29"/>
    <x v="2"/>
    <x v="5"/>
    <x v="3"/>
    <x v="1"/>
    <x v="2"/>
    <x v="6"/>
    <x v="2"/>
    <x v="6"/>
    <x v="0"/>
  </r>
  <r>
    <x v="0"/>
    <x v="5"/>
    <x v="52"/>
    <x v="2"/>
    <x v="5"/>
    <x v="3"/>
    <x v="1"/>
    <x v="2"/>
    <x v="6"/>
    <x v="2"/>
    <x v="6"/>
    <x v="0"/>
  </r>
  <r>
    <x v="0"/>
    <x v="14"/>
    <x v="22"/>
    <x v="2"/>
    <x v="5"/>
    <x v="3"/>
    <x v="1"/>
    <x v="2"/>
    <x v="8"/>
    <x v="2"/>
    <x v="8"/>
    <x v="0"/>
  </r>
  <r>
    <x v="2"/>
    <x v="17"/>
    <x v="31"/>
    <x v="2"/>
    <x v="5"/>
    <x v="3"/>
    <x v="1"/>
    <x v="2"/>
    <x v="8"/>
    <x v="2"/>
    <x v="8"/>
    <x v="0"/>
  </r>
  <r>
    <x v="7"/>
    <x v="15"/>
    <x v="11"/>
    <x v="2"/>
    <x v="5"/>
    <x v="3"/>
    <x v="1"/>
    <x v="2"/>
    <x v="6"/>
    <x v="2"/>
    <x v="6"/>
    <x v="0"/>
  </r>
  <r>
    <x v="7"/>
    <x v="15"/>
    <x v="33"/>
    <x v="2"/>
    <x v="5"/>
    <x v="3"/>
    <x v="1"/>
    <x v="2"/>
    <x v="8"/>
    <x v="2"/>
    <x v="8"/>
    <x v="0"/>
  </r>
  <r>
    <x v="0"/>
    <x v="18"/>
    <x v="36"/>
    <x v="3"/>
    <x v="6"/>
    <x v="3"/>
    <x v="1"/>
    <x v="2"/>
    <x v="8"/>
    <x v="2"/>
    <x v="8"/>
    <x v="0"/>
  </r>
  <r>
    <x v="0"/>
    <x v="5"/>
    <x v="46"/>
    <x v="3"/>
    <x v="6"/>
    <x v="3"/>
    <x v="1"/>
    <x v="2"/>
    <x v="8"/>
    <x v="2"/>
    <x v="8"/>
    <x v="0"/>
  </r>
  <r>
    <x v="0"/>
    <x v="5"/>
    <x v="45"/>
    <x v="3"/>
    <x v="6"/>
    <x v="3"/>
    <x v="1"/>
    <x v="2"/>
    <x v="8"/>
    <x v="2"/>
    <x v="8"/>
    <x v="0"/>
  </r>
  <r>
    <x v="0"/>
    <x v="14"/>
    <x v="39"/>
    <x v="3"/>
    <x v="6"/>
    <x v="3"/>
    <x v="1"/>
    <x v="2"/>
    <x v="8"/>
    <x v="2"/>
    <x v="8"/>
    <x v="0"/>
  </r>
  <r>
    <x v="0"/>
    <x v="14"/>
    <x v="42"/>
    <x v="3"/>
    <x v="6"/>
    <x v="3"/>
    <x v="1"/>
    <x v="2"/>
    <x v="8"/>
    <x v="2"/>
    <x v="8"/>
    <x v="0"/>
  </r>
  <r>
    <x v="2"/>
    <x v="17"/>
    <x v="32"/>
    <x v="3"/>
    <x v="6"/>
    <x v="3"/>
    <x v="1"/>
    <x v="2"/>
    <x v="8"/>
    <x v="2"/>
    <x v="8"/>
    <x v="0"/>
  </r>
  <r>
    <x v="2"/>
    <x v="17"/>
    <x v="37"/>
    <x v="3"/>
    <x v="6"/>
    <x v="3"/>
    <x v="1"/>
    <x v="2"/>
    <x v="6"/>
    <x v="2"/>
    <x v="6"/>
    <x v="0"/>
  </r>
  <r>
    <x v="2"/>
    <x v="17"/>
    <x v="54"/>
    <x v="3"/>
    <x v="6"/>
    <x v="3"/>
    <x v="1"/>
    <x v="2"/>
    <x v="6"/>
    <x v="2"/>
    <x v="6"/>
    <x v="0"/>
  </r>
  <r>
    <x v="5"/>
    <x v="21"/>
    <x v="0"/>
    <x v="3"/>
    <x v="6"/>
    <x v="3"/>
    <x v="1"/>
    <x v="2"/>
    <x v="8"/>
    <x v="2"/>
    <x v="8"/>
    <x v="0"/>
  </r>
  <r>
    <x v="7"/>
    <x v="15"/>
    <x v="49"/>
    <x v="3"/>
    <x v="6"/>
    <x v="3"/>
    <x v="1"/>
    <x v="2"/>
    <x v="6"/>
    <x v="2"/>
    <x v="6"/>
    <x v="0"/>
  </r>
  <r>
    <x v="0"/>
    <x v="6"/>
    <x v="13"/>
    <x v="3"/>
    <x v="7"/>
    <x v="4"/>
    <x v="0"/>
    <x v="0"/>
    <x v="2"/>
    <x v="0"/>
    <x v="2"/>
    <x v="0"/>
  </r>
  <r>
    <x v="0"/>
    <x v="4"/>
    <x v="9"/>
    <x v="3"/>
    <x v="7"/>
    <x v="4"/>
    <x v="0"/>
    <x v="0"/>
    <x v="2"/>
    <x v="0"/>
    <x v="2"/>
    <x v="0"/>
  </r>
  <r>
    <x v="0"/>
    <x v="8"/>
    <x v="15"/>
    <x v="3"/>
    <x v="7"/>
    <x v="4"/>
    <x v="0"/>
    <x v="0"/>
    <x v="2"/>
    <x v="0"/>
    <x v="2"/>
    <x v="0"/>
  </r>
  <r>
    <x v="0"/>
    <x v="19"/>
    <x v="40"/>
    <x v="3"/>
    <x v="7"/>
    <x v="5"/>
    <x v="3"/>
    <x v="4"/>
    <x v="11"/>
    <x v="4"/>
    <x v="11"/>
    <x v="0"/>
  </r>
  <r>
    <x v="0"/>
    <x v="24"/>
    <x v="56"/>
    <x v="3"/>
    <x v="7"/>
    <x v="6"/>
    <x v="2"/>
    <x v="5"/>
    <x v="12"/>
    <x v="5"/>
    <x v="12"/>
    <x v="0"/>
  </r>
  <r>
    <x v="4"/>
    <x v="12"/>
    <x v="16"/>
    <x v="3"/>
    <x v="7"/>
    <x v="1"/>
    <x v="1"/>
    <x v="2"/>
    <x v="5"/>
    <x v="2"/>
    <x v="5"/>
    <x v="1"/>
  </r>
  <r>
    <x v="4"/>
    <x v="12"/>
    <x v="26"/>
    <x v="3"/>
    <x v="7"/>
    <x v="4"/>
    <x v="0"/>
    <x v="0"/>
    <x v="0"/>
    <x v="0"/>
    <x v="0"/>
    <x v="1"/>
  </r>
  <r>
    <x v="4"/>
    <x v="12"/>
    <x v="21"/>
    <x v="3"/>
    <x v="7"/>
    <x v="4"/>
    <x v="0"/>
    <x v="0"/>
    <x v="0"/>
    <x v="0"/>
    <x v="0"/>
    <x v="1"/>
  </r>
  <r>
    <x v="5"/>
    <x v="13"/>
    <x v="28"/>
    <x v="3"/>
    <x v="7"/>
    <x v="4"/>
    <x v="0"/>
    <x v="0"/>
    <x v="2"/>
    <x v="0"/>
    <x v="2"/>
    <x v="0"/>
  </r>
  <r>
    <x v="7"/>
    <x v="15"/>
    <x v="43"/>
    <x v="3"/>
    <x v="7"/>
    <x v="4"/>
    <x v="0"/>
    <x v="0"/>
    <x v="2"/>
    <x v="0"/>
    <x v="2"/>
    <x v="0"/>
  </r>
  <r>
    <x v="9"/>
    <x v="23"/>
    <x v="53"/>
    <x v="3"/>
    <x v="7"/>
    <x v="4"/>
    <x v="0"/>
    <x v="0"/>
    <x v="2"/>
    <x v="0"/>
    <x v="2"/>
    <x v="0"/>
  </r>
</pivotCacheRecords>
</file>

<file path=xl/pivotCache/pivotCacheRecords5.xml><?xml version="1.0" encoding="utf-8"?>
<pivotCacheRecords xmlns="http://schemas.openxmlformats.org/spreadsheetml/2006/main" xmlns:r="http://schemas.openxmlformats.org/officeDocument/2006/relationships" count="30">
  <r>
    <x v="0"/>
    <x v="5"/>
    <x v="5"/>
    <x v="0"/>
    <x v="1"/>
    <x v="1"/>
    <x v="0"/>
    <x v="0"/>
    <x v="1"/>
    <x v="19"/>
    <x v="19"/>
    <x v="19"/>
    <x v="0"/>
  </r>
  <r>
    <x v="0"/>
    <x v="14"/>
    <x v="6"/>
    <x v="1"/>
    <x v="1"/>
    <x v="1"/>
    <x v="0"/>
    <x v="0"/>
    <x v="1"/>
    <x v="18"/>
    <x v="18"/>
    <x v="18"/>
    <x v="0"/>
  </r>
  <r>
    <x v="0"/>
    <x v="4"/>
    <x v="7"/>
    <x v="2"/>
    <x v="0"/>
    <x v="0"/>
    <x v="2"/>
    <x v="0"/>
    <x v="1"/>
    <x v="14"/>
    <x v="14"/>
    <x v="14"/>
    <x v="0"/>
  </r>
  <r>
    <x v="0"/>
    <x v="7"/>
    <x v="4"/>
    <x v="3"/>
    <x v="0"/>
    <x v="0"/>
    <x v="4"/>
    <x v="0"/>
    <x v="2"/>
    <x v="5"/>
    <x v="5"/>
    <x v="5"/>
    <x v="0"/>
  </r>
  <r>
    <x v="0"/>
    <x v="8"/>
    <x v="15"/>
    <x v="4"/>
    <x v="0"/>
    <x v="0"/>
    <x v="3"/>
    <x v="0"/>
    <x v="2"/>
    <x v="1"/>
    <x v="1"/>
    <x v="1"/>
    <x v="0"/>
  </r>
  <r>
    <x v="0"/>
    <x v="6"/>
    <x v="3"/>
    <x v="5"/>
    <x v="0"/>
    <x v="0"/>
    <x v="4"/>
    <x v="0"/>
    <x v="2"/>
    <x v="1"/>
    <x v="1"/>
    <x v="1"/>
    <x v="0"/>
  </r>
  <r>
    <x v="0"/>
    <x v="18"/>
    <x v="16"/>
    <x v="6"/>
    <x v="0"/>
    <x v="0"/>
    <x v="3"/>
    <x v="0"/>
    <x v="2"/>
    <x v="6"/>
    <x v="6"/>
    <x v="6"/>
    <x v="0"/>
  </r>
  <r>
    <x v="0"/>
    <x v="21"/>
    <x v="0"/>
    <x v="7"/>
    <x v="1"/>
    <x v="1"/>
    <x v="0"/>
    <x v="0"/>
    <x v="2"/>
    <x v="13"/>
    <x v="13"/>
    <x v="13"/>
    <x v="0"/>
  </r>
  <r>
    <x v="1"/>
    <x v="9"/>
    <x v="18"/>
    <x v="8"/>
    <x v="1"/>
    <x v="0"/>
    <x v="0"/>
    <x v="0"/>
    <x v="1"/>
    <x v="2"/>
    <x v="2"/>
    <x v="2"/>
    <x v="2"/>
  </r>
  <r>
    <x v="2"/>
    <x v="17"/>
    <x v="18"/>
    <x v="9"/>
    <x v="1"/>
    <x v="1"/>
    <x v="0"/>
    <x v="0"/>
    <x v="1"/>
    <x v="10"/>
    <x v="10"/>
    <x v="10"/>
    <x v="0"/>
  </r>
  <r>
    <x v="2"/>
    <x v="17"/>
    <x v="18"/>
    <x v="10"/>
    <x v="0"/>
    <x v="0"/>
    <x v="1"/>
    <x v="1"/>
    <x v="2"/>
    <x v="8"/>
    <x v="8"/>
    <x v="8"/>
    <x v="0"/>
  </r>
  <r>
    <x v="2"/>
    <x v="18"/>
    <x v="18"/>
    <x v="11"/>
    <x v="0"/>
    <x v="0"/>
    <x v="2"/>
    <x v="0"/>
    <x v="2"/>
    <x v="6"/>
    <x v="6"/>
    <x v="6"/>
    <x v="0"/>
  </r>
  <r>
    <x v="2"/>
    <x v="21"/>
    <x v="18"/>
    <x v="12"/>
    <x v="1"/>
    <x v="1"/>
    <x v="0"/>
    <x v="0"/>
    <x v="2"/>
    <x v="13"/>
    <x v="13"/>
    <x v="13"/>
    <x v="0"/>
  </r>
  <r>
    <x v="3"/>
    <x v="10"/>
    <x v="18"/>
    <x v="13"/>
    <x v="1"/>
    <x v="0"/>
    <x v="0"/>
    <x v="0"/>
    <x v="1"/>
    <x v="15"/>
    <x v="15"/>
    <x v="15"/>
    <x v="3"/>
  </r>
  <r>
    <x v="4"/>
    <x v="12"/>
    <x v="18"/>
    <x v="14"/>
    <x v="1"/>
    <x v="1"/>
    <x v="0"/>
    <x v="0"/>
    <x v="1"/>
    <x v="16"/>
    <x v="16"/>
    <x v="16"/>
    <x v="8"/>
  </r>
  <r>
    <x v="5"/>
    <x v="1"/>
    <x v="0"/>
    <x v="15"/>
    <x v="1"/>
    <x v="0"/>
    <x v="0"/>
    <x v="0"/>
    <x v="1"/>
    <x v="14"/>
    <x v="14"/>
    <x v="14"/>
    <x v="4"/>
  </r>
  <r>
    <x v="5"/>
    <x v="1"/>
    <x v="14"/>
    <x v="16"/>
    <x v="0"/>
    <x v="0"/>
    <x v="2"/>
    <x v="0"/>
    <x v="2"/>
    <x v="18"/>
    <x v="18"/>
    <x v="18"/>
    <x v="5"/>
  </r>
  <r>
    <x v="5"/>
    <x v="19"/>
    <x v="2"/>
    <x v="17"/>
    <x v="1"/>
    <x v="0"/>
    <x v="4"/>
    <x v="0"/>
    <x v="1"/>
    <x v="9"/>
    <x v="9"/>
    <x v="9"/>
    <x v="0"/>
  </r>
  <r>
    <x v="5"/>
    <x v="13"/>
    <x v="1"/>
    <x v="18"/>
    <x v="1"/>
    <x v="0"/>
    <x v="0"/>
    <x v="0"/>
    <x v="1"/>
    <x v="1"/>
    <x v="1"/>
    <x v="1"/>
    <x v="0"/>
  </r>
  <r>
    <x v="6"/>
    <x v="2"/>
    <x v="9"/>
    <x v="19"/>
    <x v="1"/>
    <x v="1"/>
    <x v="5"/>
    <x v="0"/>
    <x v="0"/>
    <x v="14"/>
    <x v="14"/>
    <x v="14"/>
    <x v="7"/>
  </r>
  <r>
    <x v="6"/>
    <x v="0"/>
    <x v="8"/>
    <x v="20"/>
    <x v="1"/>
    <x v="0"/>
    <x v="0"/>
    <x v="0"/>
    <x v="1"/>
    <x v="12"/>
    <x v="12"/>
    <x v="12"/>
    <x v="6"/>
  </r>
  <r>
    <x v="6"/>
    <x v="16"/>
    <x v="11"/>
    <x v="21"/>
    <x v="1"/>
    <x v="1"/>
    <x v="0"/>
    <x v="0"/>
    <x v="1"/>
    <x v="11"/>
    <x v="11"/>
    <x v="11"/>
    <x v="0"/>
  </r>
  <r>
    <x v="6"/>
    <x v="16"/>
    <x v="12"/>
    <x v="22"/>
    <x v="1"/>
    <x v="1"/>
    <x v="0"/>
    <x v="0"/>
    <x v="1"/>
    <x v="3"/>
    <x v="3"/>
    <x v="3"/>
    <x v="0"/>
  </r>
  <r>
    <x v="6"/>
    <x v="16"/>
    <x v="13"/>
    <x v="23"/>
    <x v="1"/>
    <x v="0"/>
    <x v="0"/>
    <x v="0"/>
    <x v="1"/>
    <x v="7"/>
    <x v="7"/>
    <x v="7"/>
    <x v="0"/>
  </r>
  <r>
    <x v="6"/>
    <x v="3"/>
    <x v="10"/>
    <x v="24"/>
    <x v="0"/>
    <x v="0"/>
    <x v="2"/>
    <x v="0"/>
    <x v="2"/>
    <x v="17"/>
    <x v="17"/>
    <x v="17"/>
    <x v="0"/>
  </r>
  <r>
    <x v="6"/>
    <x v="11"/>
    <x v="17"/>
    <x v="25"/>
    <x v="0"/>
    <x v="0"/>
    <x v="2"/>
    <x v="0"/>
    <x v="2"/>
    <x v="0"/>
    <x v="0"/>
    <x v="0"/>
    <x v="1"/>
  </r>
  <r>
    <x v="7"/>
    <x v="15"/>
    <x v="18"/>
    <x v="26"/>
    <x v="1"/>
    <x v="1"/>
    <x v="0"/>
    <x v="0"/>
    <x v="1"/>
    <x v="12"/>
    <x v="12"/>
    <x v="12"/>
    <x v="0"/>
  </r>
  <r>
    <x v="7"/>
    <x v="15"/>
    <x v="18"/>
    <x v="27"/>
    <x v="0"/>
    <x v="0"/>
    <x v="2"/>
    <x v="1"/>
    <x v="2"/>
    <x v="5"/>
    <x v="5"/>
    <x v="5"/>
    <x v="0"/>
  </r>
  <r>
    <x v="8"/>
    <x v="20"/>
    <x v="18"/>
    <x v="28"/>
    <x v="0"/>
    <x v="0"/>
    <x v="2"/>
    <x v="0"/>
    <x v="2"/>
    <x v="4"/>
    <x v="4"/>
    <x v="4"/>
    <x v="0"/>
  </r>
  <r>
    <x v="9"/>
    <x v="20"/>
    <x v="18"/>
    <x v="29"/>
    <x v="1"/>
    <x v="0"/>
    <x v="4"/>
    <x v="0"/>
    <x v="1"/>
    <x v="1"/>
    <x v="1"/>
    <x v="1"/>
    <x v="0"/>
  </r>
</pivotCacheRecords>
</file>

<file path=xl/pivotCache/pivotCacheRecords6.xml><?xml version="1.0" encoding="utf-8"?>
<pivotCacheRecords xmlns="http://schemas.openxmlformats.org/spreadsheetml/2006/main" xmlns:r="http://schemas.openxmlformats.org/officeDocument/2006/relationships" count="58">
  <r>
    <x v="5"/>
    <x v="1"/>
    <x v="44"/>
    <x v="0"/>
    <x v="0"/>
    <x v="0"/>
    <x v="1"/>
    <x v="2"/>
    <x v="8"/>
    <x v="2"/>
    <x v="8"/>
    <x v="1"/>
    <x v="14"/>
    <x v="14"/>
  </r>
  <r>
    <x v="6"/>
    <x v="11"/>
    <x v="23"/>
    <x v="0"/>
    <x v="0"/>
    <x v="1"/>
    <x v="0"/>
    <x v="0"/>
    <x v="0"/>
    <x v="0"/>
    <x v="0"/>
    <x v="1"/>
    <x v="23"/>
    <x v="15"/>
  </r>
  <r>
    <x v="6"/>
    <x v="2"/>
    <x v="5"/>
    <x v="0"/>
    <x v="0"/>
    <x v="0"/>
    <x v="1"/>
    <x v="2"/>
    <x v="6"/>
    <x v="2"/>
    <x v="6"/>
    <x v="1"/>
    <x v="17"/>
    <x v="8"/>
  </r>
  <r>
    <x v="6"/>
    <x v="0"/>
    <x v="1"/>
    <x v="0"/>
    <x v="0"/>
    <x v="0"/>
    <x v="2"/>
    <x v="3"/>
    <x v="9"/>
    <x v="3"/>
    <x v="9"/>
    <x v="1"/>
    <x v="18"/>
    <x v="8"/>
  </r>
  <r>
    <x v="6"/>
    <x v="0"/>
    <x v="30"/>
    <x v="0"/>
    <x v="0"/>
    <x v="0"/>
    <x v="1"/>
    <x v="2"/>
    <x v="6"/>
    <x v="2"/>
    <x v="6"/>
    <x v="1"/>
    <x v="18"/>
    <x v="8"/>
  </r>
  <r>
    <x v="3"/>
    <x v="10"/>
    <x v="41"/>
    <x v="0"/>
    <x v="1"/>
    <x v="0"/>
    <x v="1"/>
    <x v="2"/>
    <x v="6"/>
    <x v="2"/>
    <x v="6"/>
    <x v="1"/>
    <x v="11"/>
    <x v="1"/>
  </r>
  <r>
    <x v="4"/>
    <x v="12"/>
    <x v="12"/>
    <x v="0"/>
    <x v="1"/>
    <x v="1"/>
    <x v="1"/>
    <x v="2"/>
    <x v="3"/>
    <x v="2"/>
    <x v="3"/>
    <x v="1"/>
    <x v="12"/>
    <x v="3"/>
  </r>
  <r>
    <x v="5"/>
    <x v="1"/>
    <x v="2"/>
    <x v="0"/>
    <x v="1"/>
    <x v="0"/>
    <x v="2"/>
    <x v="3"/>
    <x v="10"/>
    <x v="3"/>
    <x v="10"/>
    <x v="1"/>
    <x v="13"/>
    <x v="4"/>
  </r>
  <r>
    <x v="5"/>
    <x v="20"/>
    <x v="47"/>
    <x v="0"/>
    <x v="1"/>
    <x v="1"/>
    <x v="0"/>
    <x v="1"/>
    <x v="8"/>
    <x v="1"/>
    <x v="8"/>
    <x v="1"/>
    <x v="14"/>
    <x v="10"/>
  </r>
  <r>
    <x v="6"/>
    <x v="2"/>
    <x v="6"/>
    <x v="0"/>
    <x v="1"/>
    <x v="0"/>
    <x v="1"/>
    <x v="2"/>
    <x v="6"/>
    <x v="2"/>
    <x v="6"/>
    <x v="1"/>
    <x v="17"/>
    <x v="8"/>
  </r>
  <r>
    <x v="3"/>
    <x v="10"/>
    <x v="20"/>
    <x v="1"/>
    <x v="2"/>
    <x v="1"/>
    <x v="1"/>
    <x v="2"/>
    <x v="6"/>
    <x v="2"/>
    <x v="6"/>
    <x v="0"/>
    <x v="11"/>
    <x v="1"/>
  </r>
  <r>
    <x v="4"/>
    <x v="12"/>
    <x v="27"/>
    <x v="2"/>
    <x v="2"/>
    <x v="1"/>
    <x v="1"/>
    <x v="2"/>
    <x v="4"/>
    <x v="2"/>
    <x v="4"/>
    <x v="1"/>
    <x v="12"/>
    <x v="3"/>
  </r>
  <r>
    <x v="5"/>
    <x v="1"/>
    <x v="10"/>
    <x v="1"/>
    <x v="2"/>
    <x v="0"/>
    <x v="1"/>
    <x v="2"/>
    <x v="8"/>
    <x v="2"/>
    <x v="8"/>
    <x v="0"/>
    <x v="13"/>
    <x v="4"/>
  </r>
  <r>
    <x v="6"/>
    <x v="2"/>
    <x v="7"/>
    <x v="1"/>
    <x v="2"/>
    <x v="1"/>
    <x v="1"/>
    <x v="2"/>
    <x v="6"/>
    <x v="2"/>
    <x v="6"/>
    <x v="0"/>
    <x v="17"/>
    <x v="8"/>
  </r>
  <r>
    <x v="6"/>
    <x v="16"/>
    <x v="17"/>
    <x v="1"/>
    <x v="2"/>
    <x v="1"/>
    <x v="1"/>
    <x v="2"/>
    <x v="6"/>
    <x v="2"/>
    <x v="6"/>
    <x v="0"/>
    <x v="19"/>
    <x v="8"/>
  </r>
  <r>
    <x v="3"/>
    <x v="10"/>
    <x v="3"/>
    <x v="1"/>
    <x v="3"/>
    <x v="1"/>
    <x v="1"/>
    <x v="2"/>
    <x v="8"/>
    <x v="2"/>
    <x v="8"/>
    <x v="0"/>
    <x v="11"/>
    <x v="1"/>
  </r>
  <r>
    <x v="5"/>
    <x v="20"/>
    <x v="48"/>
    <x v="1"/>
    <x v="3"/>
    <x v="1"/>
    <x v="0"/>
    <x v="1"/>
    <x v="8"/>
    <x v="1"/>
    <x v="8"/>
    <x v="0"/>
    <x v="14"/>
    <x v="10"/>
  </r>
  <r>
    <x v="6"/>
    <x v="16"/>
    <x v="25"/>
    <x v="1"/>
    <x v="3"/>
    <x v="1"/>
    <x v="0"/>
    <x v="0"/>
    <x v="0"/>
    <x v="0"/>
    <x v="0"/>
    <x v="0"/>
    <x v="20"/>
    <x v="8"/>
  </r>
  <r>
    <x v="6"/>
    <x v="3"/>
    <x v="34"/>
    <x v="1"/>
    <x v="3"/>
    <x v="0"/>
    <x v="1"/>
    <x v="2"/>
    <x v="8"/>
    <x v="2"/>
    <x v="8"/>
    <x v="0"/>
    <x v="22"/>
    <x v="8"/>
  </r>
  <r>
    <x v="6"/>
    <x v="16"/>
    <x v="18"/>
    <x v="1"/>
    <x v="3"/>
    <x v="1"/>
    <x v="1"/>
    <x v="2"/>
    <x v="6"/>
    <x v="2"/>
    <x v="6"/>
    <x v="0"/>
    <x v="19"/>
    <x v="8"/>
  </r>
  <r>
    <x v="8"/>
    <x v="23"/>
    <x v="19"/>
    <x v="1"/>
    <x v="3"/>
    <x v="1"/>
    <x v="1"/>
    <x v="2"/>
    <x v="6"/>
    <x v="2"/>
    <x v="6"/>
    <x v="0"/>
    <x v="26"/>
    <x v="12"/>
  </r>
  <r>
    <x v="1"/>
    <x v="9"/>
    <x v="24"/>
    <x v="1"/>
    <x v="4"/>
    <x v="1"/>
    <x v="1"/>
    <x v="2"/>
    <x v="3"/>
    <x v="2"/>
    <x v="3"/>
    <x v="1"/>
    <x v="8"/>
    <x v="0"/>
  </r>
  <r>
    <x v="5"/>
    <x v="22"/>
    <x v="51"/>
    <x v="2"/>
    <x v="4"/>
    <x v="1"/>
    <x v="1"/>
    <x v="2"/>
    <x v="6"/>
    <x v="2"/>
    <x v="6"/>
    <x v="0"/>
    <x v="15"/>
    <x v="4"/>
  </r>
  <r>
    <x v="6"/>
    <x v="3"/>
    <x v="38"/>
    <x v="2"/>
    <x v="4"/>
    <x v="1"/>
    <x v="1"/>
    <x v="2"/>
    <x v="6"/>
    <x v="2"/>
    <x v="6"/>
    <x v="0"/>
    <x v="22"/>
    <x v="8"/>
  </r>
  <r>
    <x v="6"/>
    <x v="3"/>
    <x v="35"/>
    <x v="2"/>
    <x v="4"/>
    <x v="1"/>
    <x v="1"/>
    <x v="2"/>
    <x v="8"/>
    <x v="2"/>
    <x v="8"/>
    <x v="0"/>
    <x v="22"/>
    <x v="8"/>
  </r>
  <r>
    <x v="6"/>
    <x v="16"/>
    <x v="50"/>
    <x v="2"/>
    <x v="4"/>
    <x v="2"/>
    <x v="0"/>
    <x v="0"/>
    <x v="1"/>
    <x v="0"/>
    <x v="1"/>
    <x v="0"/>
    <x v="19"/>
    <x v="8"/>
  </r>
  <r>
    <x v="6"/>
    <x v="2"/>
    <x v="4"/>
    <x v="2"/>
    <x v="4"/>
    <x v="2"/>
    <x v="0"/>
    <x v="0"/>
    <x v="1"/>
    <x v="0"/>
    <x v="1"/>
    <x v="0"/>
    <x v="21"/>
    <x v="8"/>
  </r>
  <r>
    <x v="6"/>
    <x v="16"/>
    <x v="55"/>
    <x v="2"/>
    <x v="4"/>
    <x v="2"/>
    <x v="0"/>
    <x v="0"/>
    <x v="1"/>
    <x v="0"/>
    <x v="1"/>
    <x v="0"/>
    <x v="20"/>
    <x v="8"/>
  </r>
  <r>
    <x v="6"/>
    <x v="16"/>
    <x v="57"/>
    <x v="2"/>
    <x v="4"/>
    <x v="2"/>
    <x v="1"/>
    <x v="2"/>
    <x v="7"/>
    <x v="2"/>
    <x v="7"/>
    <x v="0"/>
    <x v="21"/>
    <x v="8"/>
  </r>
  <r>
    <x v="0"/>
    <x v="4"/>
    <x v="8"/>
    <x v="2"/>
    <x v="5"/>
    <x v="1"/>
    <x v="1"/>
    <x v="2"/>
    <x v="8"/>
    <x v="2"/>
    <x v="8"/>
    <x v="0"/>
    <x v="2"/>
    <x v="7"/>
  </r>
  <r>
    <x v="0"/>
    <x v="7"/>
    <x v="14"/>
    <x v="2"/>
    <x v="5"/>
    <x v="1"/>
    <x v="1"/>
    <x v="2"/>
    <x v="8"/>
    <x v="2"/>
    <x v="8"/>
    <x v="0"/>
    <x v="3"/>
    <x v="4"/>
  </r>
  <r>
    <x v="0"/>
    <x v="5"/>
    <x v="29"/>
    <x v="2"/>
    <x v="5"/>
    <x v="3"/>
    <x v="1"/>
    <x v="2"/>
    <x v="6"/>
    <x v="2"/>
    <x v="6"/>
    <x v="0"/>
    <x v="0"/>
    <x v="4"/>
  </r>
  <r>
    <x v="0"/>
    <x v="5"/>
    <x v="52"/>
    <x v="2"/>
    <x v="5"/>
    <x v="3"/>
    <x v="1"/>
    <x v="2"/>
    <x v="6"/>
    <x v="2"/>
    <x v="6"/>
    <x v="0"/>
    <x v="0"/>
    <x v="4"/>
  </r>
  <r>
    <x v="0"/>
    <x v="14"/>
    <x v="22"/>
    <x v="2"/>
    <x v="5"/>
    <x v="3"/>
    <x v="1"/>
    <x v="2"/>
    <x v="8"/>
    <x v="2"/>
    <x v="8"/>
    <x v="0"/>
    <x v="1"/>
    <x v="7"/>
  </r>
  <r>
    <x v="2"/>
    <x v="17"/>
    <x v="31"/>
    <x v="2"/>
    <x v="5"/>
    <x v="3"/>
    <x v="1"/>
    <x v="2"/>
    <x v="8"/>
    <x v="2"/>
    <x v="8"/>
    <x v="0"/>
    <x v="9"/>
    <x v="2"/>
  </r>
  <r>
    <x v="7"/>
    <x v="15"/>
    <x v="11"/>
    <x v="2"/>
    <x v="5"/>
    <x v="3"/>
    <x v="1"/>
    <x v="2"/>
    <x v="6"/>
    <x v="2"/>
    <x v="6"/>
    <x v="0"/>
    <x v="24"/>
    <x v="1"/>
  </r>
  <r>
    <x v="7"/>
    <x v="15"/>
    <x v="33"/>
    <x v="2"/>
    <x v="5"/>
    <x v="3"/>
    <x v="1"/>
    <x v="2"/>
    <x v="8"/>
    <x v="2"/>
    <x v="8"/>
    <x v="0"/>
    <x v="25"/>
    <x v="13"/>
  </r>
  <r>
    <x v="0"/>
    <x v="18"/>
    <x v="36"/>
    <x v="3"/>
    <x v="6"/>
    <x v="3"/>
    <x v="1"/>
    <x v="2"/>
    <x v="8"/>
    <x v="2"/>
    <x v="8"/>
    <x v="0"/>
    <x v="2"/>
    <x v="4"/>
  </r>
  <r>
    <x v="0"/>
    <x v="5"/>
    <x v="46"/>
    <x v="3"/>
    <x v="6"/>
    <x v="3"/>
    <x v="1"/>
    <x v="2"/>
    <x v="8"/>
    <x v="2"/>
    <x v="8"/>
    <x v="0"/>
    <x v="0"/>
    <x v="4"/>
  </r>
  <r>
    <x v="0"/>
    <x v="5"/>
    <x v="45"/>
    <x v="3"/>
    <x v="6"/>
    <x v="3"/>
    <x v="1"/>
    <x v="2"/>
    <x v="8"/>
    <x v="2"/>
    <x v="8"/>
    <x v="0"/>
    <x v="0"/>
    <x v="4"/>
  </r>
  <r>
    <x v="0"/>
    <x v="14"/>
    <x v="39"/>
    <x v="3"/>
    <x v="6"/>
    <x v="3"/>
    <x v="1"/>
    <x v="2"/>
    <x v="8"/>
    <x v="2"/>
    <x v="8"/>
    <x v="0"/>
    <x v="1"/>
    <x v="7"/>
  </r>
  <r>
    <x v="0"/>
    <x v="14"/>
    <x v="42"/>
    <x v="3"/>
    <x v="6"/>
    <x v="3"/>
    <x v="1"/>
    <x v="2"/>
    <x v="8"/>
    <x v="2"/>
    <x v="8"/>
    <x v="0"/>
    <x v="1"/>
    <x v="7"/>
  </r>
  <r>
    <x v="2"/>
    <x v="17"/>
    <x v="32"/>
    <x v="3"/>
    <x v="6"/>
    <x v="3"/>
    <x v="1"/>
    <x v="2"/>
    <x v="8"/>
    <x v="2"/>
    <x v="8"/>
    <x v="0"/>
    <x v="9"/>
    <x v="2"/>
  </r>
  <r>
    <x v="2"/>
    <x v="17"/>
    <x v="37"/>
    <x v="3"/>
    <x v="6"/>
    <x v="3"/>
    <x v="1"/>
    <x v="2"/>
    <x v="6"/>
    <x v="2"/>
    <x v="6"/>
    <x v="0"/>
    <x v="10"/>
    <x v="13"/>
  </r>
  <r>
    <x v="2"/>
    <x v="17"/>
    <x v="54"/>
    <x v="3"/>
    <x v="6"/>
    <x v="3"/>
    <x v="1"/>
    <x v="2"/>
    <x v="6"/>
    <x v="2"/>
    <x v="6"/>
    <x v="0"/>
    <x v="10"/>
    <x v="13"/>
  </r>
  <r>
    <x v="5"/>
    <x v="21"/>
    <x v="0"/>
    <x v="3"/>
    <x v="6"/>
    <x v="3"/>
    <x v="1"/>
    <x v="2"/>
    <x v="8"/>
    <x v="2"/>
    <x v="8"/>
    <x v="0"/>
    <x v="15"/>
    <x v="14"/>
  </r>
  <r>
    <x v="7"/>
    <x v="15"/>
    <x v="49"/>
    <x v="3"/>
    <x v="6"/>
    <x v="3"/>
    <x v="1"/>
    <x v="2"/>
    <x v="6"/>
    <x v="2"/>
    <x v="6"/>
    <x v="0"/>
    <x v="24"/>
    <x v="8"/>
  </r>
  <r>
    <x v="0"/>
    <x v="6"/>
    <x v="13"/>
    <x v="3"/>
    <x v="7"/>
    <x v="4"/>
    <x v="0"/>
    <x v="0"/>
    <x v="2"/>
    <x v="0"/>
    <x v="2"/>
    <x v="0"/>
    <x v="5"/>
    <x v="4"/>
  </r>
  <r>
    <x v="0"/>
    <x v="4"/>
    <x v="9"/>
    <x v="3"/>
    <x v="7"/>
    <x v="4"/>
    <x v="0"/>
    <x v="0"/>
    <x v="2"/>
    <x v="0"/>
    <x v="2"/>
    <x v="0"/>
    <x v="2"/>
    <x v="7"/>
  </r>
  <r>
    <x v="0"/>
    <x v="8"/>
    <x v="15"/>
    <x v="3"/>
    <x v="7"/>
    <x v="4"/>
    <x v="0"/>
    <x v="0"/>
    <x v="2"/>
    <x v="0"/>
    <x v="2"/>
    <x v="0"/>
    <x v="4"/>
    <x v="11"/>
  </r>
  <r>
    <x v="0"/>
    <x v="19"/>
    <x v="40"/>
    <x v="3"/>
    <x v="7"/>
    <x v="5"/>
    <x v="3"/>
    <x v="4"/>
    <x v="11"/>
    <x v="4"/>
    <x v="11"/>
    <x v="0"/>
    <x v="6"/>
    <x v="5"/>
  </r>
  <r>
    <x v="0"/>
    <x v="24"/>
    <x v="56"/>
    <x v="3"/>
    <x v="7"/>
    <x v="6"/>
    <x v="2"/>
    <x v="5"/>
    <x v="12"/>
    <x v="5"/>
    <x v="12"/>
    <x v="0"/>
    <x v="7"/>
    <x v="6"/>
  </r>
  <r>
    <x v="4"/>
    <x v="12"/>
    <x v="16"/>
    <x v="3"/>
    <x v="7"/>
    <x v="1"/>
    <x v="1"/>
    <x v="2"/>
    <x v="5"/>
    <x v="2"/>
    <x v="5"/>
    <x v="1"/>
    <x v="12"/>
    <x v="3"/>
  </r>
  <r>
    <x v="4"/>
    <x v="12"/>
    <x v="26"/>
    <x v="3"/>
    <x v="7"/>
    <x v="4"/>
    <x v="0"/>
    <x v="0"/>
    <x v="0"/>
    <x v="0"/>
    <x v="0"/>
    <x v="1"/>
    <x v="12"/>
    <x v="3"/>
  </r>
  <r>
    <x v="4"/>
    <x v="12"/>
    <x v="21"/>
    <x v="3"/>
    <x v="7"/>
    <x v="4"/>
    <x v="0"/>
    <x v="0"/>
    <x v="0"/>
    <x v="0"/>
    <x v="0"/>
    <x v="1"/>
    <x v="12"/>
    <x v="3"/>
  </r>
  <r>
    <x v="5"/>
    <x v="13"/>
    <x v="28"/>
    <x v="3"/>
    <x v="7"/>
    <x v="4"/>
    <x v="0"/>
    <x v="0"/>
    <x v="2"/>
    <x v="0"/>
    <x v="2"/>
    <x v="0"/>
    <x v="16"/>
    <x v="4"/>
  </r>
  <r>
    <x v="7"/>
    <x v="15"/>
    <x v="43"/>
    <x v="3"/>
    <x v="7"/>
    <x v="4"/>
    <x v="0"/>
    <x v="0"/>
    <x v="2"/>
    <x v="0"/>
    <x v="2"/>
    <x v="0"/>
    <x v="24"/>
    <x v="1"/>
  </r>
  <r>
    <x v="9"/>
    <x v="23"/>
    <x v="53"/>
    <x v="3"/>
    <x v="7"/>
    <x v="4"/>
    <x v="0"/>
    <x v="0"/>
    <x v="2"/>
    <x v="0"/>
    <x v="2"/>
    <x v="0"/>
    <x v="27"/>
    <x v="9"/>
  </r>
</pivotCacheRecords>
</file>

<file path=xl/pivotCache/pivotCacheRecords7.xml><?xml version="1.0" encoding="utf-8"?>
<pivotCacheRecords xmlns="http://schemas.openxmlformats.org/spreadsheetml/2006/main" xmlns:r="http://schemas.openxmlformats.org/officeDocument/2006/relationships" count="58">
  <r>
    <x v="5"/>
    <x v="1"/>
    <x v="44"/>
    <x v="0"/>
    <x v="0"/>
    <x v="0"/>
    <x v="1"/>
    <x v="2"/>
    <x v="8"/>
    <x v="2"/>
    <x v="8"/>
    <x v="1"/>
    <x v="14"/>
    <x v="14"/>
  </r>
  <r>
    <x v="6"/>
    <x v="11"/>
    <x v="23"/>
    <x v="0"/>
    <x v="0"/>
    <x v="1"/>
    <x v="0"/>
    <x v="0"/>
    <x v="0"/>
    <x v="0"/>
    <x v="0"/>
    <x v="1"/>
    <x v="23"/>
    <x v="15"/>
  </r>
  <r>
    <x v="6"/>
    <x v="2"/>
    <x v="5"/>
    <x v="0"/>
    <x v="0"/>
    <x v="0"/>
    <x v="1"/>
    <x v="2"/>
    <x v="6"/>
    <x v="2"/>
    <x v="6"/>
    <x v="1"/>
    <x v="17"/>
    <x v="8"/>
  </r>
  <r>
    <x v="6"/>
    <x v="0"/>
    <x v="1"/>
    <x v="0"/>
    <x v="0"/>
    <x v="0"/>
    <x v="2"/>
    <x v="3"/>
    <x v="9"/>
    <x v="3"/>
    <x v="9"/>
    <x v="1"/>
    <x v="18"/>
    <x v="8"/>
  </r>
  <r>
    <x v="6"/>
    <x v="0"/>
    <x v="30"/>
    <x v="0"/>
    <x v="0"/>
    <x v="0"/>
    <x v="1"/>
    <x v="2"/>
    <x v="6"/>
    <x v="2"/>
    <x v="6"/>
    <x v="1"/>
    <x v="18"/>
    <x v="8"/>
  </r>
  <r>
    <x v="3"/>
    <x v="10"/>
    <x v="41"/>
    <x v="0"/>
    <x v="1"/>
    <x v="0"/>
    <x v="1"/>
    <x v="2"/>
    <x v="6"/>
    <x v="2"/>
    <x v="6"/>
    <x v="1"/>
    <x v="11"/>
    <x v="1"/>
  </r>
  <r>
    <x v="4"/>
    <x v="12"/>
    <x v="12"/>
    <x v="0"/>
    <x v="1"/>
    <x v="1"/>
    <x v="1"/>
    <x v="2"/>
    <x v="3"/>
    <x v="2"/>
    <x v="3"/>
    <x v="1"/>
    <x v="12"/>
    <x v="3"/>
  </r>
  <r>
    <x v="5"/>
    <x v="1"/>
    <x v="2"/>
    <x v="0"/>
    <x v="1"/>
    <x v="0"/>
    <x v="2"/>
    <x v="3"/>
    <x v="10"/>
    <x v="3"/>
    <x v="10"/>
    <x v="1"/>
    <x v="13"/>
    <x v="4"/>
  </r>
  <r>
    <x v="5"/>
    <x v="20"/>
    <x v="47"/>
    <x v="0"/>
    <x v="1"/>
    <x v="1"/>
    <x v="0"/>
    <x v="1"/>
    <x v="8"/>
    <x v="1"/>
    <x v="8"/>
    <x v="1"/>
    <x v="14"/>
    <x v="10"/>
  </r>
  <r>
    <x v="6"/>
    <x v="2"/>
    <x v="6"/>
    <x v="0"/>
    <x v="1"/>
    <x v="0"/>
    <x v="1"/>
    <x v="2"/>
    <x v="6"/>
    <x v="2"/>
    <x v="6"/>
    <x v="1"/>
    <x v="17"/>
    <x v="8"/>
  </r>
  <r>
    <x v="3"/>
    <x v="10"/>
    <x v="20"/>
    <x v="1"/>
    <x v="2"/>
    <x v="1"/>
    <x v="1"/>
    <x v="2"/>
    <x v="6"/>
    <x v="2"/>
    <x v="6"/>
    <x v="0"/>
    <x v="11"/>
    <x v="1"/>
  </r>
  <r>
    <x v="4"/>
    <x v="12"/>
    <x v="27"/>
    <x v="2"/>
    <x v="2"/>
    <x v="1"/>
    <x v="1"/>
    <x v="2"/>
    <x v="4"/>
    <x v="2"/>
    <x v="4"/>
    <x v="1"/>
    <x v="12"/>
    <x v="3"/>
  </r>
  <r>
    <x v="5"/>
    <x v="1"/>
    <x v="10"/>
    <x v="1"/>
    <x v="2"/>
    <x v="0"/>
    <x v="1"/>
    <x v="2"/>
    <x v="8"/>
    <x v="2"/>
    <x v="8"/>
    <x v="0"/>
    <x v="13"/>
    <x v="4"/>
  </r>
  <r>
    <x v="6"/>
    <x v="2"/>
    <x v="7"/>
    <x v="1"/>
    <x v="2"/>
    <x v="1"/>
    <x v="1"/>
    <x v="2"/>
    <x v="6"/>
    <x v="2"/>
    <x v="6"/>
    <x v="0"/>
    <x v="17"/>
    <x v="8"/>
  </r>
  <r>
    <x v="6"/>
    <x v="16"/>
    <x v="17"/>
    <x v="1"/>
    <x v="2"/>
    <x v="1"/>
    <x v="1"/>
    <x v="2"/>
    <x v="6"/>
    <x v="2"/>
    <x v="6"/>
    <x v="0"/>
    <x v="19"/>
    <x v="8"/>
  </r>
  <r>
    <x v="3"/>
    <x v="10"/>
    <x v="3"/>
    <x v="1"/>
    <x v="3"/>
    <x v="1"/>
    <x v="1"/>
    <x v="2"/>
    <x v="8"/>
    <x v="2"/>
    <x v="8"/>
    <x v="0"/>
    <x v="11"/>
    <x v="1"/>
  </r>
  <r>
    <x v="5"/>
    <x v="20"/>
    <x v="48"/>
    <x v="1"/>
    <x v="3"/>
    <x v="1"/>
    <x v="0"/>
    <x v="1"/>
    <x v="8"/>
    <x v="1"/>
    <x v="8"/>
    <x v="0"/>
    <x v="14"/>
    <x v="10"/>
  </r>
  <r>
    <x v="6"/>
    <x v="16"/>
    <x v="25"/>
    <x v="1"/>
    <x v="3"/>
    <x v="1"/>
    <x v="0"/>
    <x v="0"/>
    <x v="0"/>
    <x v="0"/>
    <x v="0"/>
    <x v="0"/>
    <x v="20"/>
    <x v="8"/>
  </r>
  <r>
    <x v="6"/>
    <x v="3"/>
    <x v="34"/>
    <x v="1"/>
    <x v="3"/>
    <x v="0"/>
    <x v="1"/>
    <x v="2"/>
    <x v="8"/>
    <x v="2"/>
    <x v="8"/>
    <x v="0"/>
    <x v="22"/>
    <x v="8"/>
  </r>
  <r>
    <x v="6"/>
    <x v="16"/>
    <x v="18"/>
    <x v="1"/>
    <x v="3"/>
    <x v="1"/>
    <x v="1"/>
    <x v="2"/>
    <x v="6"/>
    <x v="2"/>
    <x v="6"/>
    <x v="0"/>
    <x v="19"/>
    <x v="8"/>
  </r>
  <r>
    <x v="8"/>
    <x v="23"/>
    <x v="19"/>
    <x v="1"/>
    <x v="3"/>
    <x v="1"/>
    <x v="1"/>
    <x v="2"/>
    <x v="6"/>
    <x v="2"/>
    <x v="6"/>
    <x v="0"/>
    <x v="26"/>
    <x v="12"/>
  </r>
  <r>
    <x v="1"/>
    <x v="9"/>
    <x v="24"/>
    <x v="1"/>
    <x v="4"/>
    <x v="1"/>
    <x v="1"/>
    <x v="2"/>
    <x v="3"/>
    <x v="2"/>
    <x v="3"/>
    <x v="1"/>
    <x v="8"/>
    <x v="0"/>
  </r>
  <r>
    <x v="5"/>
    <x v="22"/>
    <x v="51"/>
    <x v="2"/>
    <x v="4"/>
    <x v="1"/>
    <x v="1"/>
    <x v="2"/>
    <x v="6"/>
    <x v="2"/>
    <x v="6"/>
    <x v="0"/>
    <x v="15"/>
    <x v="4"/>
  </r>
  <r>
    <x v="6"/>
    <x v="3"/>
    <x v="38"/>
    <x v="2"/>
    <x v="4"/>
    <x v="1"/>
    <x v="1"/>
    <x v="2"/>
    <x v="6"/>
    <x v="2"/>
    <x v="6"/>
    <x v="0"/>
    <x v="22"/>
    <x v="8"/>
  </r>
  <r>
    <x v="6"/>
    <x v="3"/>
    <x v="35"/>
    <x v="2"/>
    <x v="4"/>
    <x v="1"/>
    <x v="1"/>
    <x v="2"/>
    <x v="8"/>
    <x v="2"/>
    <x v="8"/>
    <x v="0"/>
    <x v="22"/>
    <x v="8"/>
  </r>
  <r>
    <x v="6"/>
    <x v="16"/>
    <x v="50"/>
    <x v="2"/>
    <x v="4"/>
    <x v="2"/>
    <x v="0"/>
    <x v="0"/>
    <x v="1"/>
    <x v="0"/>
    <x v="1"/>
    <x v="0"/>
    <x v="19"/>
    <x v="8"/>
  </r>
  <r>
    <x v="6"/>
    <x v="2"/>
    <x v="4"/>
    <x v="2"/>
    <x v="4"/>
    <x v="2"/>
    <x v="0"/>
    <x v="0"/>
    <x v="1"/>
    <x v="0"/>
    <x v="1"/>
    <x v="0"/>
    <x v="21"/>
    <x v="8"/>
  </r>
  <r>
    <x v="6"/>
    <x v="16"/>
    <x v="55"/>
    <x v="2"/>
    <x v="4"/>
    <x v="2"/>
    <x v="0"/>
    <x v="0"/>
    <x v="1"/>
    <x v="0"/>
    <x v="1"/>
    <x v="0"/>
    <x v="20"/>
    <x v="8"/>
  </r>
  <r>
    <x v="6"/>
    <x v="16"/>
    <x v="57"/>
    <x v="2"/>
    <x v="4"/>
    <x v="2"/>
    <x v="1"/>
    <x v="2"/>
    <x v="7"/>
    <x v="2"/>
    <x v="7"/>
    <x v="0"/>
    <x v="21"/>
    <x v="8"/>
  </r>
  <r>
    <x v="0"/>
    <x v="4"/>
    <x v="8"/>
    <x v="2"/>
    <x v="5"/>
    <x v="1"/>
    <x v="1"/>
    <x v="2"/>
    <x v="8"/>
    <x v="2"/>
    <x v="8"/>
    <x v="0"/>
    <x v="2"/>
    <x v="7"/>
  </r>
  <r>
    <x v="0"/>
    <x v="7"/>
    <x v="14"/>
    <x v="2"/>
    <x v="5"/>
    <x v="1"/>
    <x v="1"/>
    <x v="2"/>
    <x v="8"/>
    <x v="2"/>
    <x v="8"/>
    <x v="0"/>
    <x v="3"/>
    <x v="4"/>
  </r>
  <r>
    <x v="0"/>
    <x v="5"/>
    <x v="29"/>
    <x v="2"/>
    <x v="5"/>
    <x v="3"/>
    <x v="1"/>
    <x v="2"/>
    <x v="6"/>
    <x v="2"/>
    <x v="6"/>
    <x v="0"/>
    <x v="0"/>
    <x v="4"/>
  </r>
  <r>
    <x v="0"/>
    <x v="5"/>
    <x v="52"/>
    <x v="2"/>
    <x v="5"/>
    <x v="3"/>
    <x v="1"/>
    <x v="2"/>
    <x v="6"/>
    <x v="2"/>
    <x v="6"/>
    <x v="0"/>
    <x v="0"/>
    <x v="4"/>
  </r>
  <r>
    <x v="0"/>
    <x v="14"/>
    <x v="22"/>
    <x v="2"/>
    <x v="5"/>
    <x v="3"/>
    <x v="1"/>
    <x v="2"/>
    <x v="8"/>
    <x v="2"/>
    <x v="8"/>
    <x v="0"/>
    <x v="1"/>
    <x v="7"/>
  </r>
  <r>
    <x v="2"/>
    <x v="17"/>
    <x v="31"/>
    <x v="2"/>
    <x v="5"/>
    <x v="3"/>
    <x v="1"/>
    <x v="2"/>
    <x v="8"/>
    <x v="2"/>
    <x v="8"/>
    <x v="0"/>
    <x v="9"/>
    <x v="2"/>
  </r>
  <r>
    <x v="7"/>
    <x v="15"/>
    <x v="11"/>
    <x v="2"/>
    <x v="5"/>
    <x v="3"/>
    <x v="1"/>
    <x v="2"/>
    <x v="6"/>
    <x v="2"/>
    <x v="6"/>
    <x v="0"/>
    <x v="24"/>
    <x v="1"/>
  </r>
  <r>
    <x v="7"/>
    <x v="15"/>
    <x v="33"/>
    <x v="2"/>
    <x v="5"/>
    <x v="3"/>
    <x v="1"/>
    <x v="2"/>
    <x v="8"/>
    <x v="2"/>
    <x v="8"/>
    <x v="0"/>
    <x v="25"/>
    <x v="13"/>
  </r>
  <r>
    <x v="0"/>
    <x v="18"/>
    <x v="36"/>
    <x v="3"/>
    <x v="6"/>
    <x v="3"/>
    <x v="1"/>
    <x v="2"/>
    <x v="8"/>
    <x v="2"/>
    <x v="8"/>
    <x v="0"/>
    <x v="2"/>
    <x v="4"/>
  </r>
  <r>
    <x v="0"/>
    <x v="5"/>
    <x v="46"/>
    <x v="3"/>
    <x v="6"/>
    <x v="3"/>
    <x v="1"/>
    <x v="2"/>
    <x v="8"/>
    <x v="2"/>
    <x v="8"/>
    <x v="0"/>
    <x v="0"/>
    <x v="4"/>
  </r>
  <r>
    <x v="0"/>
    <x v="5"/>
    <x v="45"/>
    <x v="3"/>
    <x v="6"/>
    <x v="3"/>
    <x v="1"/>
    <x v="2"/>
    <x v="8"/>
    <x v="2"/>
    <x v="8"/>
    <x v="0"/>
    <x v="0"/>
    <x v="4"/>
  </r>
  <r>
    <x v="0"/>
    <x v="14"/>
    <x v="39"/>
    <x v="3"/>
    <x v="6"/>
    <x v="3"/>
    <x v="1"/>
    <x v="2"/>
    <x v="8"/>
    <x v="2"/>
    <x v="8"/>
    <x v="0"/>
    <x v="1"/>
    <x v="7"/>
  </r>
  <r>
    <x v="0"/>
    <x v="14"/>
    <x v="42"/>
    <x v="3"/>
    <x v="6"/>
    <x v="3"/>
    <x v="1"/>
    <x v="2"/>
    <x v="8"/>
    <x v="2"/>
    <x v="8"/>
    <x v="0"/>
    <x v="1"/>
    <x v="7"/>
  </r>
  <r>
    <x v="2"/>
    <x v="17"/>
    <x v="32"/>
    <x v="3"/>
    <x v="6"/>
    <x v="3"/>
    <x v="1"/>
    <x v="2"/>
    <x v="8"/>
    <x v="2"/>
    <x v="8"/>
    <x v="0"/>
    <x v="9"/>
    <x v="2"/>
  </r>
  <r>
    <x v="2"/>
    <x v="17"/>
    <x v="37"/>
    <x v="3"/>
    <x v="6"/>
    <x v="3"/>
    <x v="1"/>
    <x v="2"/>
    <x v="6"/>
    <x v="2"/>
    <x v="6"/>
    <x v="0"/>
    <x v="10"/>
    <x v="13"/>
  </r>
  <r>
    <x v="2"/>
    <x v="17"/>
    <x v="54"/>
    <x v="3"/>
    <x v="6"/>
    <x v="3"/>
    <x v="1"/>
    <x v="2"/>
    <x v="6"/>
    <x v="2"/>
    <x v="6"/>
    <x v="0"/>
    <x v="10"/>
    <x v="13"/>
  </r>
  <r>
    <x v="5"/>
    <x v="21"/>
    <x v="0"/>
    <x v="3"/>
    <x v="6"/>
    <x v="3"/>
    <x v="1"/>
    <x v="2"/>
    <x v="8"/>
    <x v="2"/>
    <x v="8"/>
    <x v="0"/>
    <x v="15"/>
    <x v="14"/>
  </r>
  <r>
    <x v="7"/>
    <x v="15"/>
    <x v="49"/>
    <x v="3"/>
    <x v="6"/>
    <x v="3"/>
    <x v="1"/>
    <x v="2"/>
    <x v="6"/>
    <x v="2"/>
    <x v="6"/>
    <x v="0"/>
    <x v="24"/>
    <x v="8"/>
  </r>
  <r>
    <x v="0"/>
    <x v="6"/>
    <x v="13"/>
    <x v="3"/>
    <x v="7"/>
    <x v="4"/>
    <x v="0"/>
    <x v="0"/>
    <x v="2"/>
    <x v="0"/>
    <x v="2"/>
    <x v="0"/>
    <x v="5"/>
    <x v="4"/>
  </r>
  <r>
    <x v="0"/>
    <x v="4"/>
    <x v="9"/>
    <x v="3"/>
    <x v="7"/>
    <x v="4"/>
    <x v="0"/>
    <x v="0"/>
    <x v="2"/>
    <x v="0"/>
    <x v="2"/>
    <x v="0"/>
    <x v="2"/>
    <x v="7"/>
  </r>
  <r>
    <x v="0"/>
    <x v="8"/>
    <x v="15"/>
    <x v="3"/>
    <x v="7"/>
    <x v="4"/>
    <x v="0"/>
    <x v="0"/>
    <x v="2"/>
    <x v="0"/>
    <x v="2"/>
    <x v="0"/>
    <x v="4"/>
    <x v="11"/>
  </r>
  <r>
    <x v="0"/>
    <x v="19"/>
    <x v="40"/>
    <x v="3"/>
    <x v="7"/>
    <x v="5"/>
    <x v="3"/>
    <x v="4"/>
    <x v="11"/>
    <x v="4"/>
    <x v="11"/>
    <x v="0"/>
    <x v="6"/>
    <x v="5"/>
  </r>
  <r>
    <x v="0"/>
    <x v="24"/>
    <x v="56"/>
    <x v="3"/>
    <x v="7"/>
    <x v="6"/>
    <x v="2"/>
    <x v="5"/>
    <x v="12"/>
    <x v="5"/>
    <x v="12"/>
    <x v="0"/>
    <x v="7"/>
    <x v="6"/>
  </r>
  <r>
    <x v="4"/>
    <x v="12"/>
    <x v="16"/>
    <x v="3"/>
    <x v="7"/>
    <x v="1"/>
    <x v="1"/>
    <x v="2"/>
    <x v="5"/>
    <x v="2"/>
    <x v="5"/>
    <x v="1"/>
    <x v="12"/>
    <x v="3"/>
  </r>
  <r>
    <x v="4"/>
    <x v="12"/>
    <x v="26"/>
    <x v="3"/>
    <x v="7"/>
    <x v="4"/>
    <x v="0"/>
    <x v="0"/>
    <x v="0"/>
    <x v="0"/>
    <x v="0"/>
    <x v="1"/>
    <x v="12"/>
    <x v="3"/>
  </r>
  <r>
    <x v="4"/>
    <x v="12"/>
    <x v="21"/>
    <x v="3"/>
    <x v="7"/>
    <x v="4"/>
    <x v="0"/>
    <x v="0"/>
    <x v="0"/>
    <x v="0"/>
    <x v="0"/>
    <x v="1"/>
    <x v="12"/>
    <x v="3"/>
  </r>
  <r>
    <x v="5"/>
    <x v="13"/>
    <x v="28"/>
    <x v="3"/>
    <x v="7"/>
    <x v="4"/>
    <x v="0"/>
    <x v="0"/>
    <x v="2"/>
    <x v="0"/>
    <x v="2"/>
    <x v="0"/>
    <x v="16"/>
    <x v="4"/>
  </r>
  <r>
    <x v="7"/>
    <x v="15"/>
    <x v="43"/>
    <x v="3"/>
    <x v="7"/>
    <x v="4"/>
    <x v="0"/>
    <x v="0"/>
    <x v="2"/>
    <x v="0"/>
    <x v="2"/>
    <x v="0"/>
    <x v="24"/>
    <x v="1"/>
  </r>
  <r>
    <x v="9"/>
    <x v="23"/>
    <x v="53"/>
    <x v="3"/>
    <x v="7"/>
    <x v="4"/>
    <x v="0"/>
    <x v="0"/>
    <x v="2"/>
    <x v="0"/>
    <x v="2"/>
    <x v="0"/>
    <x v="27"/>
    <x v="9"/>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5.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6.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7.xml"/>
</Relationships>
</file>

<file path=xl/pivotTables/pivotTable1.xml><?xml version="1.0" encoding="utf-8"?>
<pivotTableDefinition xmlns="http://schemas.openxmlformats.org/spreadsheetml/2006/main" name="TablaDinámica3" cacheId="1" applyNumberFormats="0" applyBorderFormats="0" applyFontFormats="0" applyPatternFormats="0" applyAlignmentFormats="0" applyWidthHeightFormats="0" dataCaption="Values" useAutoFormatting="0" itemPrintTitles="1" indent="0" outline="1" outlineData="1" compact="0" compactData="0">
  <location ref="A3:C36" firstHeaderRow="1" firstDataRow="1" firstDataCol="2" rowPageCount="1" colPageCount="1"/>
  <pivotFields count="11">
    <pivotField dataField="1" compact="0" showAll="0"/>
    <pivotField compact="0" showAll="0"/>
    <pivotField axis="axisRow" compact="0" showAll="0">
      <items count="7">
        <item x="0"/>
        <item x="1"/>
        <item x="2"/>
        <item x="3"/>
        <item x="4"/>
        <item x="5"/>
        <item t="default"/>
      </items>
    </pivotField>
    <pivotField compact="0" showAll="0"/>
    <pivotField axis="axisRow" compact="0" showAll="0">
      <items count="26">
        <item x="0"/>
        <item x="1"/>
        <item x="2"/>
        <item x="3"/>
        <item x="4"/>
        <item x="5"/>
        <item x="10"/>
        <item x="11"/>
        <item x="12"/>
        <item x="13"/>
        <item x="14"/>
        <item x="15"/>
        <item x="16"/>
        <item x="17"/>
        <item x="19"/>
        <item x="20"/>
        <item x="21"/>
        <item x="23"/>
        <item x="24"/>
        <item x="7"/>
        <item x="9"/>
        <item x="6"/>
        <item x="8"/>
        <item x="18"/>
        <item x="22"/>
        <item t="default"/>
      </items>
    </pivotField>
    <pivotField compact="0" showAll="0"/>
    <pivotField compact="0" showAll="0"/>
    <pivotField compact="0" showAll="0"/>
    <pivotField axis="axisPage" compact="0" showAll="0">
      <items count="8">
        <item x="0"/>
        <item x="1"/>
        <item x="2"/>
        <item x="3"/>
        <item x="4"/>
        <item x="5"/>
        <item x="6"/>
        <item t="default"/>
      </items>
    </pivotField>
    <pivotField compact="0" showAll="0"/>
    <pivotField compact="0" showAll="0"/>
  </pivotFields>
  <rowFields count="2">
    <field x="2"/>
    <field x="4"/>
  </rowFields>
  <pageFields count="1">
    <pageField fld="8" hier="-1"/>
  </pageFields>
  <dataFields count="1">
    <dataField name="Asignaturas" fld="0" subtotal="count" numFmtId="164"/>
  </data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0" dataCaption="Values" useAutoFormatting="0" itemPrintTitles="1" indent="0" outline="0" outlineData="0" compact="0" compactData="0">
  <location ref="T26:W66" firstHeaderRow="1" firstDataRow="2" firstDataCol="2"/>
  <pivotFields count="18">
    <pivotField axis="axisRow" compact="0" showAll="0">
      <items count="11">
        <item x="0"/>
        <item x="1"/>
        <item x="2"/>
        <item x="3"/>
        <item x="4"/>
        <item x="5"/>
        <item x="6"/>
        <item x="7"/>
        <item x="8"/>
        <item x="9"/>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dataField="1" compact="0" showAll="0" outline="0"/>
    <pivotField compact="0" showAll="0" outline="0"/>
    <pivotField dataField="1" compact="0" showAll="0" outline="0"/>
    <pivotField compact="0" showAll="0" outline="0"/>
    <pivotField axis="axisRow" compact="0" showAll="0" outline="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outline="0"/>
    <pivotField compact="0" showAll="0" outline="0"/>
    <pivotField compact="0" showAll="0" outline="0"/>
    <pivotField compact="0" showAll="0" outline="0"/>
    <pivotField compact="0" showAll="0" outline="0"/>
  </pivotFields>
  <rowFields count="2">
    <field x="0"/>
    <field x="12"/>
  </rowFields>
  <colFields count="1">
    <field x="-2"/>
  </colFields>
  <dataFields count="2">
    <dataField name="Sum of Horas Max" fld="8" subtotal="sum" numFmtId="164"/>
    <dataField name="Sum of PETC Max" fld="10" subtotal="sum" numFmtId="167"/>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laDinámica4" cacheId="3" applyNumberFormats="0" applyBorderFormats="0" applyFontFormats="0" applyPatternFormats="0" applyAlignmentFormats="0" applyWidthHeightFormats="0" dataCaption="Values" useAutoFormatting="0" itemPrintTitles="1" indent="0" outline="1" outlineData="1" compact="0" compactData="0">
  <location ref="T14:X24" firstHeaderRow="1" firstDataRow="2" firstDataCol="2"/>
  <pivotFields count="16">
    <pivotField compact="0" showAll="0"/>
    <pivotField compact="0" showAll="0"/>
    <pivotField compact="0" showAll="0"/>
    <pivotField compact="0" showAll="0"/>
    <pivotField compact="0" showAll="0"/>
    <pivotField compact="0" showAll="0"/>
    <pivotField dataField="1" compact="0" showAll="0"/>
    <pivotField compact="0" showAll="0"/>
    <pivotField dataField="1" compact="0" showAll="0"/>
    <pivotField compact="0" showAll="0"/>
    <pivotField compact="0" showAll="0"/>
    <pivotField compact="0" showAll="0"/>
    <pivotField axis="axisRow" compact="0" showAll="0">
      <items count="6">
        <item x="0"/>
        <item x="1"/>
        <item x="2"/>
        <item x="3"/>
        <item x="4"/>
        <item t="default"/>
      </items>
    </pivotField>
    <pivotField axis="axisRow" compact="0" showAll="0">
      <items count="4">
        <item x="2"/>
        <item x="0"/>
        <item x="1"/>
        <item t="default"/>
      </items>
    </pivotField>
    <pivotField compact="0" showAll="0"/>
    <pivotField compact="0" showAll="0"/>
  </pivotFields>
  <rowFields count="2">
    <field x="13"/>
    <field x="12"/>
  </rowFields>
  <colFields count="1">
    <field x="-2"/>
  </colFields>
  <dataFields count="3">
    <dataField name="Suma de Horas Max" fld="6" subtotal="sum" numFmtId="164"/>
    <dataField name="Suma de PETC Max" fld="8" subtotal="sum" numFmtId="167"/>
    <dataField name="Suma de PETC Max2" fld="8" subtotal="sum" numFmtId="169"/>
  </dataField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TablaDinámica2" cacheId="4" applyNumberFormats="0" applyBorderFormats="0" applyFontFormats="0" applyPatternFormats="0" applyAlignmentFormats="0" applyWidthHeightFormats="0" dataCaption="Values" useAutoFormatting="0" itemPrintTitles="1" indent="0" outline="1" outlineData="1" compact="0" compactData="0">
  <location ref="T1:X8" firstHeaderRow="1" firstDataRow="2" firstDataCol="1"/>
  <pivotFields count="12">
    <pivotField compact="0" showAll="0"/>
    <pivotField compact="0" showAll="0"/>
    <pivotField compact="0" showAll="0"/>
    <pivotField compact="0" showAll="0"/>
    <pivotField compact="0" showAll="0"/>
    <pivotField axis="axisRow" compact="0" showAll="0">
      <items count="9">
        <item x="0"/>
        <item x="1"/>
        <item h="1" x="2"/>
        <item x="3"/>
        <item h="1" x="4"/>
        <item h="1" x="7"/>
        <item x="5"/>
        <item x="6"/>
        <item t="default"/>
      </items>
    </pivotField>
    <pivotField compact="0" showAll="0"/>
    <pivotField dataField="1" compact="0" showAll="0"/>
    <pivotField dataField="1" compact="0" showAll="0"/>
    <pivotField dataField="1" compact="0" showAll="0"/>
    <pivotField dataField="1" compact="0" showAll="0"/>
    <pivotField compact="0" showAll="0"/>
  </pivotFields>
  <rowFields count="1">
    <field x="5"/>
  </rowFields>
  <colFields count="1">
    <field x="-2"/>
  </colFields>
  <dataFields count="4">
    <dataField name="Suma de Horas Min" fld="7" subtotal="sum" numFmtId="164"/>
    <dataField name="Suma de PETC Min" fld="9" subtotal="sum" numFmtId="167"/>
    <dataField name="Suma de Horas Max" fld="8" subtotal="sum" numFmtId="164"/>
    <dataField name="Suma de PETC Max" fld="10" subtotal="sum" numFmtId="167"/>
  </dataField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Tabla dinámica1" cacheId="5" applyNumberFormats="0" applyBorderFormats="0" applyFontFormats="0" applyPatternFormats="0" applyAlignmentFormats="0" applyWidthHeightFormats="0" dataCaption="Values" useAutoFormatting="0" itemPrintTitles="1" indent="0" outline="0" outlineData="0" compact="0" compactData="0">
  <location ref="Q1:T7" firstHeaderRow="1" firstDataRow="2" firstDataCol="2"/>
  <pivotFields count="13">
    <pivotField compact="0" showAll="0" outline="0"/>
    <pivotField compact="0" showAll="0" outline="0"/>
    <pivotField compact="0" showAll="0" outline="0"/>
    <pivotField compact="0" showAll="0" outline="0"/>
    <pivotField axis="axisRow" compact="0" showAll="0">
      <items count="3">
        <item x="1"/>
        <item x="0"/>
        <item t="default"/>
      </items>
    </pivotField>
    <pivotField axis="axisRow" compact="0" showAll="0" outline="0">
      <items count="3">
        <item x="0"/>
        <item x="1"/>
        <item t="default"/>
      </items>
    </pivotField>
    <pivotField compact="0" showAll="0" outline="0"/>
    <pivotField compact="0" showAll="0" outline="0"/>
    <pivotField compact="0" showAll="0" outline="0"/>
    <pivotField dataField="1" compact="0" showAll="0" outline="0"/>
    <pivotField compact="0" showAll="0" outline="0"/>
    <pivotField compact="0" showAll="0" outline="0"/>
    <pivotField compact="0" showAll="0" outline="0"/>
  </pivotFields>
  <rowFields count="2">
    <field x="4"/>
    <field x="5"/>
  </rowFields>
  <colFields count="1">
    <field x="-2"/>
  </colFields>
  <dataFields count="2">
    <dataField name="Nº Horas" fld="9" subtotal="sum" numFmtId="164"/>
    <dataField name="%" fld="9" subtotal="sum"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TablaDinámica1" cacheId="6" applyNumberFormats="0" applyBorderFormats="0" applyFontFormats="0" applyPatternFormats="0" applyAlignmentFormats="0" applyWidthHeightFormats="0" dataCaption="Values" useAutoFormatting="0" itemPrintTitles="1" indent="0" outline="1" outlineData="1" compact="0" compactData="0">
  <location ref="F10:H28" firstHeaderRow="1" firstDataRow="1" firstDataCol="2" rowPageCount="1" colPageCount="1"/>
  <pivotFields count="14">
    <pivotField axis="axisRow" compact="0" showAll="0">
      <items count="12">
        <item x="0"/>
        <item x="1"/>
        <item x="2"/>
        <item x="3"/>
        <item x="4"/>
        <item x="5"/>
        <item x="6"/>
        <item x="7"/>
        <item x="8"/>
        <item x="9"/>
        <item x="10"/>
        <item t="default"/>
      </items>
    </pivotField>
    <pivotField compact="0" showAll="0"/>
    <pivotField compact="0" showAll="0"/>
    <pivotField axis="axisRow" compact="0" showAll="0">
      <items count="6">
        <item x="0"/>
        <item x="1"/>
        <item x="2"/>
        <item x="3"/>
        <item h="1" x="4"/>
        <item t="default"/>
      </items>
    </pivotField>
    <pivotField compact="0" showAll="0"/>
    <pivotField compact="0" showAll="0"/>
    <pivotField compact="0" showAll="0"/>
    <pivotField compact="0" showAll="0"/>
    <pivotField compact="0" showAll="0"/>
    <pivotField compact="0" showAll="0"/>
    <pivotField dataField="1" compact="0" showAll="0"/>
    <pivotField axis="axisPage" compact="0" showAll="0">
      <items count="4">
        <item x="0"/>
        <item h="1" x="1"/>
        <item h="1" x="2"/>
        <item t="default"/>
      </items>
    </pivotField>
    <pivotField compact="0" showAll="0"/>
    <pivotField compact="0" showAll="0"/>
  </pivotFields>
  <rowFields count="2">
    <field x="3"/>
    <field x="0"/>
  </rowFields>
  <pageFields count="1">
    <pageField fld="11" hier="-1"/>
  </pageFields>
  <dataFields count="1">
    <dataField name="Suma de PETC Max" fld="10" subtotal="sum" numFmtId="167"/>
  </dataField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DataPilot1" cacheId="6" applyNumberFormats="0" applyBorderFormats="0" applyFontFormats="0" applyPatternFormats="0" applyAlignmentFormats="0" applyWidthHeightFormats="0" dataCaption="Values" useAutoFormatting="0" itemPrintTitles="1" indent="0" outline="1" outlineData="1" compact="0" compactData="0">
  <location ref="A2:B13" firstHeaderRow="1" firstDataRow="1" firstDataCol="1"/>
  <pivotFields count="14">
    <pivotField axis="axisRow" compact="0" showAll="0">
      <items count="12">
        <item x="0"/>
        <item x="1"/>
        <item x="2"/>
        <item x="3"/>
        <item x="4"/>
        <item x="5"/>
        <item x="6"/>
        <item x="7"/>
        <item x="8"/>
        <item x="9"/>
        <item h="1" x="10"/>
        <item t="default"/>
      </items>
    </pivotField>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s>
  <rowFields count="1">
    <field x="0"/>
  </rowFields>
  <dataFields count="1">
    <dataField name="Suma de Horas Max" fld="8" subtotal="sum" numFmtId="164"/>
  </dataField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DataPilot2" cacheId="7" applyNumberFormats="0" applyBorderFormats="0" applyFontFormats="0" applyPatternFormats="0" applyAlignmentFormats="0" applyWidthHeightFormats="0" dataCaption="Values" useAutoFormatting="0" itemPrintTitles="1" indent="0" outline="1" outlineData="1" compact="0" compactData="0">
  <location ref="A3:E30" firstHeaderRow="1" firstDataRow="2" firstDataCol="2" rowPageCount="1" colPageCount="1"/>
  <pivotFields count="14">
    <pivotField axis="axisRow" compact="0" showAll="0">
      <items count="11">
        <item x="0"/>
        <item x="1"/>
        <item x="2"/>
        <item x="3"/>
        <item x="4"/>
        <item x="5"/>
        <item x="6"/>
        <item x="7"/>
        <item x="8"/>
        <item x="9"/>
        <item t="default"/>
      </items>
    </pivotField>
    <pivotField compact="0" showAll="0"/>
    <pivotField compact="0" showAll="0"/>
    <pivotField axis="axisRow" compact="0" showAll="0">
      <items count="5">
        <item x="0"/>
        <item x="1"/>
        <item x="2"/>
        <item x="3"/>
        <item t="default"/>
      </items>
    </pivotField>
    <pivotField compact="0" showAll="0"/>
    <pivotField compact="0" showAll="0"/>
    <pivotField compact="0" showAll="0"/>
    <pivotField compact="0" showAll="0"/>
    <pivotField compact="0" showAll="0"/>
    <pivotField dataField="1" compact="0" showAll="0"/>
    <pivotField axis="axisPage" compact="0" showAll="0">
      <items count="14">
        <item x="0"/>
        <item x="1"/>
        <item x="2"/>
        <item x="3"/>
        <item x="4"/>
        <item x="6"/>
        <item x="7"/>
        <item x="8"/>
        <item x="9"/>
        <item x="10"/>
        <item x="11"/>
        <item x="12"/>
        <item h="1" x="5"/>
        <item t="default"/>
      </items>
    </pivotField>
    <pivotField axis="axisCol" compact="0" showAll="0">
      <items count="3">
        <item x="0"/>
        <item x="1"/>
        <item t="default"/>
      </items>
    </pivotField>
    <pivotField compact="0" showAll="0"/>
    <pivotField compact="0" showAll="0"/>
  </pivotFields>
  <rowFields count="2">
    <field x="3"/>
    <field x="0"/>
  </rowFields>
  <colFields count="1">
    <field x="11"/>
  </colFields>
  <pageFields count="1">
    <pageField fld="10" hier="-1"/>
  </pageFields>
  <dataFields count="1">
    <dataField name="Suma de PETC Max" fld="9" subtotal="sum" numFmtId="167"/>
  </dataFields>
  <pivotTableStyleInfo name="PivotStyleMedium9" showRowHeaders="1" showColHeaders="1" showRowStripes="0" showColStripes="0" showLastColumn="1"/>
</pivotTableDefinition>
</file>

<file path=xl/tables/table1.xml><?xml version="1.0" encoding="utf-8"?>
<table xmlns="http://schemas.openxmlformats.org/spreadsheetml/2006/main" id="1" name="Tabla1" displayName="Tabla1" ref="A2:D13" headerRowCount="1" totalsRowCount="0" totalsRowShown="0">
  <autoFilter ref="A2:D13"/>
  <tableColumns count="4">
    <tableColumn id="1" name="Asignatura"/>
    <tableColumn id="2" name="ECTS"/>
    <tableColumn id="3" name="Horas"/>
    <tableColumn id="4" name="PETC"/>
  </tableColumns>
</table>
</file>

<file path=xl/tables/table2.xml><?xml version="1.0" encoding="utf-8"?>
<table xmlns="http://schemas.openxmlformats.org/spreadsheetml/2006/main" id="2" name="Tabla3" displayName="Tabla3" ref="A16:D28" headerRowCount="1" totalsRowCount="0" totalsRowShown="0">
  <autoFilter ref="A16:D28"/>
  <tableColumns count="4">
    <tableColumn id="1" name="Asignatura"/>
    <tableColumn id="2" name="ECTS"/>
    <tableColumn id="3" name="Horas"/>
    <tableColumn id="4" name="PETC"/>
  </tableColumns>
</table>
</file>

<file path=xl/tables/table3.xml><?xml version="1.0" encoding="utf-8"?>
<table xmlns="http://schemas.openxmlformats.org/spreadsheetml/2006/main" id="3" name="Tabla4" displayName="Tabla4" ref="A31:D45" headerRowCount="1" totalsRowCount="0" totalsRowShown="0">
  <autoFilter ref="A31:D45"/>
  <tableColumns count="4">
    <tableColumn id="1" name="Asignatura"/>
    <tableColumn id="2" name="ECTS"/>
    <tableColumn id="3" name="Horas"/>
    <tableColumn id="4" name="PETC"/>
  </tableColumns>
</table>
</file>

<file path=xl/tables/table4.xml><?xml version="1.0" encoding="utf-8"?>
<table xmlns="http://schemas.openxmlformats.org/spreadsheetml/2006/main" id="4" name="Tabla5" displayName="Tabla5" ref="A48:D64" headerRowCount="1" totalsRowCount="0" totalsRowShown="0">
  <autoFilter ref="A48:D64"/>
  <tableColumns count="4">
    <tableColumn id="1" name="Asignatura"/>
    <tableColumn id="2" name="ECTS"/>
    <tableColumn id="3" name="Horas"/>
    <tableColumn id="4" name="PETC"/>
  </tableColumns>
</table>
</file>

<file path=xl/worksheets/_rels/sheet12.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5.xml"/>
</Relationships>
</file>

<file path=xl/worksheets/_rels/sheet1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pivotTable" Target="../pivotTables/pivotTable6.xml"/>
</Relationships>
</file>

<file path=xl/worksheets/_rels/sheet16.xml.rels><?xml version="1.0" encoding="UTF-8"?>
<Relationships xmlns="http://schemas.openxmlformats.org/package/2006/relationships"><Relationship Id="rId1" Type="http://schemas.openxmlformats.org/officeDocument/2006/relationships/pivotTable" Target="../pivotTables/pivotTable7.xml"/>
</Relationships>
</file>

<file path=xl/worksheets/_rels/sheet17.xml.rels><?xml version="1.0" encoding="UTF-8"?>
<Relationships xmlns="http://schemas.openxmlformats.org/package/2006/relationships"><Relationship Id="rId1" Type="http://schemas.openxmlformats.org/officeDocument/2006/relationships/pivotTable" Target="../pivotTables/pivotTable8.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9"/>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A10" activeCellId="0" sqref="A10"/>
    </sheetView>
  </sheetViews>
  <sheetFormatPr defaultColWidth="8.8515625" defaultRowHeight="20.25" zeroHeight="false" outlineLevelRow="0" outlineLevelCol="0"/>
  <cols>
    <col collapsed="false" customWidth="true" hidden="false" outlineLevel="0" max="2" min="2" style="0" width="46.42"/>
    <col collapsed="false" customWidth="true" hidden="false" outlineLevel="0" max="3" min="3" style="0" width="9"/>
    <col collapsed="false" customWidth="true" hidden="false" outlineLevel="0" max="4" min="4" style="0" width="25.14"/>
    <col collapsed="false" customWidth="true" hidden="false" outlineLevel="0" max="5" min="5" style="0" width="20"/>
    <col collapsed="false" customWidth="true" hidden="false" outlineLevel="0" max="7" min="6" style="0" width="32.57"/>
    <col collapsed="false" customWidth="true" hidden="false" outlineLevel="0" max="8" min="8" style="0" width="11.14"/>
    <col collapsed="false" customWidth="true" hidden="false" outlineLevel="0" max="9" min="9" style="0" width="13.57"/>
    <col collapsed="false" customWidth="true" hidden="false" outlineLevel="0" max="10" min="10" style="0" width="13.43"/>
    <col collapsed="false" customWidth="true" hidden="false" outlineLevel="0" max="11" min="11" style="0" width="21.86"/>
    <col collapsed="false" customWidth="true" hidden="false" outlineLevel="0" max="12" min="12" style="0" width="76.14"/>
  </cols>
  <sheetData>
    <row r="1" s="1" customFormat="true" ht="20.25" hidden="false" customHeight="tru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20.25" hidden="false" customHeight="true" outlineLevel="0" collapsed="false">
      <c r="A2" s="0" t="n">
        <v>19968</v>
      </c>
      <c r="B2" s="0" t="s">
        <v>12</v>
      </c>
      <c r="C2" s="0" t="n">
        <v>3</v>
      </c>
      <c r="D2" s="0" t="s">
        <v>13</v>
      </c>
      <c r="E2" s="0" t="s">
        <v>14</v>
      </c>
      <c r="F2" s="0" t="s">
        <v>15</v>
      </c>
      <c r="G2" s="0" t="s">
        <v>16</v>
      </c>
      <c r="H2" s="0" t="n">
        <v>1</v>
      </c>
      <c r="I2" s="0" t="n">
        <v>1</v>
      </c>
      <c r="J2" s="0" t="s">
        <v>17</v>
      </c>
      <c r="K2" s="0" t="s">
        <v>18</v>
      </c>
    </row>
    <row r="3" customFormat="false" ht="20.25" hidden="false" customHeight="true" outlineLevel="0" collapsed="false">
      <c r="A3" s="0" t="n">
        <v>19967</v>
      </c>
      <c r="B3" s="0" t="s">
        <v>19</v>
      </c>
      <c r="C3" s="0" t="n">
        <v>6</v>
      </c>
      <c r="D3" s="0" t="s">
        <v>13</v>
      </c>
      <c r="E3" s="0" t="s">
        <v>14</v>
      </c>
      <c r="F3" s="0" t="s">
        <v>20</v>
      </c>
      <c r="G3" s="0" t="s">
        <v>16</v>
      </c>
      <c r="H3" s="0" t="n">
        <v>1</v>
      </c>
      <c r="I3" s="0" t="n">
        <v>1</v>
      </c>
      <c r="J3" s="0" t="s">
        <v>21</v>
      </c>
      <c r="K3" s="0" t="s">
        <v>18</v>
      </c>
    </row>
    <row r="4" customFormat="false" ht="20.25" hidden="false" customHeight="true" outlineLevel="0" collapsed="false">
      <c r="A4" s="0" t="n">
        <v>19964</v>
      </c>
      <c r="B4" s="0" t="s">
        <v>22</v>
      </c>
      <c r="C4" s="0" t="n">
        <v>9</v>
      </c>
      <c r="D4" s="0" t="s">
        <v>23</v>
      </c>
      <c r="E4" s="0" t="s">
        <v>14</v>
      </c>
      <c r="F4" s="0" t="s">
        <v>24</v>
      </c>
      <c r="G4" s="0" t="s">
        <v>16</v>
      </c>
      <c r="H4" s="0" t="n">
        <v>1</v>
      </c>
      <c r="I4" s="0" t="n">
        <v>1</v>
      </c>
      <c r="J4" s="0" t="s">
        <v>21</v>
      </c>
      <c r="K4" s="0" t="s">
        <v>18</v>
      </c>
    </row>
    <row r="5" customFormat="false" ht="20.25" hidden="false" customHeight="true" outlineLevel="0" collapsed="false">
      <c r="A5" s="0" t="n">
        <v>19965</v>
      </c>
      <c r="B5" s="0" t="s">
        <v>25</v>
      </c>
      <c r="C5" s="0" t="n">
        <v>6</v>
      </c>
      <c r="D5" s="0" t="s">
        <v>23</v>
      </c>
      <c r="E5" s="0" t="s">
        <v>14</v>
      </c>
      <c r="F5" s="0" t="s">
        <v>24</v>
      </c>
      <c r="G5" s="0" t="s">
        <v>16</v>
      </c>
      <c r="H5" s="0" t="n">
        <v>1</v>
      </c>
      <c r="I5" s="0" t="n">
        <v>1</v>
      </c>
      <c r="J5" s="0" t="s">
        <v>21</v>
      </c>
      <c r="K5" s="0" t="s">
        <v>18</v>
      </c>
    </row>
    <row r="6" customFormat="false" ht="20.25" hidden="false" customHeight="true" outlineLevel="0" collapsed="false">
      <c r="A6" s="0" t="n">
        <v>19966</v>
      </c>
      <c r="B6" s="0" t="s">
        <v>26</v>
      </c>
      <c r="C6" s="0" t="n">
        <v>6</v>
      </c>
      <c r="D6" s="0" t="s">
        <v>23</v>
      </c>
      <c r="E6" s="0" t="s">
        <v>27</v>
      </c>
      <c r="F6" s="0" t="s">
        <v>28</v>
      </c>
      <c r="G6" s="0" t="s">
        <v>29</v>
      </c>
      <c r="H6" s="0" t="n">
        <v>1</v>
      </c>
      <c r="I6" s="0" t="n">
        <v>1</v>
      </c>
      <c r="J6" s="0" t="s">
        <v>21</v>
      </c>
      <c r="K6" s="0" t="s">
        <v>18</v>
      </c>
    </row>
    <row r="7" customFormat="false" ht="20.25" hidden="false" customHeight="true" outlineLevel="0" collapsed="false">
      <c r="A7" s="0" t="n">
        <v>19970</v>
      </c>
      <c r="B7" s="0" t="s">
        <v>30</v>
      </c>
      <c r="C7" s="0" t="n">
        <v>6</v>
      </c>
      <c r="D7" s="0" t="s">
        <v>13</v>
      </c>
      <c r="E7" s="0" t="s">
        <v>14</v>
      </c>
      <c r="F7" s="0" t="s">
        <v>20</v>
      </c>
      <c r="G7" s="0" t="s">
        <v>16</v>
      </c>
      <c r="H7" s="0" t="n">
        <v>1</v>
      </c>
      <c r="I7" s="0" t="n">
        <v>2</v>
      </c>
      <c r="J7" s="0" t="s">
        <v>21</v>
      </c>
      <c r="K7" s="0" t="s">
        <v>18</v>
      </c>
      <c r="L7" s="0" t="s">
        <v>19</v>
      </c>
    </row>
    <row r="8" customFormat="false" ht="20.25" hidden="false" customHeight="true" outlineLevel="0" collapsed="false">
      <c r="A8" s="0" t="n">
        <v>19971</v>
      </c>
      <c r="B8" s="0" t="s">
        <v>31</v>
      </c>
      <c r="C8" s="0" t="n">
        <v>6</v>
      </c>
      <c r="D8" s="0" t="s">
        <v>32</v>
      </c>
      <c r="E8" s="0" t="s">
        <v>33</v>
      </c>
      <c r="F8" s="0" t="s">
        <v>33</v>
      </c>
      <c r="G8" s="0" t="s">
        <v>34</v>
      </c>
      <c r="H8" s="0" t="n">
        <v>1</v>
      </c>
      <c r="I8" s="0" t="n">
        <v>2</v>
      </c>
      <c r="J8" s="0" t="s">
        <v>21</v>
      </c>
      <c r="K8" s="0" t="s">
        <v>18</v>
      </c>
    </row>
    <row r="9" customFormat="false" ht="20.25" hidden="false" customHeight="true" outlineLevel="0" collapsed="false">
      <c r="A9" s="0" t="n">
        <v>19969</v>
      </c>
      <c r="B9" s="0" t="s">
        <v>35</v>
      </c>
      <c r="C9" s="0" t="n">
        <v>9</v>
      </c>
      <c r="D9" s="0" t="s">
        <v>23</v>
      </c>
      <c r="E9" s="0" t="s">
        <v>27</v>
      </c>
      <c r="F9" s="0" t="s">
        <v>28</v>
      </c>
      <c r="G9" s="0" t="s">
        <v>29</v>
      </c>
      <c r="H9" s="0" t="n">
        <v>1</v>
      </c>
      <c r="I9" s="0" t="n">
        <v>2</v>
      </c>
      <c r="J9" s="0" t="s">
        <v>21</v>
      </c>
      <c r="K9" s="0" t="s">
        <v>18</v>
      </c>
      <c r="L9" s="0" t="s">
        <v>36</v>
      </c>
    </row>
    <row r="10" customFormat="false" ht="20.25" hidden="false" customHeight="true" outlineLevel="0" collapsed="false">
      <c r="A10" s="0" t="n">
        <v>19972</v>
      </c>
      <c r="B10" s="0" t="s">
        <v>37</v>
      </c>
      <c r="C10" s="0" t="n">
        <v>6</v>
      </c>
      <c r="D10" s="0" t="s">
        <v>38</v>
      </c>
      <c r="E10" s="0" t="s">
        <v>39</v>
      </c>
      <c r="F10" s="0" t="s">
        <v>39</v>
      </c>
      <c r="G10" s="0" t="s">
        <v>39</v>
      </c>
      <c r="H10" s="0" t="n">
        <v>1</v>
      </c>
      <c r="I10" s="0" t="n">
        <v>2</v>
      </c>
      <c r="J10" s="0" t="s">
        <v>17</v>
      </c>
      <c r="K10" s="0" t="s">
        <v>18</v>
      </c>
    </row>
    <row r="11" customFormat="false" ht="20.25" hidden="false" customHeight="true" outlineLevel="0" collapsed="false">
      <c r="A11" s="0" t="n">
        <v>19973</v>
      </c>
      <c r="B11" s="0" t="s">
        <v>40</v>
      </c>
      <c r="C11" s="0" t="n">
        <v>3</v>
      </c>
      <c r="D11" s="0" t="s">
        <v>23</v>
      </c>
      <c r="E11" s="0" t="s">
        <v>41</v>
      </c>
      <c r="F11" s="0" t="s">
        <v>41</v>
      </c>
      <c r="G11" s="0" t="s">
        <v>29</v>
      </c>
      <c r="H11" s="0" t="n">
        <v>1</v>
      </c>
      <c r="I11" s="0" t="n">
        <v>2</v>
      </c>
      <c r="J11" s="0" t="s">
        <v>17</v>
      </c>
      <c r="K11" s="0" t="s">
        <v>18</v>
      </c>
    </row>
    <row r="12" customFormat="false" ht="20.25" hidden="false" customHeight="true" outlineLevel="0" collapsed="false">
      <c r="A12" s="0" t="n">
        <v>19975</v>
      </c>
      <c r="B12" s="0" t="s">
        <v>42</v>
      </c>
      <c r="C12" s="0" t="n">
        <v>6</v>
      </c>
      <c r="D12" s="0" t="s">
        <v>13</v>
      </c>
      <c r="E12" s="0" t="s">
        <v>14</v>
      </c>
      <c r="F12" s="0" t="s">
        <v>20</v>
      </c>
      <c r="G12" s="0" t="s">
        <v>16</v>
      </c>
      <c r="H12" s="0" t="n">
        <v>2</v>
      </c>
      <c r="I12" s="0" t="n">
        <v>3</v>
      </c>
      <c r="J12" s="0" t="s">
        <v>17</v>
      </c>
      <c r="K12" s="0" t="s">
        <v>18</v>
      </c>
      <c r="L12" s="0" t="s">
        <v>30</v>
      </c>
    </row>
    <row r="13" customFormat="false" ht="20.25" hidden="false" customHeight="true" outlineLevel="0" collapsed="false">
      <c r="A13" s="0" t="n">
        <v>19978</v>
      </c>
      <c r="B13" s="0" t="s">
        <v>43</v>
      </c>
      <c r="C13" s="0" t="n">
        <v>6</v>
      </c>
      <c r="D13" s="0" t="s">
        <v>13</v>
      </c>
      <c r="E13" s="0" t="s">
        <v>14</v>
      </c>
      <c r="F13" s="0" t="s">
        <v>44</v>
      </c>
      <c r="G13" s="0" t="s">
        <v>16</v>
      </c>
      <c r="H13" s="0" t="n">
        <v>2</v>
      </c>
      <c r="I13" s="0" t="n">
        <v>3</v>
      </c>
      <c r="J13" s="0" t="s">
        <v>17</v>
      </c>
      <c r="K13" s="0" t="s">
        <v>18</v>
      </c>
      <c r="L13" s="0" t="s">
        <v>19</v>
      </c>
    </row>
    <row r="14" customFormat="false" ht="20.25" hidden="false" customHeight="true" outlineLevel="0" collapsed="false">
      <c r="A14" s="0" t="n">
        <v>19974</v>
      </c>
      <c r="B14" s="0" t="s">
        <v>45</v>
      </c>
      <c r="C14" s="0" t="n">
        <v>6</v>
      </c>
      <c r="D14" s="0" t="s">
        <v>23</v>
      </c>
      <c r="E14" s="0" t="s">
        <v>27</v>
      </c>
      <c r="F14" s="0" t="s">
        <v>28</v>
      </c>
      <c r="G14" s="0" t="s">
        <v>29</v>
      </c>
      <c r="H14" s="0" t="n">
        <v>2</v>
      </c>
      <c r="I14" s="0" t="n">
        <v>3</v>
      </c>
      <c r="J14" s="0" t="s">
        <v>21</v>
      </c>
      <c r="K14" s="0" t="s">
        <v>18</v>
      </c>
    </row>
    <row r="15" customFormat="false" ht="20.25" hidden="false" customHeight="true" outlineLevel="0" collapsed="false">
      <c r="A15" s="0" t="n">
        <v>19976</v>
      </c>
      <c r="B15" s="0" t="s">
        <v>46</v>
      </c>
      <c r="C15" s="0" t="n">
        <v>6</v>
      </c>
      <c r="D15" s="0" t="s">
        <v>32</v>
      </c>
      <c r="E15" s="0" t="s">
        <v>33</v>
      </c>
      <c r="F15" s="0" t="s">
        <v>33</v>
      </c>
      <c r="G15" s="0" t="s">
        <v>34</v>
      </c>
      <c r="H15" s="0" t="n">
        <v>2</v>
      </c>
      <c r="I15" s="0" t="n">
        <v>3</v>
      </c>
      <c r="J15" s="0" t="s">
        <v>17</v>
      </c>
      <c r="K15" s="0" t="s">
        <v>18</v>
      </c>
      <c r="L15" s="0" t="s">
        <v>31</v>
      </c>
    </row>
    <row r="16" customFormat="false" ht="20.25" hidden="false" customHeight="true" outlineLevel="0" collapsed="false">
      <c r="A16" s="0" t="n">
        <v>19977</v>
      </c>
      <c r="B16" s="0" t="s">
        <v>47</v>
      </c>
      <c r="C16" s="0" t="n">
        <v>6</v>
      </c>
      <c r="D16" s="0" t="s">
        <v>32</v>
      </c>
      <c r="E16" s="0" t="s">
        <v>48</v>
      </c>
      <c r="F16" s="0" t="s">
        <v>48</v>
      </c>
      <c r="G16" s="0" t="s">
        <v>48</v>
      </c>
      <c r="H16" s="0" t="n">
        <v>2</v>
      </c>
      <c r="I16" s="0" t="n">
        <v>5</v>
      </c>
      <c r="J16" s="0" t="s">
        <v>17</v>
      </c>
      <c r="K16" s="0" t="s">
        <v>18</v>
      </c>
    </row>
    <row r="17" customFormat="false" ht="20.25" hidden="false" customHeight="true" outlineLevel="0" collapsed="false">
      <c r="A17" s="0" t="n">
        <v>19981</v>
      </c>
      <c r="B17" s="0" t="s">
        <v>49</v>
      </c>
      <c r="C17" s="0" t="n">
        <v>3</v>
      </c>
      <c r="D17" s="0" t="s">
        <v>13</v>
      </c>
      <c r="E17" s="0" t="s">
        <v>14</v>
      </c>
      <c r="F17" s="0" t="s">
        <v>44</v>
      </c>
      <c r="G17" s="0" t="s">
        <v>16</v>
      </c>
      <c r="H17" s="0" t="n">
        <v>2</v>
      </c>
      <c r="I17" s="0" t="n">
        <v>4</v>
      </c>
      <c r="J17" s="0" t="s">
        <v>17</v>
      </c>
      <c r="K17" s="0" t="s">
        <v>18</v>
      </c>
      <c r="L17" s="0" t="s">
        <v>19</v>
      </c>
    </row>
    <row r="18" customFormat="false" ht="20.25" hidden="false" customHeight="true" outlineLevel="0" collapsed="false">
      <c r="A18" s="0" t="n">
        <v>19979</v>
      </c>
      <c r="B18" s="0" t="s">
        <v>50</v>
      </c>
      <c r="C18" s="0" t="n">
        <v>6</v>
      </c>
      <c r="D18" s="0" t="s">
        <v>23</v>
      </c>
      <c r="E18" s="0" t="s">
        <v>51</v>
      </c>
      <c r="F18" s="0" t="s">
        <v>51</v>
      </c>
      <c r="G18" s="0" t="s">
        <v>16</v>
      </c>
      <c r="H18" s="0" t="n">
        <v>2</v>
      </c>
      <c r="I18" s="0" t="n">
        <v>4</v>
      </c>
      <c r="J18" s="0" t="s">
        <v>21</v>
      </c>
      <c r="K18" s="0" t="s">
        <v>18</v>
      </c>
    </row>
    <row r="19" customFormat="false" ht="20.25" hidden="false" customHeight="true" outlineLevel="0" collapsed="false">
      <c r="A19" s="0" t="n">
        <v>19984</v>
      </c>
      <c r="B19" s="0" t="s">
        <v>52</v>
      </c>
      <c r="C19" s="0" t="n">
        <v>6</v>
      </c>
      <c r="D19" s="0" t="s">
        <v>23</v>
      </c>
      <c r="E19" s="0" t="s">
        <v>27</v>
      </c>
      <c r="F19" s="0" t="s">
        <v>53</v>
      </c>
      <c r="G19" s="0" t="s">
        <v>54</v>
      </c>
      <c r="H19" s="0" t="n">
        <v>2</v>
      </c>
      <c r="I19" s="0" t="n">
        <v>4</v>
      </c>
      <c r="J19" s="0" t="s">
        <v>17</v>
      </c>
      <c r="K19" s="0" t="s">
        <v>18</v>
      </c>
    </row>
    <row r="20" customFormat="false" ht="20.25" hidden="false" customHeight="true" outlineLevel="0" collapsed="false">
      <c r="A20" s="0" t="n">
        <v>19982</v>
      </c>
      <c r="B20" s="0" t="s">
        <v>55</v>
      </c>
      <c r="C20" s="0" t="n">
        <v>6</v>
      </c>
      <c r="D20" s="0" t="s">
        <v>13</v>
      </c>
      <c r="E20" s="0" t="s">
        <v>14</v>
      </c>
      <c r="F20" s="0" t="s">
        <v>44</v>
      </c>
      <c r="G20" s="0" t="s">
        <v>16</v>
      </c>
      <c r="H20" s="0" t="n">
        <v>2</v>
      </c>
      <c r="I20" s="0" t="n">
        <v>4</v>
      </c>
      <c r="J20" s="0" t="s">
        <v>17</v>
      </c>
      <c r="K20" s="0" t="s">
        <v>18</v>
      </c>
      <c r="L20" s="0" t="s">
        <v>56</v>
      </c>
    </row>
    <row r="21" customFormat="false" ht="20.25" hidden="false" customHeight="true" outlineLevel="0" collapsed="false">
      <c r="A21" s="0" t="n">
        <v>19980</v>
      </c>
      <c r="B21" s="0" t="s">
        <v>57</v>
      </c>
      <c r="C21" s="0" t="n">
        <v>6</v>
      </c>
      <c r="D21" s="0" t="s">
        <v>32</v>
      </c>
      <c r="E21" s="0" t="s">
        <v>33</v>
      </c>
      <c r="F21" s="0" t="s">
        <v>33</v>
      </c>
      <c r="G21" s="0" t="s">
        <v>34</v>
      </c>
      <c r="H21" s="0" t="n">
        <v>2</v>
      </c>
      <c r="I21" s="0" t="n">
        <v>4</v>
      </c>
      <c r="J21" s="0" t="s">
        <v>17</v>
      </c>
      <c r="K21" s="0" t="s">
        <v>18</v>
      </c>
      <c r="L21" s="0" t="s">
        <v>58</v>
      </c>
    </row>
    <row r="22" customFormat="false" ht="20.25" hidden="false" customHeight="true" outlineLevel="0" collapsed="false">
      <c r="A22" s="0" t="n">
        <v>19983</v>
      </c>
      <c r="B22" s="0" t="s">
        <v>59</v>
      </c>
      <c r="C22" s="0" t="n">
        <v>3</v>
      </c>
      <c r="D22" s="0" t="s">
        <v>23</v>
      </c>
      <c r="E22" s="0" t="s">
        <v>41</v>
      </c>
      <c r="F22" s="0" t="s">
        <v>41</v>
      </c>
      <c r="G22" s="0" t="s">
        <v>29</v>
      </c>
      <c r="H22" s="0" t="n">
        <v>2</v>
      </c>
      <c r="I22" s="0" t="n">
        <v>4</v>
      </c>
      <c r="J22" s="0" t="s">
        <v>17</v>
      </c>
      <c r="K22" s="0" t="s">
        <v>18</v>
      </c>
    </row>
    <row r="23" customFormat="false" ht="20.25" hidden="false" customHeight="true" outlineLevel="0" collapsed="false">
      <c r="A23" s="0" t="n">
        <v>19988</v>
      </c>
      <c r="B23" s="0" t="s">
        <v>60</v>
      </c>
      <c r="C23" s="0" t="n">
        <v>6</v>
      </c>
      <c r="D23" s="0" t="s">
        <v>23</v>
      </c>
      <c r="E23" s="0" t="s">
        <v>27</v>
      </c>
      <c r="F23" s="0" t="s">
        <v>61</v>
      </c>
      <c r="G23" s="0" t="s">
        <v>29</v>
      </c>
      <c r="H23" s="0" t="n">
        <v>3</v>
      </c>
      <c r="I23" s="0" t="n">
        <v>5</v>
      </c>
      <c r="J23" s="0" t="s">
        <v>17</v>
      </c>
      <c r="K23" s="0" t="s">
        <v>18</v>
      </c>
    </row>
    <row r="24" customFormat="false" ht="20.25" hidden="false" customHeight="true" outlineLevel="0" collapsed="false">
      <c r="A24" s="0" t="n">
        <v>19985</v>
      </c>
      <c r="B24" s="0" t="s">
        <v>62</v>
      </c>
      <c r="C24" s="0" t="n">
        <v>6</v>
      </c>
      <c r="D24" s="0" t="s">
        <v>23</v>
      </c>
      <c r="E24" s="0" t="s">
        <v>51</v>
      </c>
      <c r="F24" s="0" t="s">
        <v>51</v>
      </c>
      <c r="G24" s="0" t="s">
        <v>16</v>
      </c>
      <c r="H24" s="0" t="n">
        <v>3</v>
      </c>
      <c r="I24" s="0" t="n">
        <v>5</v>
      </c>
      <c r="J24" s="0" t="s">
        <v>17</v>
      </c>
      <c r="K24" s="0" t="s">
        <v>18</v>
      </c>
    </row>
    <row r="25" customFormat="false" ht="20.25" hidden="false" customHeight="true" outlineLevel="0" collapsed="false">
      <c r="A25" s="0" t="n">
        <v>19986</v>
      </c>
      <c r="B25" s="0" t="s">
        <v>63</v>
      </c>
      <c r="C25" s="0" t="n">
        <v>6</v>
      </c>
      <c r="D25" s="0" t="s">
        <v>23</v>
      </c>
      <c r="E25" s="0" t="s">
        <v>51</v>
      </c>
      <c r="F25" s="0" t="s">
        <v>51</v>
      </c>
      <c r="G25" s="0" t="s">
        <v>16</v>
      </c>
      <c r="H25" s="0" t="n">
        <v>3</v>
      </c>
      <c r="I25" s="0" t="n">
        <v>5</v>
      </c>
      <c r="J25" s="0" t="s">
        <v>17</v>
      </c>
      <c r="K25" s="0" t="s">
        <v>18</v>
      </c>
    </row>
    <row r="26" customFormat="false" ht="20.25" hidden="false" customHeight="true" outlineLevel="0" collapsed="false">
      <c r="A26" s="0" t="n">
        <v>19987</v>
      </c>
      <c r="B26" s="0" t="s">
        <v>64</v>
      </c>
      <c r="C26" s="0" t="n">
        <v>6</v>
      </c>
      <c r="D26" s="0" t="s">
        <v>38</v>
      </c>
      <c r="E26" s="0" t="s">
        <v>39</v>
      </c>
      <c r="F26" s="0" t="s">
        <v>39</v>
      </c>
      <c r="G26" s="0" t="s">
        <v>39</v>
      </c>
      <c r="H26" s="0" t="n">
        <v>3</v>
      </c>
      <c r="I26" s="0" t="n">
        <v>3</v>
      </c>
      <c r="J26" s="0" t="s">
        <v>17</v>
      </c>
      <c r="K26" s="0" t="s">
        <v>18</v>
      </c>
    </row>
    <row r="27" customFormat="false" ht="20.25" hidden="false" customHeight="true" outlineLevel="0" collapsed="false">
      <c r="A27" s="0" t="n">
        <v>19989</v>
      </c>
      <c r="B27" s="0" t="s">
        <v>65</v>
      </c>
      <c r="C27" s="0" t="n">
        <v>3</v>
      </c>
      <c r="D27" s="0" t="s">
        <v>13</v>
      </c>
      <c r="E27" s="0" t="s">
        <v>14</v>
      </c>
      <c r="F27" s="0" t="s">
        <v>44</v>
      </c>
      <c r="G27" s="0" t="s">
        <v>16</v>
      </c>
      <c r="H27" s="0" t="n">
        <v>3</v>
      </c>
      <c r="I27" s="0" t="n">
        <v>5</v>
      </c>
      <c r="J27" s="0" t="s">
        <v>66</v>
      </c>
      <c r="K27" s="0" t="s">
        <v>18</v>
      </c>
    </row>
    <row r="28" customFormat="false" ht="20.25" hidden="false" customHeight="true" outlineLevel="0" collapsed="false">
      <c r="A28" s="0" t="n">
        <v>19991</v>
      </c>
      <c r="B28" s="0" t="s">
        <v>67</v>
      </c>
      <c r="C28" s="0" t="n">
        <v>3</v>
      </c>
      <c r="D28" s="0" t="s">
        <v>13</v>
      </c>
      <c r="E28" s="0" t="s">
        <v>14</v>
      </c>
      <c r="F28" s="0" t="s">
        <v>20</v>
      </c>
      <c r="G28" s="0" t="s">
        <v>16</v>
      </c>
      <c r="H28" s="0" t="n">
        <v>3</v>
      </c>
      <c r="I28" s="0" t="n">
        <v>5</v>
      </c>
      <c r="J28" s="0" t="s">
        <v>66</v>
      </c>
      <c r="K28" s="0" t="s">
        <v>18</v>
      </c>
    </row>
    <row r="29" customFormat="false" ht="20.25" hidden="false" customHeight="true" outlineLevel="0" collapsed="false">
      <c r="A29" s="0" t="n">
        <v>19992</v>
      </c>
      <c r="B29" s="0" t="s">
        <v>68</v>
      </c>
      <c r="C29" s="0" t="n">
        <v>3</v>
      </c>
      <c r="D29" s="0" t="s">
        <v>13</v>
      </c>
      <c r="E29" s="0" t="s">
        <v>14</v>
      </c>
      <c r="F29" s="0" t="s">
        <v>44</v>
      </c>
      <c r="G29" s="0" t="s">
        <v>16</v>
      </c>
      <c r="H29" s="0" t="n">
        <v>3</v>
      </c>
      <c r="I29" s="0" t="n">
        <v>5</v>
      </c>
      <c r="J29" s="0" t="s">
        <v>66</v>
      </c>
      <c r="K29" s="0" t="s">
        <v>18</v>
      </c>
    </row>
    <row r="30" customFormat="false" ht="20.25" hidden="false" customHeight="true" outlineLevel="0" collapsed="false">
      <c r="A30" s="0" t="n">
        <v>19990</v>
      </c>
      <c r="B30" s="0" t="s">
        <v>69</v>
      </c>
      <c r="C30" s="0" t="n">
        <v>6</v>
      </c>
      <c r="D30" s="0" t="s">
        <v>23</v>
      </c>
      <c r="E30" s="0" t="s">
        <v>14</v>
      </c>
      <c r="F30" s="0" t="s">
        <v>44</v>
      </c>
      <c r="G30" s="0" t="s">
        <v>16</v>
      </c>
      <c r="H30" s="0" t="n">
        <v>3</v>
      </c>
      <c r="I30" s="0" t="n">
        <v>5</v>
      </c>
      <c r="J30" s="0" t="s">
        <v>66</v>
      </c>
      <c r="K30" s="0" t="s">
        <v>18</v>
      </c>
    </row>
    <row r="31" customFormat="false" ht="20.25" hidden="false" customHeight="true" outlineLevel="0" collapsed="false">
      <c r="A31" s="0" t="n">
        <v>19993</v>
      </c>
      <c r="B31" s="0" t="s">
        <v>70</v>
      </c>
      <c r="C31" s="0" t="n">
        <v>6</v>
      </c>
      <c r="D31" s="0" t="s">
        <v>23</v>
      </c>
      <c r="E31" s="0" t="s">
        <v>71</v>
      </c>
      <c r="F31" s="0" t="s">
        <v>72</v>
      </c>
      <c r="G31" s="0" t="s">
        <v>73</v>
      </c>
      <c r="H31" s="0" t="n">
        <v>3</v>
      </c>
      <c r="I31" s="0" t="n">
        <v>6</v>
      </c>
      <c r="J31" s="0" t="s">
        <v>17</v>
      </c>
      <c r="K31" s="0" t="s">
        <v>18</v>
      </c>
    </row>
    <row r="32" customFormat="false" ht="20.25" hidden="false" customHeight="true" outlineLevel="0" collapsed="false">
      <c r="A32" s="0" t="n">
        <v>19994</v>
      </c>
      <c r="B32" s="0" t="s">
        <v>74</v>
      </c>
      <c r="C32" s="0" t="n">
        <v>6</v>
      </c>
      <c r="D32" s="0" t="s">
        <v>23</v>
      </c>
      <c r="E32" s="0" t="s">
        <v>27</v>
      </c>
      <c r="F32" s="0" t="s">
        <v>75</v>
      </c>
      <c r="G32" s="0" t="s">
        <v>73</v>
      </c>
      <c r="H32" s="0" t="n">
        <v>3</v>
      </c>
      <c r="I32" s="0" t="n">
        <v>6</v>
      </c>
      <c r="J32" s="0" t="s">
        <v>17</v>
      </c>
      <c r="K32" s="0" t="s">
        <v>18</v>
      </c>
    </row>
    <row r="33" customFormat="false" ht="20.25" hidden="false" customHeight="true" outlineLevel="0" collapsed="false">
      <c r="A33" s="0" t="n">
        <v>19995</v>
      </c>
      <c r="B33" s="0" t="s">
        <v>76</v>
      </c>
      <c r="C33" s="0" t="n">
        <v>6</v>
      </c>
      <c r="D33" s="0" t="s">
        <v>32</v>
      </c>
      <c r="E33" s="0" t="s">
        <v>77</v>
      </c>
      <c r="F33" s="0" t="s">
        <v>78</v>
      </c>
      <c r="G33" s="0" t="s">
        <v>79</v>
      </c>
      <c r="H33" s="0" t="n">
        <v>3</v>
      </c>
      <c r="I33" s="0" t="n">
        <v>6</v>
      </c>
      <c r="J33" s="0" t="s">
        <v>80</v>
      </c>
      <c r="K33" s="0" t="s">
        <v>48</v>
      </c>
    </row>
    <row r="34" customFormat="false" ht="20.25" hidden="false" customHeight="true" outlineLevel="0" collapsed="false">
      <c r="A34" s="0" t="n">
        <v>19997</v>
      </c>
      <c r="B34" s="0" t="s">
        <v>81</v>
      </c>
      <c r="C34" s="0" t="n">
        <v>6</v>
      </c>
      <c r="D34" s="0" t="s">
        <v>32</v>
      </c>
      <c r="E34" s="0" t="s">
        <v>77</v>
      </c>
      <c r="F34" s="0" t="s">
        <v>82</v>
      </c>
      <c r="G34" s="0" t="s">
        <v>83</v>
      </c>
      <c r="H34" s="0" t="n">
        <v>3</v>
      </c>
      <c r="I34" s="0" t="n">
        <v>6</v>
      </c>
      <c r="J34" s="0" t="s">
        <v>80</v>
      </c>
      <c r="K34" s="0" t="s">
        <v>48</v>
      </c>
    </row>
    <row r="35" customFormat="false" ht="20.25" hidden="false" customHeight="true" outlineLevel="0" collapsed="false">
      <c r="A35" s="0" t="n">
        <v>19996</v>
      </c>
      <c r="B35" s="0" t="s">
        <v>84</v>
      </c>
      <c r="C35" s="0" t="n">
        <v>6</v>
      </c>
      <c r="D35" s="0" t="s">
        <v>32</v>
      </c>
      <c r="E35" s="0" t="s">
        <v>77</v>
      </c>
      <c r="F35" s="0" t="s">
        <v>78</v>
      </c>
      <c r="G35" s="0" t="s">
        <v>79</v>
      </c>
      <c r="H35" s="0" t="n">
        <v>3</v>
      </c>
      <c r="I35" s="0" t="n">
        <v>6</v>
      </c>
      <c r="J35" s="0" t="s">
        <v>80</v>
      </c>
      <c r="K35" s="0" t="s">
        <v>48</v>
      </c>
    </row>
    <row r="36" customFormat="false" ht="20.25" hidden="false" customHeight="true" outlineLevel="0" collapsed="false">
      <c r="A36" s="0" t="n">
        <v>19998</v>
      </c>
      <c r="B36" s="0" t="s">
        <v>85</v>
      </c>
      <c r="C36" s="0" t="n">
        <v>6</v>
      </c>
      <c r="D36" s="0" t="s">
        <v>23</v>
      </c>
      <c r="E36" s="0" t="s">
        <v>71</v>
      </c>
      <c r="F36" s="0" t="s">
        <v>27</v>
      </c>
      <c r="G36" s="0" t="s">
        <v>73</v>
      </c>
      <c r="H36" s="0" t="n">
        <v>3</v>
      </c>
      <c r="I36" s="0" t="n">
        <v>6</v>
      </c>
      <c r="J36" s="0" t="s">
        <v>80</v>
      </c>
      <c r="K36" s="0" t="s">
        <v>71</v>
      </c>
    </row>
    <row r="37" customFormat="false" ht="20.25" hidden="false" customHeight="true" outlineLevel="0" collapsed="false">
      <c r="A37" s="0" t="n">
        <v>19999</v>
      </c>
      <c r="B37" s="0" t="s">
        <v>86</v>
      </c>
      <c r="C37" s="0" t="n">
        <v>6</v>
      </c>
      <c r="D37" s="0" t="s">
        <v>23</v>
      </c>
      <c r="E37" s="0" t="s">
        <v>71</v>
      </c>
      <c r="F37" s="0" t="s">
        <v>27</v>
      </c>
      <c r="G37" s="0" t="s">
        <v>73</v>
      </c>
      <c r="H37" s="0" t="n">
        <v>3</v>
      </c>
      <c r="I37" s="0" t="n">
        <v>6</v>
      </c>
      <c r="J37" s="0" t="s">
        <v>80</v>
      </c>
      <c r="K37" s="0" t="s">
        <v>71</v>
      </c>
    </row>
    <row r="38" customFormat="false" ht="20.25" hidden="false" customHeight="true" outlineLevel="0" collapsed="false">
      <c r="A38" s="0" t="n">
        <v>20000</v>
      </c>
      <c r="B38" s="0" t="s">
        <v>87</v>
      </c>
      <c r="C38" s="0" t="n">
        <v>6</v>
      </c>
      <c r="D38" s="0" t="s">
        <v>23</v>
      </c>
      <c r="E38" s="0" t="s">
        <v>71</v>
      </c>
      <c r="F38" s="0" t="s">
        <v>71</v>
      </c>
      <c r="G38" s="0" t="s">
        <v>73</v>
      </c>
      <c r="H38" s="0" t="n">
        <v>3</v>
      </c>
      <c r="I38" s="0" t="n">
        <v>6</v>
      </c>
      <c r="J38" s="0" t="s">
        <v>80</v>
      </c>
      <c r="K38" s="0" t="s">
        <v>71</v>
      </c>
    </row>
    <row r="39" customFormat="false" ht="20.25" hidden="false" customHeight="true" outlineLevel="0" collapsed="false">
      <c r="A39" s="0" t="n">
        <v>20002</v>
      </c>
      <c r="B39" s="0" t="s">
        <v>88</v>
      </c>
      <c r="C39" s="0" t="n">
        <v>6</v>
      </c>
      <c r="D39" s="0" t="s">
        <v>32</v>
      </c>
      <c r="E39" s="0" t="s">
        <v>77</v>
      </c>
      <c r="F39" s="0" t="s">
        <v>82</v>
      </c>
      <c r="G39" s="0" t="s">
        <v>83</v>
      </c>
      <c r="H39" s="0" t="n">
        <v>4</v>
      </c>
      <c r="I39" s="0" t="n">
        <v>7</v>
      </c>
      <c r="J39" s="0" t="s">
        <v>80</v>
      </c>
      <c r="K39" s="0" t="s">
        <v>48</v>
      </c>
    </row>
    <row r="40" customFormat="false" ht="20.25" hidden="false" customHeight="true" outlineLevel="0" collapsed="false">
      <c r="A40" s="0" t="n">
        <v>20005</v>
      </c>
      <c r="B40" s="0" t="s">
        <v>89</v>
      </c>
      <c r="C40" s="0" t="n">
        <v>6</v>
      </c>
      <c r="D40" s="0" t="s">
        <v>23</v>
      </c>
      <c r="E40" s="0" t="s">
        <v>71</v>
      </c>
      <c r="F40" s="0" t="s">
        <v>90</v>
      </c>
      <c r="G40" s="0" t="s">
        <v>73</v>
      </c>
      <c r="H40" s="0" t="n">
        <v>4</v>
      </c>
      <c r="I40" s="0" t="n">
        <v>7</v>
      </c>
      <c r="J40" s="0" t="s">
        <v>80</v>
      </c>
      <c r="K40" s="0" t="s">
        <v>48</v>
      </c>
    </row>
    <row r="41" customFormat="false" ht="20.25" hidden="false" customHeight="true" outlineLevel="0" collapsed="false">
      <c r="A41" s="0" t="n">
        <v>20003</v>
      </c>
      <c r="B41" s="0" t="s">
        <v>91</v>
      </c>
      <c r="C41" s="0" t="n">
        <v>6</v>
      </c>
      <c r="D41" s="0" t="s">
        <v>32</v>
      </c>
      <c r="E41" s="0" t="s">
        <v>77</v>
      </c>
      <c r="F41" s="0" t="s">
        <v>82</v>
      </c>
      <c r="G41" s="0" t="s">
        <v>83</v>
      </c>
      <c r="H41" s="0" t="n">
        <v>4</v>
      </c>
      <c r="I41" s="0" t="n">
        <v>7</v>
      </c>
      <c r="J41" s="0" t="s">
        <v>80</v>
      </c>
      <c r="K41" s="0" t="s">
        <v>48</v>
      </c>
    </row>
    <row r="42" customFormat="false" ht="20.25" hidden="false" customHeight="true" outlineLevel="0" collapsed="false">
      <c r="A42" s="0" t="n">
        <v>20004</v>
      </c>
      <c r="B42" s="0" t="s">
        <v>92</v>
      </c>
      <c r="C42" s="0" t="n">
        <v>6</v>
      </c>
      <c r="D42" s="0" t="s">
        <v>32</v>
      </c>
      <c r="E42" s="0" t="s">
        <v>77</v>
      </c>
      <c r="F42" s="0" t="s">
        <v>82</v>
      </c>
      <c r="G42" s="0" t="s">
        <v>83</v>
      </c>
      <c r="H42" s="0" t="n">
        <v>4</v>
      </c>
      <c r="I42" s="0" t="n">
        <v>7</v>
      </c>
      <c r="J42" s="0" t="s">
        <v>80</v>
      </c>
      <c r="K42" s="0" t="s">
        <v>48</v>
      </c>
    </row>
    <row r="43" customFormat="false" ht="20.25" hidden="false" customHeight="true" outlineLevel="0" collapsed="false">
      <c r="A43" s="0" t="n">
        <v>20001</v>
      </c>
      <c r="B43" s="0" t="s">
        <v>93</v>
      </c>
      <c r="C43" s="0" t="n">
        <v>6</v>
      </c>
      <c r="D43" s="0" t="s">
        <v>32</v>
      </c>
      <c r="E43" s="0" t="s">
        <v>77</v>
      </c>
      <c r="F43" s="0" t="s">
        <v>78</v>
      </c>
      <c r="G43" s="0" t="s">
        <v>79</v>
      </c>
      <c r="H43" s="0" t="n">
        <v>4</v>
      </c>
      <c r="I43" s="0" t="n">
        <v>7</v>
      </c>
      <c r="J43" s="0" t="s">
        <v>80</v>
      </c>
      <c r="K43" s="0" t="s">
        <v>48</v>
      </c>
    </row>
    <row r="44" customFormat="false" ht="20.25" hidden="false" customHeight="true" outlineLevel="0" collapsed="false">
      <c r="A44" s="0" t="n">
        <v>20006</v>
      </c>
      <c r="B44" s="0" t="s">
        <v>94</v>
      </c>
      <c r="C44" s="0" t="n">
        <v>6</v>
      </c>
      <c r="D44" s="0" t="s">
        <v>23</v>
      </c>
      <c r="E44" s="0" t="s">
        <v>71</v>
      </c>
      <c r="F44" s="0" t="s">
        <v>27</v>
      </c>
      <c r="G44" s="0" t="s">
        <v>73</v>
      </c>
      <c r="H44" s="0" t="n">
        <v>4</v>
      </c>
      <c r="I44" s="0" t="n">
        <v>7</v>
      </c>
      <c r="J44" s="0" t="s">
        <v>80</v>
      </c>
      <c r="K44" s="0" t="s">
        <v>71</v>
      </c>
    </row>
    <row r="45" customFormat="false" ht="20.25" hidden="false" customHeight="true" outlineLevel="0" collapsed="false">
      <c r="A45" s="0" t="n">
        <v>20007</v>
      </c>
      <c r="B45" s="0" t="s">
        <v>95</v>
      </c>
      <c r="C45" s="0" t="n">
        <v>6</v>
      </c>
      <c r="D45" s="0" t="s">
        <v>23</v>
      </c>
      <c r="E45" s="0" t="s">
        <v>71</v>
      </c>
      <c r="F45" s="0" t="s">
        <v>27</v>
      </c>
      <c r="G45" s="0" t="s">
        <v>73</v>
      </c>
      <c r="H45" s="0" t="n">
        <v>4</v>
      </c>
      <c r="I45" s="0" t="n">
        <v>7</v>
      </c>
      <c r="J45" s="0" t="s">
        <v>80</v>
      </c>
      <c r="K45" s="0" t="s">
        <v>71</v>
      </c>
    </row>
    <row r="46" customFormat="false" ht="20.25" hidden="false" customHeight="true" outlineLevel="0" collapsed="false">
      <c r="A46" s="0" t="n">
        <v>20008</v>
      </c>
      <c r="B46" s="0" t="s">
        <v>96</v>
      </c>
      <c r="C46" s="0" t="n">
        <v>6</v>
      </c>
      <c r="D46" s="0" t="s">
        <v>23</v>
      </c>
      <c r="E46" s="0" t="s">
        <v>71</v>
      </c>
      <c r="F46" s="0" t="s">
        <v>71</v>
      </c>
      <c r="G46" s="0" t="s">
        <v>73</v>
      </c>
      <c r="H46" s="0" t="n">
        <v>4</v>
      </c>
      <c r="I46" s="0" t="n">
        <v>7</v>
      </c>
      <c r="J46" s="0" t="s">
        <v>80</v>
      </c>
      <c r="K46" s="0" t="s">
        <v>71</v>
      </c>
    </row>
    <row r="47" customFormat="false" ht="20.25" hidden="false" customHeight="true" outlineLevel="0" collapsed="false">
      <c r="A47" s="0" t="n">
        <v>20009</v>
      </c>
      <c r="B47" s="0" t="s">
        <v>97</v>
      </c>
      <c r="C47" s="0" t="n">
        <v>6</v>
      </c>
      <c r="D47" s="0" t="s">
        <v>23</v>
      </c>
      <c r="E47" s="0" t="s">
        <v>71</v>
      </c>
      <c r="F47" s="0" t="s">
        <v>71</v>
      </c>
      <c r="G47" s="0" t="s">
        <v>73</v>
      </c>
      <c r="H47" s="0" t="n">
        <v>4</v>
      </c>
      <c r="I47" s="0" t="n">
        <v>7</v>
      </c>
      <c r="J47" s="0" t="s">
        <v>80</v>
      </c>
      <c r="K47" s="0" t="s">
        <v>71</v>
      </c>
    </row>
    <row r="48" customFormat="false" ht="20.25" hidden="false" customHeight="true" outlineLevel="0" collapsed="false">
      <c r="A48" s="0" t="n">
        <v>20010</v>
      </c>
      <c r="B48" s="0" t="s">
        <v>98</v>
      </c>
      <c r="C48" s="0" t="n">
        <v>6</v>
      </c>
      <c r="D48" s="0" t="s">
        <v>23</v>
      </c>
      <c r="E48" s="0" t="s">
        <v>27</v>
      </c>
      <c r="F48" s="0" t="s">
        <v>99</v>
      </c>
      <c r="G48" s="0" t="s">
        <v>29</v>
      </c>
      <c r="H48" s="0" t="n">
        <v>4</v>
      </c>
      <c r="I48" s="0" t="n">
        <v>7</v>
      </c>
      <c r="J48" s="0" t="s">
        <v>80</v>
      </c>
      <c r="K48" s="0" t="s">
        <v>71</v>
      </c>
    </row>
    <row r="49" customFormat="false" ht="20.25" hidden="false" customHeight="true" outlineLevel="0" collapsed="false">
      <c r="A49" s="0" t="n">
        <v>20011</v>
      </c>
      <c r="B49" s="0" t="s">
        <v>100</v>
      </c>
      <c r="C49" s="0" t="n">
        <v>6</v>
      </c>
      <c r="D49" s="0" t="s">
        <v>38</v>
      </c>
      <c r="E49" s="0" t="s">
        <v>39</v>
      </c>
      <c r="F49" s="0" t="s">
        <v>39</v>
      </c>
      <c r="G49" s="0" t="s">
        <v>39</v>
      </c>
      <c r="H49" s="0" t="n">
        <v>4</v>
      </c>
      <c r="I49" s="0" t="n">
        <v>8</v>
      </c>
      <c r="J49" s="0" t="s">
        <v>17</v>
      </c>
      <c r="K49" s="0" t="s">
        <v>18</v>
      </c>
    </row>
    <row r="50" customFormat="false" ht="20.25" hidden="false" customHeight="true" outlineLevel="0" collapsed="false">
      <c r="A50" s="0" t="n">
        <v>20012</v>
      </c>
      <c r="B50" s="0" t="s">
        <v>101</v>
      </c>
      <c r="C50" s="0" t="n">
        <v>12</v>
      </c>
      <c r="D50" s="0" t="s">
        <v>102</v>
      </c>
      <c r="E50" s="0" t="s">
        <v>102</v>
      </c>
      <c r="F50" s="0" t="s">
        <v>102</v>
      </c>
      <c r="G50" s="0" t="s">
        <v>73</v>
      </c>
      <c r="H50" s="0" t="n">
        <v>4</v>
      </c>
      <c r="I50" s="0" t="n">
        <v>8</v>
      </c>
      <c r="J50" s="0" t="s">
        <v>102</v>
      </c>
      <c r="K50" s="0" t="s">
        <v>18</v>
      </c>
    </row>
    <row r="51" customFormat="false" ht="20.25" hidden="false" customHeight="true" outlineLevel="0" collapsed="false">
      <c r="A51" s="0" t="n">
        <v>20013</v>
      </c>
      <c r="B51" s="0" t="s">
        <v>103</v>
      </c>
      <c r="C51" s="0" t="n">
        <v>9</v>
      </c>
      <c r="D51" s="0" t="s">
        <v>103</v>
      </c>
      <c r="E51" s="0" t="s">
        <v>103</v>
      </c>
      <c r="F51" s="0" t="s">
        <v>103</v>
      </c>
      <c r="G51" s="0" t="s">
        <v>73</v>
      </c>
      <c r="H51" s="0" t="n">
        <v>4</v>
      </c>
      <c r="I51" s="0" t="n">
        <v>8</v>
      </c>
      <c r="J51" s="0" t="s">
        <v>104</v>
      </c>
      <c r="K51" s="0" t="s">
        <v>18</v>
      </c>
    </row>
    <row r="52" customFormat="false" ht="20.25" hidden="false" customHeight="true" outlineLevel="0" collapsed="false">
      <c r="A52" s="0" t="n">
        <v>20016</v>
      </c>
      <c r="B52" s="0" t="s">
        <v>105</v>
      </c>
      <c r="C52" s="0" t="n">
        <v>3</v>
      </c>
      <c r="D52" s="0" t="s">
        <v>23</v>
      </c>
      <c r="E52" s="0" t="s">
        <v>27</v>
      </c>
      <c r="F52" s="0" t="s">
        <v>105</v>
      </c>
      <c r="G52" s="0" t="s">
        <v>73</v>
      </c>
      <c r="H52" s="0" t="n">
        <v>4</v>
      </c>
      <c r="I52" s="0" t="n">
        <v>8</v>
      </c>
      <c r="J52" s="0" t="s">
        <v>106</v>
      </c>
      <c r="K52" s="0" t="s">
        <v>18</v>
      </c>
    </row>
    <row r="53" customFormat="false" ht="20.25" hidden="false" customHeight="true" outlineLevel="0" collapsed="false">
      <c r="A53" s="0" t="n">
        <v>20017</v>
      </c>
      <c r="B53" s="0" t="s">
        <v>107</v>
      </c>
      <c r="C53" s="0" t="n">
        <v>3</v>
      </c>
      <c r="D53" s="0" t="s">
        <v>23</v>
      </c>
      <c r="E53" s="0" t="s">
        <v>71</v>
      </c>
      <c r="F53" s="0" t="s">
        <v>72</v>
      </c>
      <c r="G53" s="0" t="s">
        <v>73</v>
      </c>
      <c r="H53" s="0" t="n">
        <v>4</v>
      </c>
      <c r="I53" s="0" t="n">
        <v>8</v>
      </c>
      <c r="J53" s="0" t="s">
        <v>106</v>
      </c>
      <c r="K53" s="0" t="s">
        <v>18</v>
      </c>
    </row>
    <row r="54" customFormat="false" ht="20.25" hidden="false" customHeight="true" outlineLevel="0" collapsed="false">
      <c r="A54" s="0" t="n">
        <v>20018</v>
      </c>
      <c r="B54" s="0" t="s">
        <v>108</v>
      </c>
      <c r="C54" s="0" t="n">
        <v>3</v>
      </c>
      <c r="D54" s="0" t="s">
        <v>32</v>
      </c>
      <c r="E54" s="0" t="s">
        <v>14</v>
      </c>
      <c r="F54" s="0" t="s">
        <v>78</v>
      </c>
      <c r="G54" s="0" t="s">
        <v>79</v>
      </c>
      <c r="H54" s="0" t="n">
        <v>4</v>
      </c>
      <c r="I54" s="0" t="n">
        <v>8</v>
      </c>
      <c r="J54" s="0" t="s">
        <v>106</v>
      </c>
      <c r="K54" s="0" t="s">
        <v>48</v>
      </c>
    </row>
    <row r="55" customFormat="false" ht="20.25" hidden="false" customHeight="true" outlineLevel="0" collapsed="false">
      <c r="A55" s="0" t="n">
        <v>20014</v>
      </c>
      <c r="B55" s="0" t="s">
        <v>109</v>
      </c>
      <c r="C55" s="0" t="n">
        <v>3</v>
      </c>
      <c r="D55" s="0" t="s">
        <v>23</v>
      </c>
      <c r="E55" s="0" t="s">
        <v>27</v>
      </c>
      <c r="F55" s="0" t="s">
        <v>110</v>
      </c>
      <c r="G55" s="0" t="s">
        <v>73</v>
      </c>
      <c r="H55" s="0" t="n">
        <v>4</v>
      </c>
      <c r="I55" s="0" t="n">
        <v>8</v>
      </c>
      <c r="J55" s="0" t="s">
        <v>106</v>
      </c>
      <c r="K55" s="0" t="s">
        <v>48</v>
      </c>
    </row>
    <row r="56" customFormat="false" ht="20.25" hidden="false" customHeight="true" outlineLevel="0" collapsed="false">
      <c r="A56" s="0" t="n">
        <v>20019</v>
      </c>
      <c r="B56" s="0" t="s">
        <v>111</v>
      </c>
      <c r="C56" s="0" t="n">
        <v>3</v>
      </c>
      <c r="D56" s="0" t="s">
        <v>23</v>
      </c>
      <c r="E56" s="0" t="s">
        <v>112</v>
      </c>
      <c r="F56" s="0" t="s">
        <v>53</v>
      </c>
      <c r="G56" s="0" t="s">
        <v>113</v>
      </c>
      <c r="H56" s="0" t="n">
        <v>4</v>
      </c>
      <c r="I56" s="0" t="n">
        <v>8</v>
      </c>
      <c r="J56" s="0" t="s">
        <v>106</v>
      </c>
      <c r="K56" s="0" t="s">
        <v>71</v>
      </c>
    </row>
    <row r="57" customFormat="false" ht="20.25" hidden="false" customHeight="true" outlineLevel="0" collapsed="false">
      <c r="A57" s="0" t="n">
        <v>20015</v>
      </c>
      <c r="B57" s="0" t="s">
        <v>114</v>
      </c>
      <c r="C57" s="0" t="n">
        <v>3</v>
      </c>
      <c r="D57" s="0" t="s">
        <v>23</v>
      </c>
      <c r="E57" s="0" t="s">
        <v>27</v>
      </c>
      <c r="F57" s="0" t="s">
        <v>114</v>
      </c>
      <c r="G57" s="0" t="s">
        <v>29</v>
      </c>
      <c r="H57" s="0" t="n">
        <v>4</v>
      </c>
      <c r="I57" s="0" t="n">
        <v>8</v>
      </c>
      <c r="J57" s="0" t="s">
        <v>106</v>
      </c>
      <c r="K57" s="0" t="s">
        <v>71</v>
      </c>
    </row>
    <row r="58" customFormat="false" ht="20.25" hidden="false" customHeight="true" outlineLevel="0" collapsed="false">
      <c r="A58" s="0" t="n">
        <v>20020</v>
      </c>
      <c r="B58" s="0" t="s">
        <v>115</v>
      </c>
      <c r="C58" s="0" t="n">
        <v>3</v>
      </c>
      <c r="D58" s="0" t="s">
        <v>38</v>
      </c>
      <c r="E58" s="0" t="s">
        <v>39</v>
      </c>
      <c r="F58" s="0" t="s">
        <v>39</v>
      </c>
      <c r="G58" s="0" t="s">
        <v>39</v>
      </c>
      <c r="H58" s="0" t="n">
        <v>4</v>
      </c>
      <c r="I58" s="0" t="n">
        <v>8</v>
      </c>
      <c r="J58" s="0" t="s">
        <v>106</v>
      </c>
      <c r="K58" s="0" t="s">
        <v>18</v>
      </c>
    </row>
    <row r="59" customFormat="false" ht="20.25" hidden="false" customHeight="true" outlineLevel="0" collapsed="false">
      <c r="A59" s="0" t="n">
        <v>20021</v>
      </c>
      <c r="B59" s="0" t="s">
        <v>116</v>
      </c>
      <c r="C59" s="0" t="n">
        <v>3</v>
      </c>
      <c r="D59" s="0" t="s">
        <v>38</v>
      </c>
      <c r="E59" s="0" t="s">
        <v>39</v>
      </c>
      <c r="F59" s="0" t="s">
        <v>39</v>
      </c>
      <c r="G59" s="0" t="s">
        <v>39</v>
      </c>
      <c r="H59" s="0" t="n">
        <v>4</v>
      </c>
      <c r="I59" s="0" t="n">
        <v>8</v>
      </c>
      <c r="J59" s="0" t="s">
        <v>106</v>
      </c>
      <c r="K59" s="0" t="s">
        <v>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515625" defaultRowHeight="14.25" zeroHeight="false" outlineLevelRow="0" outlineLevelCol="0"/>
  <cols>
    <col collapsed="false" customWidth="true" hidden="false" outlineLevel="0" max="2" min="2" style="0" width="192.43"/>
  </cols>
  <sheetData>
    <row r="1" s="1" customFormat="true" ht="15" hidden="false" customHeight="false" outlineLevel="0" collapsed="false">
      <c r="A1" s="1" t="s">
        <v>517</v>
      </c>
      <c r="B1" s="1" t="s">
        <v>420</v>
      </c>
    </row>
    <row r="2" s="1" customFormat="true" ht="15" hidden="false" customHeight="false" outlineLevel="0" collapsed="false">
      <c r="A2" s="1" t="s">
        <v>518</v>
      </c>
    </row>
    <row r="3" customFormat="false" ht="14.25" hidden="false" customHeight="false" outlineLevel="0" collapsed="false">
      <c r="A3" s="0" t="s">
        <v>519</v>
      </c>
      <c r="B3" s="0" t="s">
        <v>520</v>
      </c>
    </row>
    <row r="4" customFormat="false" ht="14.25" hidden="false" customHeight="false" outlineLevel="0" collapsed="false">
      <c r="A4" s="0" t="s">
        <v>521</v>
      </c>
      <c r="B4" s="0" t="s">
        <v>522</v>
      </c>
    </row>
    <row r="5" customFormat="false" ht="14.25" hidden="false" customHeight="false" outlineLevel="0" collapsed="false">
      <c r="A5" s="0" t="s">
        <v>523</v>
      </c>
      <c r="B5" s="0" t="s">
        <v>524</v>
      </c>
    </row>
    <row r="6" customFormat="false" ht="14.25" hidden="false" customHeight="false" outlineLevel="0" collapsed="false">
      <c r="A6" s="0" t="s">
        <v>525</v>
      </c>
      <c r="B6" s="0" t="s">
        <v>526</v>
      </c>
    </row>
    <row r="7" customFormat="false" ht="14.25" hidden="false" customHeight="false" outlineLevel="0" collapsed="false">
      <c r="A7" s="0" t="s">
        <v>527</v>
      </c>
      <c r="B7" s="0" t="s">
        <v>528</v>
      </c>
    </row>
    <row r="8" s="1" customFormat="true" ht="15" hidden="false" customHeight="false" outlineLevel="0" collapsed="false">
      <c r="A8" s="1" t="s">
        <v>529</v>
      </c>
    </row>
    <row r="9" customFormat="false" ht="15" hidden="false" customHeight="false" outlineLevel="0" collapsed="false">
      <c r="A9" s="0" t="s">
        <v>530</v>
      </c>
      <c r="B9" s="0" t="s">
        <v>531</v>
      </c>
    </row>
    <row r="10" customFormat="false" ht="15" hidden="false" customHeight="false" outlineLevel="0" collapsed="false">
      <c r="A10" s="0" t="s">
        <v>532</v>
      </c>
      <c r="B10" s="0" t="s">
        <v>533</v>
      </c>
    </row>
    <row r="11" s="1" customFormat="true" ht="15" hidden="false" customHeight="false" outlineLevel="0" collapsed="false">
      <c r="A11" s="1" t="s">
        <v>534</v>
      </c>
    </row>
    <row r="12" customFormat="false" ht="15" hidden="false" customHeight="false" outlineLevel="0" collapsed="false">
      <c r="A12" s="0" t="s">
        <v>535</v>
      </c>
      <c r="B12" s="0" t="s">
        <v>536</v>
      </c>
    </row>
    <row r="13" customFormat="false" ht="15" hidden="false" customHeight="false" outlineLevel="0" collapsed="false">
      <c r="A13" s="0" t="s">
        <v>537</v>
      </c>
      <c r="B13" s="0" t="s">
        <v>538</v>
      </c>
    </row>
    <row r="14" customFormat="false" ht="15" hidden="false" customHeight="false" outlineLevel="0" collapsed="false">
      <c r="A14" s="0" t="s">
        <v>539</v>
      </c>
      <c r="B14" s="0" t="s">
        <v>540</v>
      </c>
    </row>
    <row r="15" customFormat="false" ht="15" hidden="false" customHeight="false" outlineLevel="0" collapsed="false">
      <c r="A15" s="0" t="s">
        <v>541</v>
      </c>
      <c r="B15" s="0" t="s">
        <v>542</v>
      </c>
    </row>
    <row r="16" customFormat="false" ht="15" hidden="false" customHeight="false" outlineLevel="0" collapsed="false">
      <c r="A16" s="0" t="s">
        <v>543</v>
      </c>
      <c r="B16" s="0" t="s">
        <v>544</v>
      </c>
    </row>
    <row r="17" customFormat="false" ht="15" hidden="false" customHeight="false" outlineLevel="0" collapsed="false">
      <c r="A17" s="0" t="s">
        <v>545</v>
      </c>
      <c r="B17" s="0" t="s">
        <v>546</v>
      </c>
    </row>
    <row r="18" customFormat="false" ht="15" hidden="false" customHeight="false" outlineLevel="0" collapsed="false">
      <c r="A18" s="0" t="s">
        <v>547</v>
      </c>
      <c r="B18" s="0" t="s">
        <v>548</v>
      </c>
    </row>
    <row r="19" customFormat="false" ht="15" hidden="false" customHeight="false" outlineLevel="0" collapsed="false">
      <c r="A19" s="0" t="s">
        <v>549</v>
      </c>
      <c r="B19" s="0" t="s">
        <v>550</v>
      </c>
    </row>
    <row r="20" customFormat="false" ht="15" hidden="false" customHeight="false" outlineLevel="0" collapsed="false">
      <c r="A20" s="0" t="s">
        <v>551</v>
      </c>
      <c r="B20" s="0" t="s">
        <v>552</v>
      </c>
    </row>
    <row r="21" customFormat="false" ht="15" hidden="false" customHeight="false" outlineLevel="0" collapsed="false">
      <c r="A21" s="0" t="s">
        <v>553</v>
      </c>
      <c r="B21" s="0" t="s">
        <v>554</v>
      </c>
    </row>
    <row r="22" customFormat="false" ht="15" hidden="false" customHeight="false" outlineLevel="0" collapsed="false">
      <c r="A22" s="0" t="s">
        <v>555</v>
      </c>
      <c r="B22" s="0" t="s">
        <v>556</v>
      </c>
    </row>
    <row r="23" customFormat="false" ht="15" hidden="false" customHeight="false" outlineLevel="0" collapsed="false">
      <c r="A23" s="0" t="s">
        <v>557</v>
      </c>
      <c r="B23" s="0" t="s">
        <v>558</v>
      </c>
    </row>
    <row r="24" customFormat="false" ht="15" hidden="false" customHeight="false" outlineLevel="0" collapsed="false">
      <c r="A24" s="0" t="s">
        <v>559</v>
      </c>
      <c r="B24" s="0" t="s">
        <v>560</v>
      </c>
    </row>
    <row r="25" customFormat="false" ht="15" hidden="false" customHeight="false" outlineLevel="0" collapsed="false">
      <c r="A25" s="0" t="s">
        <v>561</v>
      </c>
      <c r="B25" s="0" t="s">
        <v>562</v>
      </c>
    </row>
    <row r="26" customFormat="false" ht="15" hidden="false" customHeight="false" outlineLevel="0" collapsed="false">
      <c r="A26" s="0" t="s">
        <v>563</v>
      </c>
      <c r="B26" s="0" t="s">
        <v>564</v>
      </c>
    </row>
    <row r="27" customFormat="false" ht="15" hidden="false" customHeight="false" outlineLevel="0" collapsed="false">
      <c r="A27" s="0" t="s">
        <v>565</v>
      </c>
      <c r="B27" s="0" t="s">
        <v>566</v>
      </c>
    </row>
    <row r="28" customFormat="false" ht="15" hidden="false" customHeight="false" outlineLevel="0" collapsed="false">
      <c r="A28" s="0" t="s">
        <v>567</v>
      </c>
      <c r="B28" s="0" t="s">
        <v>568</v>
      </c>
    </row>
    <row r="29" customFormat="false" ht="15" hidden="false" customHeight="false" outlineLevel="0" collapsed="false">
      <c r="A29" s="0" t="s">
        <v>569</v>
      </c>
      <c r="B29" s="0" t="s">
        <v>570</v>
      </c>
    </row>
    <row r="30" customFormat="false" ht="15" hidden="false" customHeight="false" outlineLevel="0" collapsed="false">
      <c r="A30" s="0" t="s">
        <v>571</v>
      </c>
      <c r="B30" s="0" t="s">
        <v>572</v>
      </c>
    </row>
    <row r="32" s="1" customFormat="true" ht="15" hidden="false" customHeight="false" outlineLevel="0" collapsed="false">
      <c r="A32" s="1" t="s">
        <v>573</v>
      </c>
    </row>
    <row r="33" customFormat="false" ht="15" hidden="false" customHeight="false" outlineLevel="0" collapsed="false">
      <c r="A33" s="0" t="s">
        <v>574</v>
      </c>
      <c r="B33" s="0" t="s">
        <v>575</v>
      </c>
    </row>
    <row r="34" customFormat="false" ht="15" hidden="false" customHeight="false" outlineLevel="0" collapsed="false">
      <c r="A34" s="0" t="s">
        <v>576</v>
      </c>
      <c r="B34" s="0" t="s">
        <v>577</v>
      </c>
    </row>
    <row r="35" customFormat="false" ht="15" hidden="false" customHeight="false" outlineLevel="0" collapsed="false">
      <c r="A35" s="0" t="s">
        <v>578</v>
      </c>
      <c r="B35" s="0" t="s">
        <v>579</v>
      </c>
    </row>
    <row r="36" customFormat="false" ht="15" hidden="false" customHeight="false" outlineLevel="0" collapsed="false">
      <c r="A36" s="0" t="s">
        <v>580</v>
      </c>
      <c r="B36" s="0" t="s">
        <v>581</v>
      </c>
    </row>
    <row r="37" customFormat="false" ht="15" hidden="false" customHeight="false" outlineLevel="0" collapsed="false">
      <c r="A37" s="0" t="s">
        <v>582</v>
      </c>
    </row>
    <row r="38" customFormat="false" ht="15" hidden="false" customHeight="false" outlineLevel="0" collapsed="false">
      <c r="A38" s="0" t="s">
        <v>583</v>
      </c>
      <c r="B38" s="0" t="s">
        <v>584</v>
      </c>
    </row>
    <row r="39" customFormat="false" ht="15" hidden="false" customHeight="false" outlineLevel="0" collapsed="false">
      <c r="A39" s="0" t="s">
        <v>585</v>
      </c>
      <c r="B39" s="0" t="s">
        <v>586</v>
      </c>
    </row>
    <row r="40" customFormat="false" ht="15" hidden="false" customHeight="false" outlineLevel="0" collapsed="false">
      <c r="A40" s="0" t="s">
        <v>587</v>
      </c>
      <c r="B40" s="0" t="s">
        <v>588</v>
      </c>
    </row>
    <row r="41" customFormat="false" ht="15" hidden="false" customHeight="false" outlineLevel="0" collapsed="false">
      <c r="A41" s="0" t="s">
        <v>589</v>
      </c>
      <c r="B41" s="0" t="s">
        <v>590</v>
      </c>
    </row>
    <row r="43" s="1" customFormat="true" ht="15" hidden="false" customHeight="false" outlineLevel="0" collapsed="false">
      <c r="A43" s="1" t="s">
        <v>591</v>
      </c>
    </row>
    <row r="44" customFormat="false" ht="15" hidden="false" customHeight="false" outlineLevel="0" collapsed="false">
      <c r="A44" s="0" t="s">
        <v>592</v>
      </c>
      <c r="B44" s="0" t="s">
        <v>593</v>
      </c>
    </row>
    <row r="45" customFormat="false" ht="15" hidden="false" customHeight="false" outlineLevel="0" collapsed="false">
      <c r="A45" s="0" t="s">
        <v>594</v>
      </c>
      <c r="B45" s="0" t="s">
        <v>595</v>
      </c>
    </row>
    <row r="46" customFormat="false" ht="15" hidden="false" customHeight="false" outlineLevel="0" collapsed="false">
      <c r="A46" s="0" t="s">
        <v>596</v>
      </c>
      <c r="B46" s="0" t="s">
        <v>597</v>
      </c>
    </row>
    <row r="47" customFormat="false" ht="15" hidden="false" customHeight="false" outlineLevel="0" collapsed="false">
      <c r="A47" s="0" t="s">
        <v>598</v>
      </c>
      <c r="B47" s="0" t="s">
        <v>599</v>
      </c>
    </row>
    <row r="48" customFormat="false" ht="15" hidden="false" customHeight="false" outlineLevel="0" collapsed="false">
      <c r="A48" s="0" t="s">
        <v>600</v>
      </c>
      <c r="B48" s="0" t="s">
        <v>601</v>
      </c>
    </row>
    <row r="49" customFormat="false" ht="15" hidden="false" customHeight="false" outlineLevel="0" collapsed="false">
      <c r="A49" s="0" t="s">
        <v>602</v>
      </c>
      <c r="B49" s="0" t="s">
        <v>603</v>
      </c>
    </row>
    <row r="51" s="1" customFormat="true" ht="15" hidden="false" customHeight="false" outlineLevel="0" collapsed="false">
      <c r="A51" s="1" t="s">
        <v>604</v>
      </c>
    </row>
    <row r="52" customFormat="false" ht="15" hidden="false" customHeight="false" outlineLevel="0" collapsed="false">
      <c r="A52" s="0" t="s">
        <v>605</v>
      </c>
      <c r="B52" s="0" t="s">
        <v>606</v>
      </c>
    </row>
    <row r="53" customFormat="false" ht="15" hidden="false" customHeight="false" outlineLevel="0" collapsed="false">
      <c r="A53" s="0" t="s">
        <v>607</v>
      </c>
      <c r="B53" s="0" t="s">
        <v>608</v>
      </c>
    </row>
    <row r="54" customFormat="false" ht="15" hidden="false" customHeight="false" outlineLevel="0" collapsed="false">
      <c r="A54" s="0" t="s">
        <v>609</v>
      </c>
      <c r="B54" s="0" t="s">
        <v>610</v>
      </c>
    </row>
    <row r="55" customFormat="false" ht="15" hidden="false" customHeight="false" outlineLevel="0" collapsed="false">
      <c r="A55" s="0" t="s">
        <v>611</v>
      </c>
      <c r="B55" s="0" t="s">
        <v>612</v>
      </c>
    </row>
    <row r="56" customFormat="false" ht="15" hidden="false" customHeight="false" outlineLevel="0" collapsed="false">
      <c r="A56" s="0" t="s">
        <v>613</v>
      </c>
      <c r="B56" s="0" t="s">
        <v>614</v>
      </c>
    </row>
    <row r="57" customFormat="false" ht="14.25" hidden="false" customHeight="false" outlineLevel="0" collapsed="false">
      <c r="A57" s="0" t="s">
        <v>615</v>
      </c>
      <c r="B57" s="0" t="s">
        <v>616</v>
      </c>
    </row>
    <row r="58" customFormat="false" ht="14.25" hidden="false" customHeight="false" outlineLevel="0" collapsed="false">
      <c r="A58" s="0" t="s">
        <v>617</v>
      </c>
      <c r="B58" s="0" t="s">
        <v>618</v>
      </c>
    </row>
    <row r="59" customFormat="false" ht="14.25" hidden="false" customHeight="false" outlineLevel="0" collapsed="false">
      <c r="A59" s="0" t="s">
        <v>619</v>
      </c>
      <c r="B59" s="0" t="s">
        <v>620</v>
      </c>
    </row>
    <row r="60" customFormat="false" ht="15" hidden="false" customHeight="false" outlineLevel="0" collapsed="false">
      <c r="A60" s="0" t="s">
        <v>621</v>
      </c>
      <c r="B60" s="0" t="s">
        <v>622</v>
      </c>
    </row>
    <row r="61" customFormat="false" ht="14.25" hidden="false" customHeight="false" outlineLevel="0" collapsed="false">
      <c r="A61" s="0" t="s">
        <v>623</v>
      </c>
      <c r="B61" s="0" t="s">
        <v>624</v>
      </c>
    </row>
    <row r="62" customFormat="false" ht="15" hidden="false" customHeight="false" outlineLevel="0" collapsed="false">
      <c r="A62" s="0" t="s">
        <v>625</v>
      </c>
      <c r="B62" s="0" t="s">
        <v>626</v>
      </c>
    </row>
    <row r="63" customFormat="false" ht="14.25" hidden="false" customHeight="false" outlineLevel="0" collapsed="false">
      <c r="A63" s="0" t="s">
        <v>627</v>
      </c>
      <c r="B63" s="0" t="s">
        <v>628</v>
      </c>
    </row>
    <row r="64" customFormat="false" ht="15" hidden="false" customHeight="false" outlineLevel="0" collapsed="false">
      <c r="A64" s="0" t="s">
        <v>629</v>
      </c>
      <c r="B64" s="0" t="s">
        <v>630</v>
      </c>
    </row>
    <row r="65" customFormat="false" ht="14.25" hidden="false" customHeight="false" outlineLevel="0" collapsed="false">
      <c r="A65" s="0" t="s">
        <v>631</v>
      </c>
      <c r="B65" s="0" t="s">
        <v>632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15625" defaultRowHeight="14.25" zeroHeight="false" outlineLevelRow="0" outlineLevelCol="0"/>
  <sheetData>
    <row r="1" customFormat="false" ht="14.25" hidden="false" customHeight="false" outlineLevel="0" collapsed="false">
      <c r="A1" s="25" t="s">
        <v>633</v>
      </c>
    </row>
    <row r="2" customFormat="false" ht="14.25" hidden="false" customHeight="false" outlineLevel="0" collapsed="false">
      <c r="A2" s="25" t="s">
        <v>634</v>
      </c>
    </row>
    <row r="3" customFormat="false" ht="14.25" hidden="false" customHeight="false" outlineLevel="0" collapsed="false">
      <c r="A3" s="25" t="s">
        <v>635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71" activePane="bottomRight" state="frozen"/>
      <selection pane="topLeft" activeCell="A1" activeCellId="0" sqref="A1"/>
      <selection pane="topRight" activeCell="D1" activeCellId="0" sqref="D1"/>
      <selection pane="bottomLeft" activeCell="A71" activeCellId="0" sqref="A71"/>
      <selection pane="bottomRight" activeCell="C90" activeCellId="0" sqref="C90"/>
    </sheetView>
  </sheetViews>
  <sheetFormatPr defaultColWidth="8.8515625" defaultRowHeight="14.25" zeroHeight="false" outlineLevelRow="0" outlineLevelCol="0"/>
  <cols>
    <col collapsed="false" customWidth="true" hidden="false" outlineLevel="0" max="1" min="1" style="0" width="30.43"/>
    <col collapsed="false" customWidth="true" hidden="false" outlineLevel="0" max="2" min="2" style="0" width="7.28"/>
    <col collapsed="false" customWidth="true" hidden="false" outlineLevel="0" max="3" min="3" style="0" width="45.28"/>
    <col collapsed="false" customWidth="true" hidden="false" outlineLevel="0" max="8" min="4" style="0" width="3.58"/>
    <col collapsed="false" customWidth="true" hidden="false" outlineLevel="0" max="29" min="9" style="19" width="3.58"/>
    <col collapsed="false" customWidth="true" hidden="false" outlineLevel="0" max="43" min="30" style="0" width="3.58"/>
    <col collapsed="false" customWidth="true" hidden="false" outlineLevel="0" max="55" min="44" style="0" width="5.43"/>
    <col collapsed="false" customWidth="true" hidden="false" outlineLevel="0" max="57" min="56" style="0" width="6.43"/>
  </cols>
  <sheetData>
    <row r="1" customFormat="false" ht="15" hidden="false" customHeight="false" outlineLevel="0" collapsed="false">
      <c r="D1" s="0" t="s">
        <v>520</v>
      </c>
      <c r="E1" s="0" t="s">
        <v>522</v>
      </c>
      <c r="F1" s="0" t="s">
        <v>524</v>
      </c>
      <c r="G1" s="0" t="s">
        <v>526</v>
      </c>
      <c r="H1" s="0" t="s">
        <v>528</v>
      </c>
      <c r="I1" s="19" t="s">
        <v>531</v>
      </c>
      <c r="J1" s="19" t="s">
        <v>636</v>
      </c>
      <c r="K1" s="19" t="s">
        <v>536</v>
      </c>
      <c r="L1" s="19" t="s">
        <v>538</v>
      </c>
      <c r="M1" s="19" t="s">
        <v>540</v>
      </c>
      <c r="N1" s="19" t="s">
        <v>637</v>
      </c>
      <c r="O1" s="19" t="s">
        <v>544</v>
      </c>
      <c r="P1" s="19" t="s">
        <v>546</v>
      </c>
      <c r="Q1" s="19" t="s">
        <v>548</v>
      </c>
      <c r="R1" s="19" t="s">
        <v>550</v>
      </c>
      <c r="S1" s="19" t="s">
        <v>552</v>
      </c>
      <c r="T1" s="19" t="s">
        <v>554</v>
      </c>
      <c r="U1" s="19" t="s">
        <v>556</v>
      </c>
      <c r="V1" s="19" t="s">
        <v>558</v>
      </c>
      <c r="W1" s="19" t="s">
        <v>560</v>
      </c>
      <c r="X1" s="19" t="s">
        <v>562</v>
      </c>
      <c r="Y1" s="19" t="s">
        <v>564</v>
      </c>
      <c r="Z1" s="19" t="s">
        <v>566</v>
      </c>
      <c r="AA1" s="19" t="s">
        <v>568</v>
      </c>
      <c r="AB1" s="19" t="s">
        <v>570</v>
      </c>
      <c r="AC1" s="19" t="s">
        <v>572</v>
      </c>
      <c r="AD1" s="26" t="s">
        <v>575</v>
      </c>
      <c r="AE1" s="26" t="s">
        <v>577</v>
      </c>
      <c r="AF1" s="26" t="s">
        <v>579</v>
      </c>
      <c r="AG1" s="0" t="s">
        <v>581</v>
      </c>
      <c r="AH1" s="26" t="s">
        <v>584</v>
      </c>
      <c r="AI1" s="26" t="s">
        <v>586</v>
      </c>
      <c r="AJ1" s="26" t="s">
        <v>588</v>
      </c>
      <c r="AK1" s="26" t="s">
        <v>590</v>
      </c>
      <c r="AL1" s="27" t="s">
        <v>593</v>
      </c>
      <c r="AM1" s="27" t="s">
        <v>595</v>
      </c>
      <c r="AN1" s="27" t="s">
        <v>597</v>
      </c>
      <c r="AO1" s="27" t="s">
        <v>599</v>
      </c>
      <c r="AP1" s="27" t="s">
        <v>601</v>
      </c>
      <c r="AQ1" s="27" t="s">
        <v>603</v>
      </c>
      <c r="AR1" s="26" t="s">
        <v>606</v>
      </c>
      <c r="AS1" s="26" t="s">
        <v>608</v>
      </c>
      <c r="AT1" s="26" t="s">
        <v>610</v>
      </c>
      <c r="AU1" s="26" t="s">
        <v>612</v>
      </c>
      <c r="AV1" s="26" t="s">
        <v>614</v>
      </c>
      <c r="AW1" s="26" t="s">
        <v>616</v>
      </c>
      <c r="AX1" s="26" t="s">
        <v>618</v>
      </c>
      <c r="AY1" s="26" t="s">
        <v>620</v>
      </c>
      <c r="AZ1" s="26" t="s">
        <v>622</v>
      </c>
      <c r="BA1" s="26" t="s">
        <v>624</v>
      </c>
      <c r="BB1" s="26" t="s">
        <v>626</v>
      </c>
      <c r="BC1" s="26" t="s">
        <v>628</v>
      </c>
      <c r="BD1" s="26" t="s">
        <v>630</v>
      </c>
      <c r="BE1" s="26" t="s">
        <v>632</v>
      </c>
    </row>
    <row r="2" customFormat="false" ht="15" hidden="false" customHeight="false" outlineLevel="0" collapsed="false">
      <c r="A2" s="1" t="s">
        <v>5</v>
      </c>
      <c r="B2" s="1" t="s">
        <v>638</v>
      </c>
      <c r="C2" s="1" t="s">
        <v>639</v>
      </c>
      <c r="D2" s="0" t="s">
        <v>519</v>
      </c>
      <c r="E2" s="0" t="s">
        <v>521</v>
      </c>
      <c r="F2" s="0" t="s">
        <v>523</v>
      </c>
      <c r="G2" s="0" t="s">
        <v>525</v>
      </c>
      <c r="H2" s="0" t="s">
        <v>527</v>
      </c>
      <c r="I2" s="19" t="s">
        <v>640</v>
      </c>
      <c r="J2" s="19" t="s">
        <v>641</v>
      </c>
      <c r="K2" s="19" t="s">
        <v>535</v>
      </c>
      <c r="L2" s="19" t="s">
        <v>537</v>
      </c>
      <c r="M2" s="19" t="s">
        <v>539</v>
      </c>
      <c r="N2" s="19" t="s">
        <v>541</v>
      </c>
      <c r="O2" s="19" t="s">
        <v>543</v>
      </c>
      <c r="P2" s="19" t="s">
        <v>545</v>
      </c>
      <c r="Q2" s="19" t="s">
        <v>547</v>
      </c>
      <c r="R2" s="19" t="s">
        <v>549</v>
      </c>
      <c r="S2" s="19" t="s">
        <v>551</v>
      </c>
      <c r="T2" s="19" t="s">
        <v>553</v>
      </c>
      <c r="U2" s="19" t="s">
        <v>555</v>
      </c>
      <c r="V2" s="19" t="s">
        <v>557</v>
      </c>
      <c r="W2" s="19" t="s">
        <v>559</v>
      </c>
      <c r="X2" s="19" t="s">
        <v>561</v>
      </c>
      <c r="Y2" s="19" t="s">
        <v>563</v>
      </c>
      <c r="Z2" s="19" t="s">
        <v>565</v>
      </c>
      <c r="AA2" s="19" t="s">
        <v>567</v>
      </c>
      <c r="AB2" s="19" t="s">
        <v>569</v>
      </c>
      <c r="AC2" s="19" t="s">
        <v>571</v>
      </c>
      <c r="AD2" s="0" t="s">
        <v>574</v>
      </c>
      <c r="AE2" s="0" t="s">
        <v>576</v>
      </c>
      <c r="AF2" s="0" t="s">
        <v>578</v>
      </c>
      <c r="AG2" s="0" t="s">
        <v>580</v>
      </c>
      <c r="AH2" s="0" t="s">
        <v>583</v>
      </c>
      <c r="AI2" s="0" t="s">
        <v>585</v>
      </c>
      <c r="AJ2" s="0" t="s">
        <v>587</v>
      </c>
      <c r="AK2" s="0" t="s">
        <v>589</v>
      </c>
      <c r="AL2" s="0" t="s">
        <v>592</v>
      </c>
      <c r="AM2" s="0" t="s">
        <v>594</v>
      </c>
      <c r="AN2" s="0" t="s">
        <v>642</v>
      </c>
      <c r="AO2" s="0" t="s">
        <v>643</v>
      </c>
      <c r="AP2" s="0" t="s">
        <v>644</v>
      </c>
      <c r="AQ2" s="0" t="s">
        <v>600</v>
      </c>
      <c r="AR2" s="0" t="s">
        <v>605</v>
      </c>
      <c r="AS2" s="0" t="s">
        <v>607</v>
      </c>
      <c r="AT2" s="0" t="s">
        <v>609</v>
      </c>
      <c r="AU2" s="0" t="s">
        <v>611</v>
      </c>
      <c r="AV2" s="0" t="s">
        <v>613</v>
      </c>
      <c r="AW2" s="0" t="s">
        <v>615</v>
      </c>
      <c r="AX2" s="0" t="s">
        <v>617</v>
      </c>
      <c r="AY2" s="0" t="s">
        <v>619</v>
      </c>
      <c r="AZ2" s="0" t="s">
        <v>621</v>
      </c>
      <c r="BA2" s="0" t="s">
        <v>623</v>
      </c>
      <c r="BB2" s="0" t="s">
        <v>625</v>
      </c>
      <c r="BC2" s="0" t="s">
        <v>627</v>
      </c>
      <c r="BD2" s="0" t="s">
        <v>629</v>
      </c>
      <c r="BE2" s="0" t="s">
        <v>631</v>
      </c>
    </row>
    <row r="3" customFormat="false" ht="15" hidden="false" customHeight="false" outlineLevel="0" collapsed="false">
      <c r="A3" s="0" t="str">
        <f aca="false">Asignaturas!F2</f>
        <v>Fundamentos Matemáticos</v>
      </c>
      <c r="B3" s="0" t="n">
        <f aca="false">Asignaturas!A2</f>
        <v>19968</v>
      </c>
      <c r="C3" s="0" t="str">
        <f aca="false">Asignaturas!B2</f>
        <v>Fundamentos de Matemáticas</v>
      </c>
      <c r="D3" s="28" t="s">
        <v>477</v>
      </c>
      <c r="E3" s="28" t="s">
        <v>477</v>
      </c>
      <c r="F3" s="28"/>
      <c r="G3" s="28" t="s">
        <v>477</v>
      </c>
      <c r="H3" s="28" t="s">
        <v>477</v>
      </c>
      <c r="I3" s="29" t="s">
        <v>477</v>
      </c>
      <c r="J3" s="29"/>
      <c r="K3" s="29"/>
      <c r="L3" s="29"/>
      <c r="M3" s="29"/>
      <c r="N3" s="29"/>
      <c r="O3" s="29"/>
      <c r="P3" s="29"/>
      <c r="Q3" s="29"/>
      <c r="R3" s="29"/>
      <c r="S3" s="29"/>
      <c r="T3" s="29"/>
      <c r="U3" s="29"/>
      <c r="V3" s="29"/>
      <c r="W3" s="29"/>
      <c r="X3" s="29"/>
      <c r="Y3" s="29"/>
      <c r="Z3" s="29"/>
      <c r="AA3" s="29"/>
      <c r="AB3" s="29"/>
      <c r="AC3" s="29"/>
      <c r="AD3" s="28"/>
      <c r="AE3" s="28"/>
      <c r="AF3" s="28"/>
      <c r="AG3" s="28"/>
      <c r="AH3" s="28"/>
      <c r="AI3" s="28"/>
      <c r="AJ3" s="28"/>
      <c r="AK3" s="28"/>
      <c r="AL3" s="28"/>
      <c r="AM3" s="28"/>
      <c r="AN3" s="28"/>
      <c r="AO3" s="28"/>
      <c r="AP3" s="28"/>
      <c r="AQ3" s="28"/>
    </row>
    <row r="4" customFormat="false" ht="15" hidden="false" customHeight="false" outlineLevel="0" collapsed="false">
      <c r="A4" s="0" t="str">
        <f aca="false">Asignaturas!F3</f>
        <v>Análisis Matemático</v>
      </c>
      <c r="B4" s="0" t="n">
        <f aca="false">Asignaturas!A3</f>
        <v>19967</v>
      </c>
      <c r="C4" s="0" t="str">
        <f aca="false">Asignaturas!B3</f>
        <v>Análisis I</v>
      </c>
      <c r="D4" s="28" t="s">
        <v>477</v>
      </c>
      <c r="E4" s="28" t="s">
        <v>477</v>
      </c>
      <c r="F4" s="28" t="s">
        <v>477</v>
      </c>
      <c r="G4" s="28" t="s">
        <v>477</v>
      </c>
      <c r="H4" s="28" t="s">
        <v>477</v>
      </c>
      <c r="I4" s="29" t="s">
        <v>477</v>
      </c>
      <c r="J4" s="29"/>
      <c r="K4" s="29"/>
      <c r="L4" s="29"/>
      <c r="M4" s="29" t="s">
        <v>477</v>
      </c>
      <c r="N4" s="29" t="s">
        <v>477</v>
      </c>
      <c r="O4" s="29" t="s">
        <v>477</v>
      </c>
      <c r="P4" s="29" t="s">
        <v>477</v>
      </c>
      <c r="Q4" s="29"/>
      <c r="R4" s="29"/>
      <c r="S4" s="29"/>
      <c r="T4" s="29"/>
      <c r="U4" s="29"/>
      <c r="V4" s="29"/>
      <c r="W4" s="29"/>
      <c r="X4" s="29"/>
      <c r="Y4" s="29"/>
      <c r="Z4" s="29"/>
      <c r="AA4" s="29"/>
      <c r="AB4" s="29"/>
      <c r="AC4" s="29"/>
      <c r="AD4" s="28"/>
      <c r="AE4" s="28"/>
      <c r="AF4" s="28"/>
      <c r="AG4" s="28"/>
      <c r="AH4" s="28"/>
      <c r="AI4" s="28"/>
      <c r="AJ4" s="28"/>
      <c r="AK4" s="28"/>
      <c r="AL4" s="28"/>
      <c r="AM4" s="28"/>
      <c r="AN4" s="28"/>
      <c r="AO4" s="28"/>
      <c r="AP4" s="28"/>
      <c r="AQ4" s="28"/>
    </row>
    <row r="5" customFormat="false" ht="15" hidden="false" customHeight="false" outlineLevel="0" collapsed="false">
      <c r="A5" s="0" t="str">
        <f aca="false">Asignaturas!F4</f>
        <v>Álgebra y Lógica Matemática</v>
      </c>
      <c r="B5" s="0" t="n">
        <f aca="false">Asignaturas!A4</f>
        <v>19964</v>
      </c>
      <c r="C5" s="0" t="str">
        <f aca="false">Asignaturas!B4</f>
        <v>Álgebra Lineal</v>
      </c>
      <c r="D5" s="28" t="s">
        <v>477</v>
      </c>
      <c r="E5" s="28" t="s">
        <v>477</v>
      </c>
      <c r="F5" s="28" t="s">
        <v>477</v>
      </c>
      <c r="G5" s="28" t="s">
        <v>477</v>
      </c>
      <c r="H5" s="28" t="s">
        <v>477</v>
      </c>
      <c r="I5" s="29" t="s">
        <v>477</v>
      </c>
      <c r="J5" s="29"/>
      <c r="K5" s="29"/>
      <c r="L5" s="29"/>
      <c r="M5" s="29" t="s">
        <v>477</v>
      </c>
      <c r="N5" s="29"/>
      <c r="O5" s="29" t="s">
        <v>477</v>
      </c>
      <c r="P5" s="29" t="s">
        <v>477</v>
      </c>
      <c r="Q5" s="29"/>
      <c r="R5" s="29"/>
      <c r="S5" s="29"/>
      <c r="T5" s="29"/>
      <c r="U5" s="29" t="s">
        <v>477</v>
      </c>
      <c r="V5" s="29"/>
      <c r="W5" s="29"/>
      <c r="X5" s="29"/>
      <c r="Y5" s="29"/>
      <c r="Z5" s="29"/>
      <c r="AA5" s="29"/>
      <c r="AB5" s="29"/>
      <c r="AC5" s="29"/>
      <c r="AD5" s="28"/>
      <c r="AE5" s="28"/>
      <c r="AF5" s="28"/>
      <c r="AG5" s="28"/>
      <c r="AH5" s="28"/>
      <c r="AI5" s="28"/>
      <c r="AJ5" s="28"/>
      <c r="AK5" s="28"/>
      <c r="AL5" s="28"/>
      <c r="AM5" s="28"/>
      <c r="AN5" s="28"/>
      <c r="AO5" s="28"/>
      <c r="AP5" s="28"/>
      <c r="AQ5" s="28"/>
    </row>
    <row r="6" customFormat="false" ht="15" hidden="false" customHeight="false" outlineLevel="0" collapsed="false">
      <c r="A6" s="0" t="str">
        <f aca="false">Asignaturas!F5</f>
        <v>Álgebra y Lógica Matemática</v>
      </c>
      <c r="B6" s="0" t="n">
        <f aca="false">Asignaturas!A5</f>
        <v>19965</v>
      </c>
      <c r="C6" s="0" t="str">
        <f aca="false">Asignaturas!B5</f>
        <v>Matemática Discreta</v>
      </c>
      <c r="D6" s="28" t="s">
        <v>477</v>
      </c>
      <c r="E6" s="28" t="s">
        <v>477</v>
      </c>
      <c r="F6" s="28" t="s">
        <v>477</v>
      </c>
      <c r="G6" s="28" t="s">
        <v>477</v>
      </c>
      <c r="H6" s="28" t="s">
        <v>477</v>
      </c>
      <c r="I6" s="29" t="s">
        <v>477</v>
      </c>
      <c r="J6" s="29"/>
      <c r="K6" s="29"/>
      <c r="L6" s="29" t="s">
        <v>477</v>
      </c>
      <c r="M6" s="29" t="s">
        <v>477</v>
      </c>
      <c r="N6" s="29" t="s">
        <v>477</v>
      </c>
      <c r="O6" s="29" t="s">
        <v>477</v>
      </c>
      <c r="P6" s="29" t="s">
        <v>477</v>
      </c>
      <c r="Q6" s="29"/>
      <c r="R6" s="29"/>
      <c r="S6" s="29"/>
      <c r="T6" s="29"/>
      <c r="U6" s="29" t="s">
        <v>477</v>
      </c>
      <c r="V6" s="29"/>
      <c r="W6" s="29"/>
      <c r="X6" s="29"/>
      <c r="Y6" s="29"/>
      <c r="Z6" s="29"/>
      <c r="AA6" s="29"/>
      <c r="AB6" s="29"/>
      <c r="AC6" s="29"/>
      <c r="AD6" s="28"/>
      <c r="AE6" s="28"/>
      <c r="AF6" s="28"/>
      <c r="AG6" s="28"/>
      <c r="AH6" s="28"/>
      <c r="AI6" s="28"/>
      <c r="AJ6" s="28"/>
      <c r="AK6" s="28"/>
      <c r="AL6" s="28"/>
      <c r="AM6" s="28"/>
      <c r="AN6" s="28"/>
      <c r="AO6" s="28"/>
      <c r="AP6" s="28"/>
      <c r="AQ6" s="28"/>
    </row>
    <row r="7" customFormat="false" ht="15" hidden="false" customHeight="false" outlineLevel="0" collapsed="false">
      <c r="A7" s="0" t="str">
        <f aca="false">Asignaturas!F6</f>
        <v>Algoritmos y Datos</v>
      </c>
      <c r="B7" s="0" t="n">
        <f aca="false">Asignaturas!A6</f>
        <v>19966</v>
      </c>
      <c r="C7" s="0" t="str">
        <f aca="false">Asignaturas!B6</f>
        <v>Programación</v>
      </c>
      <c r="D7" s="28" t="s">
        <v>477</v>
      </c>
      <c r="E7" s="28" t="s">
        <v>477</v>
      </c>
      <c r="F7" s="28"/>
      <c r="G7" s="28"/>
      <c r="H7" s="28" t="s">
        <v>477</v>
      </c>
      <c r="I7" s="29"/>
      <c r="J7" s="29"/>
      <c r="K7" s="29"/>
      <c r="L7" s="29"/>
      <c r="M7" s="29"/>
      <c r="N7" s="29"/>
      <c r="O7" s="29"/>
      <c r="P7" s="29"/>
      <c r="Q7" s="29"/>
      <c r="R7" s="29"/>
      <c r="S7" s="29"/>
      <c r="T7" s="29"/>
      <c r="U7" s="29"/>
      <c r="V7" s="29" t="s">
        <v>477</v>
      </c>
      <c r="W7" s="29" t="s">
        <v>477</v>
      </c>
      <c r="X7" s="29"/>
      <c r="Y7" s="29" t="s">
        <v>477</v>
      </c>
      <c r="Z7" s="29"/>
      <c r="AA7" s="29"/>
      <c r="AB7" s="29"/>
      <c r="AC7" s="29"/>
      <c r="AD7" s="28"/>
      <c r="AE7" s="28"/>
      <c r="AF7" s="28"/>
      <c r="AG7" s="28"/>
      <c r="AH7" s="28"/>
      <c r="AI7" s="28"/>
      <c r="AJ7" s="28"/>
      <c r="AK7" s="28"/>
      <c r="AL7" s="28"/>
      <c r="AM7" s="28"/>
      <c r="AN7" s="28"/>
      <c r="AO7" s="28"/>
      <c r="AP7" s="28"/>
      <c r="AQ7" s="28"/>
    </row>
    <row r="8" customFormat="false" ht="15" hidden="false" customHeight="false" outlineLevel="0" collapsed="false">
      <c r="A8" s="0" t="str">
        <f aca="false">Asignaturas!F7</f>
        <v>Análisis Matemático</v>
      </c>
      <c r="B8" s="0" t="n">
        <f aca="false">Asignaturas!A7</f>
        <v>19970</v>
      </c>
      <c r="C8" s="0" t="str">
        <f aca="false">Asignaturas!B7</f>
        <v>Análisis II</v>
      </c>
      <c r="D8" s="28" t="s">
        <v>477</v>
      </c>
      <c r="E8" s="28" t="s">
        <v>477</v>
      </c>
      <c r="F8" s="28" t="s">
        <v>477</v>
      </c>
      <c r="G8" s="28" t="s">
        <v>477</v>
      </c>
      <c r="H8" s="28" t="s">
        <v>477</v>
      </c>
      <c r="I8" s="29" t="s">
        <v>477</v>
      </c>
      <c r="J8" s="29"/>
      <c r="K8" s="29"/>
      <c r="L8" s="29"/>
      <c r="M8" s="29" t="s">
        <v>477</v>
      </c>
      <c r="N8" s="29" t="s">
        <v>477</v>
      </c>
      <c r="O8" s="29" t="s">
        <v>477</v>
      </c>
      <c r="P8" s="29" t="s">
        <v>477</v>
      </c>
      <c r="Q8" s="29"/>
      <c r="R8" s="29"/>
      <c r="S8" s="29"/>
      <c r="T8" s="29"/>
      <c r="U8" s="29"/>
      <c r="V8" s="29"/>
      <c r="W8" s="29"/>
      <c r="X8" s="29"/>
      <c r="Y8" s="29"/>
      <c r="Z8" s="29"/>
      <c r="AA8" s="29"/>
      <c r="AB8" s="29"/>
      <c r="AC8" s="29"/>
      <c r="AD8" s="28"/>
      <c r="AE8" s="28"/>
      <c r="AF8" s="28"/>
      <c r="AG8" s="28"/>
      <c r="AH8" s="28"/>
      <c r="AI8" s="28"/>
      <c r="AJ8" s="28"/>
      <c r="AK8" s="28"/>
      <c r="AL8" s="28"/>
      <c r="AM8" s="28"/>
      <c r="AN8" s="28"/>
      <c r="AO8" s="28"/>
      <c r="AP8" s="28"/>
      <c r="AQ8" s="28"/>
    </row>
    <row r="9" customFormat="false" ht="15" hidden="false" customHeight="false" outlineLevel="0" collapsed="false">
      <c r="A9" s="0" t="str">
        <f aca="false">Asignaturas!F8</f>
        <v>Estadística</v>
      </c>
      <c r="B9" s="0" t="n">
        <f aca="false">Asignaturas!A8</f>
        <v>19971</v>
      </c>
      <c r="C9" s="0" t="str">
        <f aca="false">Asignaturas!B8</f>
        <v>Probabilidad y Estadística</v>
      </c>
      <c r="D9" s="28" t="s">
        <v>477</v>
      </c>
      <c r="E9" s="28" t="s">
        <v>477</v>
      </c>
      <c r="F9" s="28" t="s">
        <v>477</v>
      </c>
      <c r="G9" s="28" t="s">
        <v>477</v>
      </c>
      <c r="H9" s="28" t="s">
        <v>477</v>
      </c>
      <c r="I9" s="29" t="s">
        <v>477</v>
      </c>
      <c r="J9" s="29"/>
      <c r="K9" s="29"/>
      <c r="L9" s="29" t="s">
        <v>477</v>
      </c>
      <c r="M9" s="29" t="s">
        <v>477</v>
      </c>
      <c r="N9" s="29"/>
      <c r="O9" s="29"/>
      <c r="P9" s="29" t="s">
        <v>477</v>
      </c>
      <c r="Q9" s="29"/>
      <c r="R9" s="29"/>
      <c r="S9" s="29" t="s">
        <v>477</v>
      </c>
      <c r="T9" s="29" t="s">
        <v>477</v>
      </c>
      <c r="U9" s="29" t="s">
        <v>477</v>
      </c>
      <c r="V9" s="29"/>
      <c r="W9" s="29"/>
      <c r="X9" s="29"/>
      <c r="Y9" s="29"/>
      <c r="Z9" s="29"/>
      <c r="AA9" s="29"/>
      <c r="AB9" s="29"/>
      <c r="AC9" s="29"/>
      <c r="AD9" s="28"/>
      <c r="AE9" s="28"/>
      <c r="AF9" s="28"/>
      <c r="AG9" s="28"/>
      <c r="AH9" s="28"/>
      <c r="AI9" s="28"/>
      <c r="AJ9" s="28"/>
      <c r="AK9" s="28"/>
      <c r="AL9" s="28"/>
      <c r="AM9" s="28"/>
      <c r="AN9" s="28"/>
      <c r="AO9" s="28"/>
      <c r="AP9" s="28"/>
      <c r="AQ9" s="28"/>
    </row>
    <row r="10" customFormat="false" ht="15" hidden="false" customHeight="false" outlineLevel="0" collapsed="false">
      <c r="A10" s="0" t="str">
        <f aca="false">Asignaturas!F9</f>
        <v>Algoritmos y Datos</v>
      </c>
      <c r="B10" s="0" t="n">
        <f aca="false">Asignaturas!A9</f>
        <v>19969</v>
      </c>
      <c r="C10" s="0" t="str">
        <f aca="false">Asignaturas!B9</f>
        <v>Algoritmos y Estructuras de Datos</v>
      </c>
      <c r="D10" s="28" t="s">
        <v>477</v>
      </c>
      <c r="E10" s="28" t="s">
        <v>477</v>
      </c>
      <c r="F10" s="28" t="s">
        <v>477</v>
      </c>
      <c r="G10" s="28" t="s">
        <v>477</v>
      </c>
      <c r="H10" s="28" t="s">
        <v>477</v>
      </c>
      <c r="I10" s="29"/>
      <c r="J10" s="29"/>
      <c r="K10" s="29"/>
      <c r="L10" s="29"/>
      <c r="M10" s="29" t="s">
        <v>477</v>
      </c>
      <c r="N10" s="29"/>
      <c r="O10" s="29"/>
      <c r="P10" s="29"/>
      <c r="Q10" s="29"/>
      <c r="R10" s="29"/>
      <c r="S10" s="29"/>
      <c r="T10" s="29"/>
      <c r="U10" s="29"/>
      <c r="V10" s="29" t="s">
        <v>477</v>
      </c>
      <c r="W10" s="29" t="s">
        <v>477</v>
      </c>
      <c r="X10" s="29" t="s">
        <v>477</v>
      </c>
      <c r="Y10" s="29" t="s">
        <v>477</v>
      </c>
      <c r="Z10" s="29"/>
      <c r="AA10" s="29"/>
      <c r="AB10" s="29"/>
      <c r="AC10" s="29"/>
      <c r="AD10" s="28"/>
      <c r="AE10" s="28"/>
      <c r="AF10" s="28"/>
      <c r="AG10" s="28"/>
      <c r="AH10" s="28"/>
      <c r="AI10" s="28"/>
      <c r="AJ10" s="28"/>
      <c r="AK10" s="28"/>
      <c r="AL10" s="28"/>
      <c r="AM10" s="28"/>
      <c r="AN10" s="28"/>
      <c r="AO10" s="28"/>
      <c r="AP10" s="28"/>
      <c r="AQ10" s="28"/>
    </row>
    <row r="11" customFormat="false" ht="15" hidden="false" customHeight="false" outlineLevel="0" collapsed="false">
      <c r="A11" s="0" t="str">
        <f aca="false">Asignaturas!F10</f>
        <v>Humanidades</v>
      </c>
      <c r="B11" s="0" t="n">
        <f aca="false">Asignaturas!A10</f>
        <v>19972</v>
      </c>
      <c r="C11" s="0" t="str">
        <f aca="false">Asignaturas!B10</f>
        <v>Claves de Historia Contemporánea</v>
      </c>
      <c r="D11" s="28"/>
      <c r="E11" s="28"/>
      <c r="F11" s="28"/>
      <c r="G11" s="28"/>
      <c r="H11" s="28"/>
      <c r="I11" s="29"/>
      <c r="J11" s="29"/>
      <c r="K11" s="29"/>
      <c r="L11" s="29"/>
      <c r="M11" s="29"/>
      <c r="N11" s="29"/>
      <c r="O11" s="29"/>
      <c r="P11" s="29"/>
      <c r="Q11" s="29"/>
      <c r="R11" s="29"/>
      <c r="S11" s="29"/>
      <c r="T11" s="29"/>
      <c r="U11" s="29"/>
      <c r="V11" s="29"/>
      <c r="W11" s="29"/>
      <c r="X11" s="29"/>
      <c r="Y11" s="29"/>
      <c r="Z11" s="29"/>
      <c r="AA11" s="29"/>
      <c r="AB11" s="29"/>
      <c r="AC11" s="29"/>
      <c r="AD11" s="28"/>
      <c r="AE11" s="28"/>
      <c r="AF11" s="28"/>
      <c r="AG11" s="28"/>
      <c r="AH11" s="28"/>
      <c r="AI11" s="28"/>
      <c r="AJ11" s="28"/>
      <c r="AK11" s="28"/>
      <c r="AL11" s="28"/>
      <c r="AM11" s="28"/>
      <c r="AN11" s="28"/>
      <c r="AO11" s="28"/>
      <c r="AP11" s="28" t="s">
        <v>477</v>
      </c>
      <c r="AQ11" s="28" t="s">
        <v>477</v>
      </c>
    </row>
    <row r="12" customFormat="false" ht="15" hidden="false" customHeight="false" outlineLevel="0" collapsed="false">
      <c r="A12" s="0" t="str">
        <f aca="false">Asignaturas!F11</f>
        <v>Proyectos</v>
      </c>
      <c r="B12" s="0" t="n">
        <f aca="false">Asignaturas!A11</f>
        <v>19973</v>
      </c>
      <c r="C12" s="0" t="str">
        <f aca="false">Asignaturas!B11</f>
        <v>Proyecto I </v>
      </c>
      <c r="D12" s="28" t="s">
        <v>477</v>
      </c>
      <c r="E12" s="28" t="s">
        <v>477</v>
      </c>
      <c r="F12" s="28" t="s">
        <v>477</v>
      </c>
      <c r="G12" s="28" t="s">
        <v>477</v>
      </c>
      <c r="H12" s="28" t="s">
        <v>477</v>
      </c>
      <c r="I12" s="29"/>
      <c r="J12" s="29" t="s">
        <v>477</v>
      </c>
      <c r="K12" s="29" t="s">
        <v>477</v>
      </c>
      <c r="L12" s="29" t="s">
        <v>477</v>
      </c>
      <c r="M12" s="29" t="s">
        <v>477</v>
      </c>
      <c r="N12" s="29"/>
      <c r="O12" s="29" t="s">
        <v>477</v>
      </c>
      <c r="P12" s="29"/>
      <c r="Q12" s="29"/>
      <c r="R12" s="29"/>
      <c r="S12" s="29" t="s">
        <v>477</v>
      </c>
      <c r="T12" s="29" t="s">
        <v>477</v>
      </c>
      <c r="U12" s="29" t="s">
        <v>477</v>
      </c>
      <c r="V12" s="29" t="s">
        <v>477</v>
      </c>
      <c r="W12" s="29" t="s">
        <v>477</v>
      </c>
      <c r="X12" s="29" t="s">
        <v>477</v>
      </c>
      <c r="Y12" s="29" t="s">
        <v>477</v>
      </c>
      <c r="Z12" s="29"/>
      <c r="AA12" s="29"/>
      <c r="AB12" s="29"/>
      <c r="AC12" s="29"/>
      <c r="AD12" s="28"/>
      <c r="AE12" s="28"/>
      <c r="AF12" s="28"/>
      <c r="AG12" s="28"/>
      <c r="AH12" s="28"/>
      <c r="AI12" s="28"/>
      <c r="AJ12" s="28"/>
      <c r="AK12" s="28"/>
      <c r="AL12" s="28"/>
      <c r="AM12" s="28"/>
      <c r="AN12" s="28"/>
      <c r="AO12" s="28"/>
      <c r="AP12" s="28"/>
      <c r="AQ12" s="28"/>
    </row>
    <row r="13" customFormat="false" ht="15" hidden="false" customHeight="false" outlineLevel="0" collapsed="false">
      <c r="A13" s="0" t="str">
        <f aca="false">Asignaturas!F12</f>
        <v>Análisis Matemático</v>
      </c>
      <c r="B13" s="0" t="n">
        <f aca="false">Asignaturas!A12</f>
        <v>19975</v>
      </c>
      <c r="C13" s="0" t="str">
        <f aca="false">Asignaturas!B12</f>
        <v>Análisis III</v>
      </c>
      <c r="D13" s="28" t="s">
        <v>477</v>
      </c>
      <c r="E13" s="28" t="s">
        <v>477</v>
      </c>
      <c r="F13" s="28" t="s">
        <v>477</v>
      </c>
      <c r="G13" s="28" t="s">
        <v>477</v>
      </c>
      <c r="H13" s="28" t="s">
        <v>477</v>
      </c>
      <c r="I13" s="29" t="s">
        <v>477</v>
      </c>
      <c r="J13" s="29"/>
      <c r="K13" s="29"/>
      <c r="L13" s="29"/>
      <c r="M13" s="29" t="s">
        <v>477</v>
      </c>
      <c r="N13" s="29" t="s">
        <v>477</v>
      </c>
      <c r="O13" s="29" t="s">
        <v>477</v>
      </c>
      <c r="P13" s="29" t="s">
        <v>477</v>
      </c>
      <c r="Q13" s="29"/>
      <c r="R13" s="29"/>
      <c r="S13" s="29"/>
      <c r="T13" s="29"/>
      <c r="U13" s="29"/>
      <c r="V13" s="29"/>
      <c r="W13" s="29"/>
      <c r="X13" s="29"/>
      <c r="Y13" s="29"/>
      <c r="Z13" s="29"/>
      <c r="AA13" s="29"/>
      <c r="AB13" s="29"/>
      <c r="AC13" s="29"/>
      <c r="AD13" s="28"/>
      <c r="AE13" s="28"/>
      <c r="AF13" s="28"/>
      <c r="AG13" s="28"/>
      <c r="AH13" s="28"/>
      <c r="AI13" s="28"/>
      <c r="AJ13" s="28"/>
      <c r="AK13" s="28"/>
      <c r="AL13" s="28"/>
      <c r="AM13" s="28"/>
      <c r="AN13" s="28"/>
      <c r="AO13" s="28"/>
      <c r="AP13" s="28"/>
      <c r="AQ13" s="28"/>
    </row>
    <row r="14" customFormat="false" ht="15" hidden="false" customHeight="false" outlineLevel="0" collapsed="false">
      <c r="A14" s="0" t="str">
        <f aca="false">Asignaturas!F13</f>
        <v>Matemática Avanzada</v>
      </c>
      <c r="B14" s="0" t="n">
        <f aca="false">Asignaturas!A13</f>
        <v>19978</v>
      </c>
      <c r="C14" s="0" t="str">
        <f aca="false">Asignaturas!B13</f>
        <v>Ecuaciones Diferenciales y en Diferencias</v>
      </c>
      <c r="D14" s="28"/>
      <c r="E14" s="28"/>
      <c r="F14" s="28"/>
      <c r="G14" s="28"/>
      <c r="H14" s="28"/>
      <c r="I14" s="29" t="s">
        <v>477</v>
      </c>
      <c r="J14" s="29"/>
      <c r="K14" s="29"/>
      <c r="L14" s="29" t="s">
        <v>477</v>
      </c>
      <c r="M14" s="29" t="s">
        <v>477</v>
      </c>
      <c r="N14" s="29"/>
      <c r="O14" s="29" t="s">
        <v>477</v>
      </c>
      <c r="P14" s="29" t="s">
        <v>477</v>
      </c>
      <c r="Q14" s="29"/>
      <c r="R14" s="29"/>
      <c r="S14" s="29"/>
      <c r="T14" s="29"/>
      <c r="U14" s="29" t="s">
        <v>477</v>
      </c>
      <c r="V14" s="29"/>
      <c r="W14" s="29"/>
      <c r="X14" s="29"/>
      <c r="Y14" s="29"/>
      <c r="Z14" s="29"/>
      <c r="AA14" s="29"/>
      <c r="AB14" s="29"/>
      <c r="AC14" s="29"/>
      <c r="AD14" s="28"/>
      <c r="AE14" s="28"/>
      <c r="AF14" s="28"/>
      <c r="AG14" s="28"/>
      <c r="AH14" s="28"/>
      <c r="AI14" s="28"/>
      <c r="AJ14" s="28"/>
      <c r="AK14" s="28"/>
      <c r="AL14" s="28"/>
      <c r="AM14" s="28"/>
      <c r="AN14" s="28"/>
      <c r="AO14" s="28"/>
      <c r="AP14" s="28"/>
      <c r="AQ14" s="28"/>
    </row>
    <row r="15" customFormat="false" ht="15" hidden="false" customHeight="false" outlineLevel="0" collapsed="false">
      <c r="A15" s="0" t="str">
        <f aca="false">Asignaturas!F14</f>
        <v>Algoritmos y Datos</v>
      </c>
      <c r="B15" s="0" t="n">
        <f aca="false">Asignaturas!A14</f>
        <v>19974</v>
      </c>
      <c r="C15" s="0" t="str">
        <f aca="false">Asignaturas!B14</f>
        <v>Bases de Datos</v>
      </c>
      <c r="D15" s="28"/>
      <c r="E15" s="28"/>
      <c r="F15" s="28"/>
      <c r="G15" s="28"/>
      <c r="H15" s="28"/>
      <c r="I15" s="29"/>
      <c r="J15" s="29"/>
      <c r="K15" s="29"/>
      <c r="L15" s="29"/>
      <c r="M15" s="29" t="s">
        <v>477</v>
      </c>
      <c r="N15" s="29"/>
      <c r="O15" s="29"/>
      <c r="P15" s="29"/>
      <c r="Q15" s="29"/>
      <c r="R15" s="29"/>
      <c r="S15" s="29"/>
      <c r="T15" s="29"/>
      <c r="U15" s="29"/>
      <c r="V15" s="29" t="s">
        <v>477</v>
      </c>
      <c r="W15" s="29" t="s">
        <v>477</v>
      </c>
      <c r="X15" s="29" t="s">
        <v>477</v>
      </c>
      <c r="Y15" s="29" t="s">
        <v>477</v>
      </c>
      <c r="Z15" s="29"/>
      <c r="AA15" s="29"/>
      <c r="AB15" s="29"/>
      <c r="AC15" s="29"/>
      <c r="AD15" s="28"/>
      <c r="AE15" s="28"/>
      <c r="AF15" s="28"/>
      <c r="AG15" s="28"/>
      <c r="AH15" s="28"/>
      <c r="AI15" s="28"/>
      <c r="AJ15" s="28"/>
      <c r="AK15" s="28"/>
      <c r="AL15" s="28"/>
      <c r="AM15" s="28"/>
      <c r="AN15" s="28"/>
      <c r="AO15" s="28"/>
      <c r="AP15" s="28"/>
      <c r="AQ15" s="28"/>
    </row>
    <row r="16" customFormat="false" ht="15" hidden="false" customHeight="false" outlineLevel="0" collapsed="false">
      <c r="A16" s="0" t="str">
        <f aca="false">Asignaturas!F15</f>
        <v>Estadística</v>
      </c>
      <c r="B16" s="0" t="n">
        <f aca="false">Asignaturas!A15</f>
        <v>19976</v>
      </c>
      <c r="C16" s="0" t="str">
        <f aca="false">Asignaturas!B15</f>
        <v>Estadística Inferencial</v>
      </c>
      <c r="D16" s="28"/>
      <c r="E16" s="28"/>
      <c r="F16" s="28"/>
      <c r="G16" s="28"/>
      <c r="H16" s="28"/>
      <c r="I16" s="29" t="s">
        <v>477</v>
      </c>
      <c r="J16" s="29"/>
      <c r="K16" s="29"/>
      <c r="L16" s="29" t="s">
        <v>477</v>
      </c>
      <c r="M16" s="29" t="s">
        <v>477</v>
      </c>
      <c r="N16" s="29" t="s">
        <v>477</v>
      </c>
      <c r="O16" s="29"/>
      <c r="P16" s="29" t="s">
        <v>477</v>
      </c>
      <c r="Q16" s="29" t="s">
        <v>477</v>
      </c>
      <c r="R16" s="29"/>
      <c r="S16" s="29" t="s">
        <v>477</v>
      </c>
      <c r="T16" s="29" t="s">
        <v>477</v>
      </c>
      <c r="U16" s="29" t="s">
        <v>477</v>
      </c>
      <c r="V16" s="29"/>
      <c r="W16" s="29"/>
      <c r="X16" s="29"/>
      <c r="Y16" s="29"/>
      <c r="Z16" s="29"/>
      <c r="AA16" s="29"/>
      <c r="AB16" s="29"/>
      <c r="AC16" s="29"/>
      <c r="AD16" s="28"/>
      <c r="AE16" s="28"/>
      <c r="AF16" s="28"/>
      <c r="AG16" s="28"/>
      <c r="AH16" s="28"/>
      <c r="AI16" s="28"/>
      <c r="AJ16" s="28"/>
      <c r="AK16" s="28"/>
      <c r="AL16" s="28"/>
      <c r="AM16" s="28"/>
      <c r="AN16" s="28"/>
      <c r="AO16" s="28"/>
      <c r="AP16" s="28"/>
      <c r="AQ16" s="28"/>
    </row>
    <row r="17" customFormat="false" ht="15" hidden="false" customHeight="false" outlineLevel="0" collapsed="false">
      <c r="A17" s="0" t="str">
        <f aca="false">Asignaturas!F16</f>
        <v>Economía</v>
      </c>
      <c r="B17" s="0" t="n">
        <f aca="false">Asignaturas!A16</f>
        <v>19977</v>
      </c>
      <c r="C17" s="0" t="str">
        <f aca="false">Asignaturas!B16</f>
        <v>Fundamentos Económicos</v>
      </c>
      <c r="D17" s="28" t="s">
        <v>477</v>
      </c>
      <c r="E17" s="28" t="s">
        <v>477</v>
      </c>
      <c r="F17" s="28"/>
      <c r="G17" s="28" t="s">
        <v>477</v>
      </c>
      <c r="H17" s="28" t="s">
        <v>477</v>
      </c>
      <c r="I17" s="29"/>
      <c r="J17" s="29"/>
      <c r="K17" s="29"/>
      <c r="L17" s="29"/>
      <c r="M17" s="29"/>
      <c r="N17" s="29"/>
      <c r="O17" s="29"/>
      <c r="P17" s="29"/>
      <c r="Q17" s="29"/>
      <c r="R17" s="29"/>
      <c r="S17" s="29"/>
      <c r="T17" s="29"/>
      <c r="U17" s="29"/>
      <c r="V17" s="29"/>
      <c r="W17" s="29"/>
      <c r="X17" s="29"/>
      <c r="Y17" s="29"/>
      <c r="Z17" s="29"/>
      <c r="AA17" s="29" t="s">
        <v>477</v>
      </c>
      <c r="AB17" s="29"/>
      <c r="AC17" s="29"/>
      <c r="AD17" s="28"/>
      <c r="AE17" s="28"/>
      <c r="AF17" s="28"/>
      <c r="AG17" s="28"/>
      <c r="AH17" s="28"/>
      <c r="AI17" s="28"/>
      <c r="AJ17" s="28"/>
      <c r="AK17" s="28"/>
      <c r="AL17" s="28"/>
      <c r="AM17" s="28"/>
      <c r="AN17" s="28"/>
      <c r="AO17" s="28"/>
      <c r="AP17" s="28"/>
      <c r="AQ17" s="28"/>
    </row>
    <row r="18" customFormat="false" ht="15" hidden="false" customHeight="false" outlineLevel="0" collapsed="false">
      <c r="A18" s="0" t="str">
        <f aca="false">Asignaturas!F17</f>
        <v>Matemática Avanzada</v>
      </c>
      <c r="B18" s="0" t="n">
        <f aca="false">Asignaturas!A17</f>
        <v>19981</v>
      </c>
      <c r="C18" s="0" t="str">
        <f aca="false">Asignaturas!B17</f>
        <v>Geometría Diferencial</v>
      </c>
      <c r="D18" s="28"/>
      <c r="E18" s="28"/>
      <c r="F18" s="28"/>
      <c r="G18" s="28"/>
      <c r="H18" s="28"/>
      <c r="I18" s="29" t="s">
        <v>477</v>
      </c>
      <c r="J18" s="29"/>
      <c r="K18" s="29"/>
      <c r="L18" s="29" t="s">
        <v>477</v>
      </c>
      <c r="M18" s="29" t="s">
        <v>477</v>
      </c>
      <c r="N18" s="29"/>
      <c r="O18" s="29" t="s">
        <v>477</v>
      </c>
      <c r="P18" s="29" t="s">
        <v>477</v>
      </c>
      <c r="Q18" s="29"/>
      <c r="R18" s="29"/>
      <c r="S18" s="29"/>
      <c r="T18" s="29"/>
      <c r="U18" s="29" t="s">
        <v>477</v>
      </c>
      <c r="V18" s="29"/>
      <c r="W18" s="29"/>
      <c r="X18" s="29"/>
      <c r="Y18" s="29"/>
      <c r="Z18" s="29"/>
      <c r="AA18" s="29"/>
      <c r="AB18" s="29"/>
      <c r="AC18" s="29"/>
      <c r="AD18" s="28"/>
      <c r="AE18" s="28"/>
      <c r="AF18" s="28"/>
      <c r="AG18" s="28"/>
      <c r="AH18" s="28"/>
      <c r="AI18" s="28"/>
      <c r="AJ18" s="28"/>
      <c r="AK18" s="28"/>
      <c r="AL18" s="28"/>
      <c r="AM18" s="28"/>
      <c r="AN18" s="28"/>
      <c r="AO18" s="28"/>
      <c r="AP18" s="28"/>
      <c r="AQ18" s="28"/>
    </row>
    <row r="19" customFormat="false" ht="15" hidden="false" customHeight="false" outlineLevel="0" collapsed="false">
      <c r="A19" s="0" t="str">
        <f aca="false">Asignaturas!F18</f>
        <v>Cálculo Numérico</v>
      </c>
      <c r="B19" s="0" t="n">
        <f aca="false">Asignaturas!A18</f>
        <v>19979</v>
      </c>
      <c r="C19" s="0" t="str">
        <f aca="false">Asignaturas!B18</f>
        <v>Métodos Numéricos I</v>
      </c>
      <c r="D19" s="28" t="s">
        <v>477</v>
      </c>
      <c r="E19" s="28" t="s">
        <v>477</v>
      </c>
      <c r="F19" s="28" t="s">
        <v>477</v>
      </c>
      <c r="G19" s="28" t="s">
        <v>477</v>
      </c>
      <c r="H19" s="28" t="s">
        <v>477</v>
      </c>
      <c r="I19" s="29" t="s">
        <v>477</v>
      </c>
      <c r="J19" s="29"/>
      <c r="K19" s="29"/>
      <c r="L19" s="29" t="s">
        <v>477</v>
      </c>
      <c r="M19" s="29"/>
      <c r="N19" s="29"/>
      <c r="O19" s="29" t="s">
        <v>477</v>
      </c>
      <c r="P19" s="29" t="s">
        <v>477</v>
      </c>
      <c r="Q19" s="29"/>
      <c r="R19" s="29"/>
      <c r="S19" s="29"/>
      <c r="T19" s="29"/>
      <c r="U19" s="29" t="s">
        <v>477</v>
      </c>
      <c r="V19" s="29"/>
      <c r="W19" s="29"/>
      <c r="X19" s="29"/>
      <c r="Y19" s="29"/>
      <c r="Z19" s="29"/>
      <c r="AA19" s="29"/>
      <c r="AB19" s="29"/>
      <c r="AC19" s="29"/>
      <c r="AD19" s="28"/>
      <c r="AE19" s="28"/>
      <c r="AF19" s="28"/>
      <c r="AG19" s="28"/>
      <c r="AH19" s="28"/>
      <c r="AI19" s="28"/>
      <c r="AJ19" s="28"/>
      <c r="AK19" s="28"/>
      <c r="AL19" s="28"/>
      <c r="AM19" s="28"/>
      <c r="AN19" s="28"/>
      <c r="AO19" s="28"/>
      <c r="AP19" s="28"/>
      <c r="AQ19" s="28"/>
    </row>
    <row r="20" customFormat="false" ht="15" hidden="false" customHeight="false" outlineLevel="0" collapsed="false">
      <c r="A20" s="0" t="str">
        <f aca="false">Asignaturas!F19</f>
        <v>Tecnología Digital</v>
      </c>
      <c r="B20" s="0" t="n">
        <f aca="false">Asignaturas!A19</f>
        <v>19984</v>
      </c>
      <c r="C20" s="0" t="str">
        <f aca="false">Asignaturas!B19</f>
        <v>Electrónica Digital y Arquitectura de Ordenadores</v>
      </c>
      <c r="D20" s="28"/>
      <c r="E20" s="28"/>
      <c r="F20" s="28"/>
      <c r="G20" s="28"/>
      <c r="H20" s="28"/>
      <c r="I20" s="29"/>
      <c r="J20" s="29"/>
      <c r="K20" s="29"/>
      <c r="L20" s="29"/>
      <c r="M20" s="29"/>
      <c r="N20" s="29"/>
      <c r="O20" s="29"/>
      <c r="P20" s="29"/>
      <c r="Q20" s="29"/>
      <c r="R20" s="29"/>
      <c r="S20" s="29"/>
      <c r="T20" s="29"/>
      <c r="U20" s="29"/>
      <c r="V20" s="29"/>
      <c r="W20" s="29"/>
      <c r="X20" s="29"/>
      <c r="Y20" s="29"/>
      <c r="Z20" s="29" t="s">
        <v>477</v>
      </c>
      <c r="AA20" s="29"/>
      <c r="AB20" s="29"/>
      <c r="AC20" s="29"/>
      <c r="AD20" s="28"/>
      <c r="AE20" s="28"/>
      <c r="AF20" s="28"/>
      <c r="AG20" s="28"/>
      <c r="AH20" s="28"/>
      <c r="AI20" s="28"/>
      <c r="AJ20" s="28"/>
      <c r="AK20" s="28"/>
      <c r="AL20" s="28"/>
      <c r="AM20" s="28"/>
      <c r="AN20" s="28"/>
      <c r="AO20" s="28"/>
      <c r="AP20" s="28"/>
      <c r="AQ20" s="28"/>
    </row>
    <row r="21" customFormat="false" ht="15" hidden="false" customHeight="false" outlineLevel="0" collapsed="false">
      <c r="A21" s="0" t="str">
        <f aca="false">Asignaturas!F20</f>
        <v>Matemática Avanzada</v>
      </c>
      <c r="B21" s="0" t="n">
        <f aca="false">Asignaturas!A20</f>
        <v>19982</v>
      </c>
      <c r="C21" s="0" t="str">
        <f aca="false">Asignaturas!B20</f>
        <v>Ecuaciones en Derivadas Parciales</v>
      </c>
      <c r="D21" s="28"/>
      <c r="E21" s="28"/>
      <c r="F21" s="28"/>
      <c r="G21" s="28"/>
      <c r="H21" s="28"/>
      <c r="I21" s="29" t="s">
        <v>477</v>
      </c>
      <c r="J21" s="29"/>
      <c r="K21" s="29"/>
      <c r="L21" s="29" t="s">
        <v>477</v>
      </c>
      <c r="M21" s="29" t="s">
        <v>477</v>
      </c>
      <c r="N21" s="29"/>
      <c r="O21" s="29" t="s">
        <v>477</v>
      </c>
      <c r="P21" s="29" t="s">
        <v>477</v>
      </c>
      <c r="Q21" s="29"/>
      <c r="R21" s="29"/>
      <c r="S21" s="29"/>
      <c r="T21" s="29"/>
      <c r="U21" s="29" t="s">
        <v>477</v>
      </c>
      <c r="V21" s="29"/>
      <c r="W21" s="29"/>
      <c r="X21" s="29"/>
      <c r="Y21" s="29"/>
      <c r="Z21" s="29"/>
      <c r="AA21" s="29"/>
      <c r="AB21" s="29"/>
      <c r="AC21" s="29"/>
      <c r="AD21" s="28"/>
      <c r="AE21" s="28"/>
      <c r="AF21" s="28"/>
      <c r="AG21" s="28"/>
      <c r="AH21" s="28"/>
      <c r="AI21" s="28"/>
      <c r="AJ21" s="28"/>
      <c r="AK21" s="28"/>
      <c r="AL21" s="28"/>
      <c r="AM21" s="28"/>
      <c r="AN21" s="28"/>
      <c r="AO21" s="28"/>
      <c r="AP21" s="28"/>
      <c r="AQ21" s="28"/>
    </row>
    <row r="22" customFormat="false" ht="15" hidden="false" customHeight="false" outlineLevel="0" collapsed="false">
      <c r="A22" s="0" t="str">
        <f aca="false">Asignaturas!F21</f>
        <v>Estadística</v>
      </c>
      <c r="B22" s="0" t="n">
        <f aca="false">Asignaturas!A21</f>
        <v>19980</v>
      </c>
      <c r="C22" s="0" t="str">
        <f aca="false">Asignaturas!B21</f>
        <v>Análisis de Datos</v>
      </c>
      <c r="D22" s="28" t="s">
        <v>477</v>
      </c>
      <c r="E22" s="28" t="s">
        <v>477</v>
      </c>
      <c r="F22" s="28" t="s">
        <v>477</v>
      </c>
      <c r="G22" s="28" t="s">
        <v>477</v>
      </c>
      <c r="H22" s="28" t="s">
        <v>477</v>
      </c>
      <c r="I22" s="29"/>
      <c r="J22" s="29"/>
      <c r="K22" s="29"/>
      <c r="L22" s="29" t="s">
        <v>477</v>
      </c>
      <c r="M22" s="29" t="s">
        <v>477</v>
      </c>
      <c r="N22" s="29" t="s">
        <v>477</v>
      </c>
      <c r="O22" s="29"/>
      <c r="P22" s="29"/>
      <c r="Q22" s="29" t="s">
        <v>477</v>
      </c>
      <c r="R22" s="29"/>
      <c r="S22" s="29" t="s">
        <v>477</v>
      </c>
      <c r="T22" s="29" t="s">
        <v>477</v>
      </c>
      <c r="U22" s="29" t="s">
        <v>477</v>
      </c>
      <c r="V22" s="29"/>
      <c r="W22" s="29"/>
      <c r="X22" s="29"/>
      <c r="Y22" s="29"/>
      <c r="Z22" s="29"/>
      <c r="AA22" s="29"/>
      <c r="AB22" s="29"/>
      <c r="AC22" s="29"/>
      <c r="AD22" s="28"/>
      <c r="AE22" s="28"/>
      <c r="AF22" s="28"/>
      <c r="AG22" s="28"/>
      <c r="AH22" s="28"/>
      <c r="AI22" s="28"/>
      <c r="AJ22" s="28"/>
      <c r="AK22" s="28"/>
      <c r="AL22" s="28"/>
      <c r="AM22" s="28"/>
      <c r="AN22" s="28"/>
      <c r="AO22" s="28"/>
      <c r="AP22" s="28"/>
      <c r="AQ22" s="28"/>
    </row>
    <row r="23" customFormat="false" ht="15" hidden="false" customHeight="false" outlineLevel="0" collapsed="false">
      <c r="A23" s="0" t="str">
        <f aca="false">Asignaturas!F22</f>
        <v>Proyectos</v>
      </c>
      <c r="B23" s="0" t="n">
        <f aca="false">Asignaturas!A22</f>
        <v>19983</v>
      </c>
      <c r="C23" s="0" t="str">
        <f aca="false">Asignaturas!B22</f>
        <v>Proyecto II</v>
      </c>
      <c r="D23" s="28" t="s">
        <v>477</v>
      </c>
      <c r="E23" s="28" t="s">
        <v>477</v>
      </c>
      <c r="F23" s="28" t="s">
        <v>477</v>
      </c>
      <c r="G23" s="28" t="s">
        <v>477</v>
      </c>
      <c r="H23" s="28" t="s">
        <v>477</v>
      </c>
      <c r="I23" s="29"/>
      <c r="J23" s="29" t="s">
        <v>477</v>
      </c>
      <c r="K23" s="29" t="s">
        <v>477</v>
      </c>
      <c r="L23" s="29" t="s">
        <v>477</v>
      </c>
      <c r="M23" s="29" t="s">
        <v>477</v>
      </c>
      <c r="N23" s="29" t="s">
        <v>477</v>
      </c>
      <c r="O23" s="29" t="s">
        <v>477</v>
      </c>
      <c r="P23" s="29" t="s">
        <v>477</v>
      </c>
      <c r="Q23" s="29" t="s">
        <v>477</v>
      </c>
      <c r="R23" s="29"/>
      <c r="S23" s="29" t="s">
        <v>477</v>
      </c>
      <c r="T23" s="29" t="s">
        <v>477</v>
      </c>
      <c r="U23" s="29" t="s">
        <v>477</v>
      </c>
      <c r="V23" s="29" t="s">
        <v>477</v>
      </c>
      <c r="W23" s="29" t="s">
        <v>477</v>
      </c>
      <c r="X23" s="29" t="s">
        <v>477</v>
      </c>
      <c r="Y23" s="29" t="s">
        <v>477</v>
      </c>
      <c r="Z23" s="29"/>
      <c r="AA23" s="29"/>
      <c r="AB23" s="29"/>
      <c r="AC23" s="29"/>
      <c r="AD23" s="28"/>
      <c r="AE23" s="28"/>
      <c r="AF23" s="28"/>
      <c r="AG23" s="28"/>
      <c r="AH23" s="28"/>
      <c r="AI23" s="28"/>
      <c r="AJ23" s="28"/>
      <c r="AK23" s="28"/>
      <c r="AL23" s="28"/>
      <c r="AM23" s="28"/>
      <c r="AN23" s="28"/>
      <c r="AO23" s="28"/>
      <c r="AP23" s="28"/>
      <c r="AQ23" s="28"/>
    </row>
    <row r="24" customFormat="false" ht="15" hidden="false" customHeight="false" outlineLevel="0" collapsed="false">
      <c r="A24" s="0" t="str">
        <f aca="false">Asignaturas!F23</f>
        <v>Sistemas Operativos y Redes</v>
      </c>
      <c r="B24" s="0" t="n">
        <f aca="false">Asignaturas!A23</f>
        <v>19988</v>
      </c>
      <c r="C24" s="0" t="str">
        <f aca="false">Asignaturas!B23</f>
        <v>Sistemas Operativos y Redes de Ordenadores</v>
      </c>
      <c r="D24" s="28"/>
      <c r="E24" s="28"/>
      <c r="F24" s="28"/>
      <c r="G24" s="28"/>
      <c r="H24" s="28"/>
      <c r="I24" s="29"/>
      <c r="J24" s="29"/>
      <c r="K24" s="29"/>
      <c r="L24" s="29"/>
      <c r="M24" s="29"/>
      <c r="N24" s="29"/>
      <c r="O24" s="29"/>
      <c r="P24" s="29"/>
      <c r="Q24" s="29"/>
      <c r="R24" s="29"/>
      <c r="S24" s="29"/>
      <c r="T24" s="29"/>
      <c r="U24" s="29"/>
      <c r="V24" s="29"/>
      <c r="W24" s="29"/>
      <c r="X24" s="29"/>
      <c r="Y24" s="29"/>
      <c r="Z24" s="29" t="s">
        <v>477</v>
      </c>
      <c r="AA24" s="29"/>
      <c r="AB24" s="29"/>
      <c r="AC24" s="29"/>
      <c r="AD24" s="28"/>
      <c r="AE24" s="28"/>
      <c r="AF24" s="28"/>
      <c r="AG24" s="28"/>
      <c r="AH24" s="28"/>
      <c r="AI24" s="28"/>
      <c r="AJ24" s="28"/>
      <c r="AK24" s="28"/>
      <c r="AL24" s="28"/>
      <c r="AM24" s="28"/>
      <c r="AN24" s="28"/>
      <c r="AO24" s="28"/>
      <c r="AP24" s="28"/>
      <c r="AQ24" s="28"/>
    </row>
    <row r="25" customFormat="false" ht="15" hidden="false" customHeight="false" outlineLevel="0" collapsed="false">
      <c r="A25" s="0" t="str">
        <f aca="false">Asignaturas!F24</f>
        <v>Cálculo Numérico</v>
      </c>
      <c r="B25" s="0" t="n">
        <f aca="false">Asignaturas!A24</f>
        <v>19985</v>
      </c>
      <c r="C25" s="0" t="str">
        <f aca="false">Asignaturas!B24</f>
        <v>Optimización</v>
      </c>
      <c r="D25" s="28" t="s">
        <v>477</v>
      </c>
      <c r="E25" s="28" t="s">
        <v>477</v>
      </c>
      <c r="F25" s="28" t="s">
        <v>477</v>
      </c>
      <c r="G25" s="28" t="s">
        <v>477</v>
      </c>
      <c r="H25" s="28" t="s">
        <v>477</v>
      </c>
      <c r="I25" s="29" t="s">
        <v>477</v>
      </c>
      <c r="J25" s="29"/>
      <c r="K25" s="29"/>
      <c r="L25" s="29"/>
      <c r="M25" s="29" t="s">
        <v>477</v>
      </c>
      <c r="N25" s="29" t="s">
        <v>477</v>
      </c>
      <c r="O25" s="29" t="s">
        <v>477</v>
      </c>
      <c r="P25" s="29" t="s">
        <v>477</v>
      </c>
      <c r="Q25" s="29"/>
      <c r="R25" s="29"/>
      <c r="S25" s="29"/>
      <c r="T25" s="29"/>
      <c r="U25" s="29"/>
      <c r="V25" s="29"/>
      <c r="W25" s="29"/>
      <c r="X25" s="29"/>
      <c r="Y25" s="29"/>
      <c r="Z25" s="29"/>
      <c r="AA25" s="29"/>
      <c r="AB25" s="29"/>
      <c r="AC25" s="29"/>
      <c r="AD25" s="28"/>
      <c r="AE25" s="28"/>
      <c r="AF25" s="28"/>
      <c r="AG25" s="28"/>
      <c r="AH25" s="28"/>
      <c r="AI25" s="28"/>
      <c r="AJ25" s="28"/>
      <c r="AK25" s="28"/>
      <c r="AL25" s="28"/>
      <c r="AM25" s="28"/>
      <c r="AN25" s="28"/>
      <c r="AO25" s="28"/>
      <c r="AP25" s="28"/>
      <c r="AQ25" s="28"/>
    </row>
    <row r="26" customFormat="false" ht="15" hidden="false" customHeight="false" outlineLevel="0" collapsed="false">
      <c r="A26" s="0" t="str">
        <f aca="false">Asignaturas!F25</f>
        <v>Cálculo Numérico</v>
      </c>
      <c r="B26" s="0" t="n">
        <f aca="false">Asignaturas!A25</f>
        <v>19986</v>
      </c>
      <c r="C26" s="0" t="str">
        <f aca="false">Asignaturas!B25</f>
        <v>Métodos Numéricos II</v>
      </c>
      <c r="D26" s="28" t="s">
        <v>477</v>
      </c>
      <c r="E26" s="28" t="s">
        <v>477</v>
      </c>
      <c r="F26" s="28" t="s">
        <v>477</v>
      </c>
      <c r="G26" s="28" t="s">
        <v>477</v>
      </c>
      <c r="H26" s="28" t="s">
        <v>477</v>
      </c>
      <c r="I26" s="29" t="s">
        <v>477</v>
      </c>
      <c r="J26" s="29"/>
      <c r="K26" s="29"/>
      <c r="L26" s="29" t="s">
        <v>477</v>
      </c>
      <c r="M26" s="29"/>
      <c r="N26" s="29"/>
      <c r="O26" s="29" t="s">
        <v>477</v>
      </c>
      <c r="P26" s="29" t="s">
        <v>477</v>
      </c>
      <c r="Q26" s="29"/>
      <c r="R26" s="29"/>
      <c r="S26" s="29"/>
      <c r="T26" s="29"/>
      <c r="U26" s="29" t="s">
        <v>477</v>
      </c>
      <c r="V26" s="29"/>
      <c r="W26" s="29"/>
      <c r="X26" s="29"/>
      <c r="Y26" s="29"/>
      <c r="Z26" s="29"/>
      <c r="AA26" s="29"/>
      <c r="AB26" s="29"/>
      <c r="AC26" s="29"/>
      <c r="AD26" s="28"/>
      <c r="AE26" s="28"/>
      <c r="AF26" s="28"/>
      <c r="AG26" s="28"/>
      <c r="AH26" s="28"/>
      <c r="AI26" s="28"/>
      <c r="AJ26" s="28"/>
      <c r="AK26" s="28"/>
      <c r="AL26" s="28"/>
      <c r="AM26" s="28"/>
      <c r="AN26" s="28"/>
      <c r="AO26" s="28"/>
      <c r="AP26" s="28"/>
      <c r="AQ26" s="28"/>
    </row>
    <row r="27" customFormat="false" ht="15" hidden="false" customHeight="false" outlineLevel="0" collapsed="false">
      <c r="A27" s="0" t="str">
        <f aca="false">Asignaturas!F26</f>
        <v>Humanidades</v>
      </c>
      <c r="B27" s="0" t="n">
        <f aca="false">Asignaturas!A26</f>
        <v>19987</v>
      </c>
      <c r="C27" s="0" t="str">
        <f aca="false">Asignaturas!B26</f>
        <v>Hombre y Mundo Moderno</v>
      </c>
      <c r="D27" s="28"/>
      <c r="E27" s="28"/>
      <c r="F27" s="28"/>
      <c r="G27" s="28"/>
      <c r="H27" s="28"/>
      <c r="I27" s="29"/>
      <c r="J27" s="29"/>
      <c r="K27" s="29"/>
      <c r="L27" s="29"/>
      <c r="M27" s="29"/>
      <c r="N27" s="29"/>
      <c r="O27" s="29"/>
      <c r="P27" s="29"/>
      <c r="Q27" s="29"/>
      <c r="R27" s="29"/>
      <c r="S27" s="29"/>
      <c r="T27" s="29"/>
      <c r="U27" s="29"/>
      <c r="V27" s="29"/>
      <c r="W27" s="29"/>
      <c r="X27" s="29"/>
      <c r="Y27" s="29"/>
      <c r="Z27" s="29"/>
      <c r="AA27" s="29"/>
      <c r="AB27" s="29"/>
      <c r="AC27" s="29"/>
      <c r="AD27" s="28"/>
      <c r="AE27" s="28"/>
      <c r="AF27" s="28"/>
      <c r="AG27" s="28"/>
      <c r="AH27" s="28"/>
      <c r="AI27" s="28"/>
      <c r="AJ27" s="28"/>
      <c r="AK27" s="28"/>
      <c r="AL27" s="28"/>
      <c r="AM27" s="28"/>
      <c r="AN27" s="28" t="s">
        <v>477</v>
      </c>
      <c r="AO27" s="28" t="s">
        <v>477</v>
      </c>
      <c r="AP27" s="28"/>
      <c r="AQ27" s="28"/>
    </row>
    <row r="28" customFormat="false" ht="15" hidden="false" customHeight="false" outlineLevel="0" collapsed="false">
      <c r="A28" s="0" t="str">
        <f aca="false">Asignaturas!F27</f>
        <v>Matemática Avanzada</v>
      </c>
      <c r="B28" s="0" t="n">
        <f aca="false">Asignaturas!A27</f>
        <v>19989</v>
      </c>
      <c r="C28" s="0" t="str">
        <f aca="false">Asignaturas!B27</f>
        <v>Sistemas Dinámicos</v>
      </c>
      <c r="D28" s="28" t="s">
        <v>477</v>
      </c>
      <c r="E28" s="28" t="s">
        <v>477</v>
      </c>
      <c r="F28" s="28" t="s">
        <v>477</v>
      </c>
      <c r="G28" s="28" t="s">
        <v>477</v>
      </c>
      <c r="H28" s="28" t="s">
        <v>477</v>
      </c>
      <c r="I28" s="29" t="s">
        <v>477</v>
      </c>
      <c r="J28" s="29"/>
      <c r="K28" s="29"/>
      <c r="L28" s="29" t="s">
        <v>477</v>
      </c>
      <c r="M28" s="29" t="s">
        <v>477</v>
      </c>
      <c r="N28" s="29"/>
      <c r="O28" s="29" t="s">
        <v>477</v>
      </c>
      <c r="P28" s="29" t="s">
        <v>477</v>
      </c>
      <c r="Q28" s="29"/>
      <c r="R28" s="29"/>
      <c r="S28" s="29"/>
      <c r="T28" s="29"/>
      <c r="U28" s="29" t="s">
        <v>477</v>
      </c>
      <c r="V28" s="29"/>
      <c r="W28" s="29"/>
      <c r="X28" s="29"/>
      <c r="Y28" s="29"/>
      <c r="Z28" s="29"/>
      <c r="AA28" s="29"/>
      <c r="AB28" s="29"/>
      <c r="AC28" s="29"/>
      <c r="AD28" s="28"/>
      <c r="AE28" s="28"/>
      <c r="AF28" s="28"/>
      <c r="AG28" s="28"/>
      <c r="AH28" s="28"/>
      <c r="AI28" s="28"/>
      <c r="AJ28" s="28"/>
      <c r="AK28" s="28"/>
      <c r="AL28" s="28"/>
      <c r="AM28" s="28"/>
      <c r="AN28" s="28"/>
      <c r="AO28" s="28"/>
      <c r="AP28" s="28"/>
      <c r="AQ28" s="28"/>
    </row>
    <row r="29" customFormat="false" ht="15" hidden="false" customHeight="false" outlineLevel="0" collapsed="false">
      <c r="A29" s="0" t="str">
        <f aca="false">Asignaturas!F28</f>
        <v>Análisis Matemático</v>
      </c>
      <c r="B29" s="0" t="n">
        <f aca="false">Asignaturas!A28</f>
        <v>19991</v>
      </c>
      <c r="C29" s="0" t="str">
        <f aca="false">Asignaturas!B28</f>
        <v>Análisis Funcional</v>
      </c>
      <c r="D29" s="28" t="s">
        <v>477</v>
      </c>
      <c r="E29" s="28" t="s">
        <v>477</v>
      </c>
      <c r="F29" s="28" t="s">
        <v>477</v>
      </c>
      <c r="G29" s="28" t="s">
        <v>477</v>
      </c>
      <c r="H29" s="28" t="s">
        <v>477</v>
      </c>
      <c r="I29" s="29" t="s">
        <v>477</v>
      </c>
      <c r="J29" s="29"/>
      <c r="K29" s="29"/>
      <c r="L29" s="29" t="s">
        <v>477</v>
      </c>
      <c r="M29" s="29" t="s">
        <v>477</v>
      </c>
      <c r="N29" s="29"/>
      <c r="O29" s="29" t="s">
        <v>477</v>
      </c>
      <c r="P29" s="29" t="s">
        <v>477</v>
      </c>
      <c r="Q29" s="29"/>
      <c r="R29" s="29"/>
      <c r="S29" s="29"/>
      <c r="T29" s="29"/>
      <c r="U29" s="29" t="s">
        <v>477</v>
      </c>
      <c r="V29" s="29"/>
      <c r="W29" s="29"/>
      <c r="X29" s="29"/>
      <c r="Y29" s="29"/>
      <c r="Z29" s="29"/>
      <c r="AA29" s="29"/>
      <c r="AB29" s="29"/>
      <c r="AC29" s="29"/>
      <c r="AD29" s="28"/>
      <c r="AE29" s="28"/>
      <c r="AF29" s="28"/>
      <c r="AG29" s="28"/>
      <c r="AH29" s="28"/>
      <c r="AI29" s="28"/>
      <c r="AJ29" s="28"/>
      <c r="AK29" s="28"/>
      <c r="AL29" s="28"/>
      <c r="AM29" s="28"/>
      <c r="AN29" s="28"/>
      <c r="AO29" s="28"/>
      <c r="AP29" s="28"/>
      <c r="AQ29" s="28"/>
    </row>
    <row r="30" customFormat="false" ht="15" hidden="false" customHeight="false" outlineLevel="0" collapsed="false">
      <c r="A30" s="0" t="str">
        <f aca="false">Asignaturas!F29</f>
        <v>Matemática Avanzada</v>
      </c>
      <c r="B30" s="0" t="n">
        <f aca="false">Asignaturas!A29</f>
        <v>19992</v>
      </c>
      <c r="C30" s="0" t="str">
        <f aca="false">Asignaturas!B29</f>
        <v>Topología</v>
      </c>
      <c r="D30" s="28" t="s">
        <v>477</v>
      </c>
      <c r="E30" s="28" t="s">
        <v>477</v>
      </c>
      <c r="F30" s="28" t="s">
        <v>477</v>
      </c>
      <c r="G30" s="28" t="s">
        <v>477</v>
      </c>
      <c r="H30" s="28" t="s">
        <v>477</v>
      </c>
      <c r="I30" s="29" t="s">
        <v>477</v>
      </c>
      <c r="J30" s="29"/>
      <c r="K30" s="29"/>
      <c r="L30" s="29"/>
      <c r="M30" s="29"/>
      <c r="N30" s="29" t="s">
        <v>477</v>
      </c>
      <c r="O30" s="29" t="s">
        <v>477</v>
      </c>
      <c r="P30" s="29" t="s">
        <v>477</v>
      </c>
      <c r="Q30" s="29"/>
      <c r="R30" s="29"/>
      <c r="S30" s="29"/>
      <c r="T30" s="29"/>
      <c r="U30" s="29" t="s">
        <v>477</v>
      </c>
      <c r="V30" s="29"/>
      <c r="W30" s="29"/>
      <c r="X30" s="29"/>
      <c r="Y30" s="29"/>
      <c r="Z30" s="29"/>
      <c r="AA30" s="29"/>
      <c r="AB30" s="29"/>
      <c r="AC30" s="29"/>
      <c r="AD30" s="28"/>
      <c r="AE30" s="28"/>
      <c r="AF30" s="28"/>
      <c r="AG30" s="28"/>
      <c r="AH30" s="28"/>
      <c r="AI30" s="28"/>
      <c r="AJ30" s="28"/>
      <c r="AK30" s="28"/>
      <c r="AL30" s="28"/>
      <c r="AM30" s="28"/>
      <c r="AN30" s="28"/>
      <c r="AO30" s="28"/>
      <c r="AP30" s="28"/>
      <c r="AQ30" s="28"/>
    </row>
    <row r="31" customFormat="false" ht="15" hidden="false" customHeight="false" outlineLevel="0" collapsed="false">
      <c r="A31" s="0" t="str">
        <f aca="false">Asignaturas!F30</f>
        <v>Matemática Avanzada</v>
      </c>
      <c r="B31" s="0" t="n">
        <f aca="false">Asignaturas!A30</f>
        <v>19990</v>
      </c>
      <c r="C31" s="0" t="str">
        <f aca="false">Asignaturas!B30</f>
        <v>Variable Compleja y Análisis de Fourier</v>
      </c>
      <c r="D31" s="28"/>
      <c r="E31" s="28"/>
      <c r="F31" s="28"/>
      <c r="G31" s="28"/>
      <c r="H31" s="28"/>
      <c r="I31" s="29"/>
      <c r="J31" s="29"/>
      <c r="K31" s="29"/>
      <c r="L31" s="29"/>
      <c r="M31" s="29" t="s">
        <v>477</v>
      </c>
      <c r="N31" s="29"/>
      <c r="O31" s="29" t="s">
        <v>477</v>
      </c>
      <c r="P31" s="29"/>
      <c r="Q31" s="29"/>
      <c r="R31" s="29"/>
      <c r="S31" s="29"/>
      <c r="T31" s="29"/>
      <c r="U31" s="29" t="s">
        <v>477</v>
      </c>
      <c r="V31" s="29"/>
      <c r="W31" s="29"/>
      <c r="X31" s="29"/>
      <c r="Y31" s="29"/>
      <c r="Z31" s="29"/>
      <c r="AA31" s="29"/>
      <c r="AB31" s="29"/>
      <c r="AC31" s="29"/>
      <c r="AD31" s="28"/>
      <c r="AE31" s="28"/>
      <c r="AF31" s="28"/>
      <c r="AG31" s="28"/>
      <c r="AH31" s="28"/>
      <c r="AI31" s="28"/>
      <c r="AJ31" s="28"/>
      <c r="AK31" s="28"/>
      <c r="AL31" s="28"/>
      <c r="AM31" s="28"/>
      <c r="AN31" s="28"/>
      <c r="AO31" s="28"/>
      <c r="AP31" s="28"/>
      <c r="AQ31" s="28"/>
    </row>
    <row r="32" customFormat="false" ht="15" hidden="false" customHeight="false" outlineLevel="0" collapsed="false">
      <c r="A32" s="0" t="str">
        <f aca="false">Asignaturas!F31</f>
        <v>Ciencia de Datos</v>
      </c>
      <c r="B32" s="0" t="n">
        <f aca="false">Asignaturas!A31</f>
        <v>19993</v>
      </c>
      <c r="C32" s="0" t="str">
        <f aca="false">Asignaturas!B31</f>
        <v>Aprendizaje Automático</v>
      </c>
      <c r="D32" s="28" t="s">
        <v>477</v>
      </c>
      <c r="E32" s="28" t="s">
        <v>477</v>
      </c>
      <c r="F32" s="28" t="s">
        <v>477</v>
      </c>
      <c r="G32" s="28" t="s">
        <v>477</v>
      </c>
      <c r="H32" s="28" t="s">
        <v>477</v>
      </c>
      <c r="I32" s="29"/>
      <c r="J32" s="29"/>
      <c r="K32" s="29"/>
      <c r="L32" s="29"/>
      <c r="M32" s="29"/>
      <c r="N32" s="29"/>
      <c r="O32" s="29"/>
      <c r="P32" s="29"/>
      <c r="Q32" s="29"/>
      <c r="R32" s="29" t="s">
        <v>477</v>
      </c>
      <c r="S32" s="29" t="s">
        <v>477</v>
      </c>
      <c r="T32" s="29" t="s">
        <v>477</v>
      </c>
      <c r="U32" s="29" t="s">
        <v>477</v>
      </c>
      <c r="V32" s="29" t="s">
        <v>477</v>
      </c>
      <c r="W32" s="29" t="s">
        <v>477</v>
      </c>
      <c r="X32" s="29" t="s">
        <v>477</v>
      </c>
      <c r="Y32" s="29" t="s">
        <v>477</v>
      </c>
      <c r="Z32" s="29" t="s">
        <v>477</v>
      </c>
      <c r="AA32" s="29"/>
      <c r="AB32" s="29"/>
      <c r="AC32" s="29"/>
      <c r="AD32" s="28"/>
      <c r="AE32" s="28"/>
      <c r="AF32" s="28"/>
      <c r="AG32" s="28"/>
      <c r="AH32" s="28"/>
      <c r="AI32" s="28"/>
      <c r="AJ32" s="28"/>
      <c r="AK32" s="28"/>
      <c r="AL32" s="28"/>
      <c r="AM32" s="28"/>
      <c r="AN32" s="28"/>
      <c r="AO32" s="28"/>
      <c r="AP32" s="28"/>
      <c r="AQ32" s="28"/>
    </row>
    <row r="33" customFormat="false" ht="15" hidden="false" customHeight="false" outlineLevel="0" collapsed="false">
      <c r="A33" s="0" t="str">
        <f aca="false">Asignaturas!F32</f>
        <v>Computación Paralela</v>
      </c>
      <c r="B33" s="0" t="n">
        <f aca="false">Asignaturas!A32</f>
        <v>19994</v>
      </c>
      <c r="C33" s="0" t="str">
        <f aca="false">Asignaturas!B32</f>
        <v>Computación en paralelo</v>
      </c>
      <c r="D33" s="28" t="s">
        <v>477</v>
      </c>
      <c r="E33" s="28" t="s">
        <v>477</v>
      </c>
      <c r="F33" s="28"/>
      <c r="G33" s="28"/>
      <c r="H33" s="28" t="s">
        <v>477</v>
      </c>
      <c r="I33" s="29"/>
      <c r="J33" s="29"/>
      <c r="K33" s="29"/>
      <c r="L33" s="29"/>
      <c r="M33" s="29"/>
      <c r="N33" s="29"/>
      <c r="O33" s="29"/>
      <c r="P33" s="29"/>
      <c r="Q33" s="29"/>
      <c r="R33" s="29"/>
      <c r="S33" s="29"/>
      <c r="T33" s="29"/>
      <c r="U33" s="29"/>
      <c r="V33" s="29" t="s">
        <v>477</v>
      </c>
      <c r="W33" s="29" t="s">
        <v>477</v>
      </c>
      <c r="X33" s="29" t="s">
        <v>477</v>
      </c>
      <c r="Y33" s="29" t="s">
        <v>477</v>
      </c>
      <c r="Z33" s="29" t="s">
        <v>477</v>
      </c>
      <c r="AA33" s="29"/>
      <c r="AB33" s="29"/>
      <c r="AC33" s="29"/>
      <c r="AD33" s="28"/>
      <c r="AE33" s="28"/>
      <c r="AF33" s="28"/>
      <c r="AG33" s="28"/>
      <c r="AH33" s="28"/>
      <c r="AI33" s="28"/>
      <c r="AJ33" s="28"/>
      <c r="AK33" s="28"/>
      <c r="AL33" s="28"/>
      <c r="AM33" s="28"/>
      <c r="AN33" s="28"/>
      <c r="AO33" s="28"/>
      <c r="AP33" s="28"/>
      <c r="AQ33" s="28"/>
    </row>
    <row r="34" customFormat="false" ht="15" hidden="false" customHeight="false" outlineLevel="0" collapsed="false">
      <c r="A34" s="0" t="str">
        <f aca="false">Asignaturas!F33</f>
        <v>Matemática Aplicada a la Economía</v>
      </c>
      <c r="B34" s="0" t="n">
        <f aca="false">Asignaturas!A33</f>
        <v>19995</v>
      </c>
      <c r="C34" s="0" t="str">
        <f aca="false">Asignaturas!B33</f>
        <v>Cálculo Estocástico</v>
      </c>
      <c r="D34" s="28"/>
      <c r="E34" s="28"/>
      <c r="F34" s="28"/>
      <c r="G34" s="28"/>
      <c r="H34" s="28"/>
      <c r="I34" s="29"/>
      <c r="J34" s="29"/>
      <c r="K34" s="29"/>
      <c r="L34" s="29"/>
      <c r="M34" s="29" t="s">
        <v>477</v>
      </c>
      <c r="N34" s="29" t="s">
        <v>477</v>
      </c>
      <c r="O34" s="29"/>
      <c r="P34" s="29"/>
      <c r="Q34" s="29"/>
      <c r="R34" s="29"/>
      <c r="S34" s="29" t="s">
        <v>477</v>
      </c>
      <c r="T34" s="29"/>
      <c r="U34" s="29" t="s">
        <v>477</v>
      </c>
      <c r="V34" s="29"/>
      <c r="W34" s="29"/>
      <c r="X34" s="29"/>
      <c r="Y34" s="29"/>
      <c r="Z34" s="29"/>
      <c r="AA34" s="29"/>
      <c r="AB34" s="29"/>
      <c r="AC34" s="29"/>
      <c r="AD34" s="28"/>
      <c r="AE34" s="28"/>
      <c r="AF34" s="28" t="s">
        <v>477</v>
      </c>
      <c r="AG34" s="28"/>
      <c r="AH34" s="28"/>
      <c r="AI34" s="28"/>
      <c r="AJ34" s="28"/>
      <c r="AK34" s="28"/>
      <c r="AL34" s="28"/>
      <c r="AM34" s="28"/>
      <c r="AN34" s="28"/>
      <c r="AO34" s="28"/>
      <c r="AP34" s="28"/>
      <c r="AQ34" s="28"/>
    </row>
    <row r="35" customFormat="false" ht="15" hidden="false" customHeight="false" outlineLevel="0" collapsed="false">
      <c r="A35" s="0" t="str">
        <f aca="false">Asignaturas!F34</f>
        <v>Matemática Financiera</v>
      </c>
      <c r="B35" s="0" t="n">
        <f aca="false">Asignaturas!A34</f>
        <v>19997</v>
      </c>
      <c r="C35" s="0" t="str">
        <f aca="false">Asignaturas!B34</f>
        <v>Matemática Financiera I</v>
      </c>
      <c r="D35" s="28"/>
      <c r="E35" s="28"/>
      <c r="F35" s="28"/>
      <c r="G35" s="28"/>
      <c r="H35" s="28"/>
      <c r="I35" s="29"/>
      <c r="J35" s="29"/>
      <c r="K35" s="29"/>
      <c r="L35" s="29"/>
      <c r="M35" s="29"/>
      <c r="N35" s="29"/>
      <c r="O35" s="29"/>
      <c r="P35" s="29"/>
      <c r="Q35" s="29"/>
      <c r="R35" s="29"/>
      <c r="S35" s="29"/>
      <c r="T35" s="29"/>
      <c r="U35" s="29" t="s">
        <v>477</v>
      </c>
      <c r="V35" s="29"/>
      <c r="W35" s="29"/>
      <c r="X35" s="29"/>
      <c r="Y35" s="29"/>
      <c r="Z35" s="29"/>
      <c r="AA35" s="29" t="s">
        <v>477</v>
      </c>
      <c r="AB35" s="29"/>
      <c r="AC35" s="29"/>
      <c r="AD35" s="28" t="s">
        <v>477</v>
      </c>
      <c r="AE35" s="28" t="s">
        <v>477</v>
      </c>
      <c r="AF35" s="28" t="s">
        <v>477</v>
      </c>
      <c r="AG35" s="28"/>
      <c r="AH35" s="28"/>
      <c r="AI35" s="28"/>
      <c r="AJ35" s="28"/>
      <c r="AK35" s="28"/>
      <c r="AL35" s="28"/>
      <c r="AM35" s="28"/>
      <c r="AN35" s="28"/>
      <c r="AO35" s="28"/>
      <c r="AP35" s="28"/>
      <c r="AQ35" s="28"/>
    </row>
    <row r="36" customFormat="false" ht="15" hidden="false" customHeight="false" outlineLevel="0" collapsed="false">
      <c r="A36" s="0" t="str">
        <f aca="false">Asignaturas!F35</f>
        <v>Matemática Aplicada a la Economía</v>
      </c>
      <c r="B36" s="0" t="n">
        <f aca="false">Asignaturas!A35</f>
        <v>19996</v>
      </c>
      <c r="C36" s="0" t="str">
        <f aca="false">Asignaturas!B35</f>
        <v>Matemáticas Actuariales</v>
      </c>
      <c r="D36" s="28"/>
      <c r="E36" s="28"/>
      <c r="F36" s="28"/>
      <c r="G36" s="28"/>
      <c r="H36" s="28"/>
      <c r="I36" s="29"/>
      <c r="J36" s="29"/>
      <c r="K36" s="29"/>
      <c r="L36" s="29"/>
      <c r="M36" s="29"/>
      <c r="N36" s="29" t="s">
        <v>477</v>
      </c>
      <c r="O36" s="29"/>
      <c r="P36" s="29"/>
      <c r="Q36" s="29"/>
      <c r="R36" s="29"/>
      <c r="S36" s="29" t="s">
        <v>477</v>
      </c>
      <c r="T36" s="29"/>
      <c r="U36" s="29" t="s">
        <v>477</v>
      </c>
      <c r="V36" s="29"/>
      <c r="W36" s="29"/>
      <c r="X36" s="29"/>
      <c r="Y36" s="29"/>
      <c r="Z36" s="29"/>
      <c r="AA36" s="29"/>
      <c r="AB36" s="29"/>
      <c r="AC36" s="29"/>
      <c r="AD36" s="28"/>
      <c r="AE36" s="28"/>
      <c r="AF36" s="28" t="s">
        <v>477</v>
      </c>
      <c r="AG36" s="28"/>
      <c r="AH36" s="23"/>
      <c r="AI36" s="28"/>
      <c r="AJ36" s="28"/>
      <c r="AK36" s="23"/>
      <c r="AL36" s="28"/>
      <c r="AM36" s="28"/>
      <c r="AN36" s="28"/>
      <c r="AO36" s="28"/>
      <c r="AP36" s="28"/>
      <c r="AQ36" s="28"/>
    </row>
    <row r="37" customFormat="false" ht="15" hidden="false" customHeight="false" outlineLevel="0" collapsed="false">
      <c r="A37" s="0" t="str">
        <f aca="false">Asignaturas!F36</f>
        <v>Computación</v>
      </c>
      <c r="B37" s="0" t="n">
        <f aca="false">Asignaturas!A36</f>
        <v>19998</v>
      </c>
      <c r="C37" s="0" t="str">
        <f aca="false">Asignaturas!B36</f>
        <v>Lógica Formal</v>
      </c>
      <c r="D37" s="28"/>
      <c r="E37" s="28"/>
      <c r="F37" s="28"/>
      <c r="G37" s="28"/>
      <c r="H37" s="28"/>
      <c r="I37" s="29" t="s">
        <v>477</v>
      </c>
      <c r="J37" s="29"/>
      <c r="K37" s="29"/>
      <c r="L37" s="29"/>
      <c r="M37" s="29" t="s">
        <v>477</v>
      </c>
      <c r="N37" s="29" t="s">
        <v>477</v>
      </c>
      <c r="O37" s="29" t="s">
        <v>477</v>
      </c>
      <c r="P37" s="29" t="s">
        <v>477</v>
      </c>
      <c r="Q37" s="29"/>
      <c r="R37" s="29"/>
      <c r="S37" s="29"/>
      <c r="T37" s="29"/>
      <c r="U37" s="29"/>
      <c r="V37" s="29"/>
      <c r="W37" s="29"/>
      <c r="X37" s="29"/>
      <c r="Y37" s="29"/>
      <c r="Z37" s="29"/>
      <c r="AA37" s="29"/>
      <c r="AB37" s="29"/>
      <c r="AC37" s="29"/>
      <c r="AD37" s="28"/>
      <c r="AE37" s="28"/>
      <c r="AF37" s="28"/>
      <c r="AG37" s="28"/>
      <c r="AH37" s="28" t="s">
        <v>477</v>
      </c>
      <c r="AI37" s="28"/>
      <c r="AJ37" s="28" t="s">
        <v>477</v>
      </c>
      <c r="AK37" s="23"/>
      <c r="AL37" s="28"/>
      <c r="AM37" s="28"/>
      <c r="AN37" s="28"/>
      <c r="AO37" s="28"/>
      <c r="AP37" s="28"/>
      <c r="AQ37" s="28"/>
    </row>
    <row r="38" customFormat="false" ht="15" hidden="false" customHeight="false" outlineLevel="0" collapsed="false">
      <c r="A38" s="0" t="str">
        <f aca="false">Asignaturas!F37</f>
        <v>Computación</v>
      </c>
      <c r="B38" s="0" t="n">
        <f aca="false">Asignaturas!A37</f>
        <v>19999</v>
      </c>
      <c r="C38" s="0" t="str">
        <f aca="false">Asignaturas!B37</f>
        <v>Teoría de la Computación</v>
      </c>
      <c r="D38" s="28"/>
      <c r="E38" s="28"/>
      <c r="F38" s="28"/>
      <c r="G38" s="28"/>
      <c r="H38" s="28"/>
      <c r="I38" s="29" t="s">
        <v>477</v>
      </c>
      <c r="J38" s="29"/>
      <c r="K38" s="29"/>
      <c r="L38" s="29" t="s">
        <v>477</v>
      </c>
      <c r="M38" s="29" t="s">
        <v>477</v>
      </c>
      <c r="N38" s="29" t="s">
        <v>477</v>
      </c>
      <c r="O38" s="29"/>
      <c r="P38" s="29" t="s">
        <v>477</v>
      </c>
      <c r="Q38" s="29"/>
      <c r="R38" s="29"/>
      <c r="S38" s="29"/>
      <c r="T38" s="29"/>
      <c r="U38" s="29"/>
      <c r="V38" s="29"/>
      <c r="W38" s="29"/>
      <c r="X38" s="29"/>
      <c r="Y38" s="29"/>
      <c r="Z38" s="29"/>
      <c r="AA38" s="29"/>
      <c r="AB38" s="29"/>
      <c r="AC38" s="29"/>
      <c r="AD38" s="28"/>
      <c r="AE38" s="28"/>
      <c r="AF38" s="28"/>
      <c r="AG38" s="28"/>
      <c r="AH38" s="28" t="s">
        <v>477</v>
      </c>
      <c r="AI38" s="28"/>
      <c r="AJ38" s="28"/>
      <c r="AK38" s="23"/>
      <c r="AL38" s="28"/>
      <c r="AM38" s="28"/>
      <c r="AN38" s="28"/>
      <c r="AO38" s="28"/>
      <c r="AP38" s="28"/>
      <c r="AQ38" s="28"/>
    </row>
    <row r="39" customFormat="false" ht="15" hidden="false" customHeight="false" outlineLevel="0" collapsed="false">
      <c r="A39" s="0" t="str">
        <f aca="false">Asignaturas!F38</f>
        <v>Inteligencia Artificial</v>
      </c>
      <c r="B39" s="0" t="n">
        <f aca="false">Asignaturas!A38</f>
        <v>20000</v>
      </c>
      <c r="C39" s="0" t="str">
        <f aca="false">Asignaturas!B38</f>
        <v>Fundamentos de la Inteligencia Artificial</v>
      </c>
      <c r="D39" s="28"/>
      <c r="E39" s="28"/>
      <c r="F39" s="28"/>
      <c r="G39" s="28"/>
      <c r="H39" s="28"/>
      <c r="I39" s="29"/>
      <c r="J39" s="29"/>
      <c r="K39" s="29"/>
      <c r="L39" s="29"/>
      <c r="M39" s="29"/>
      <c r="N39" s="29"/>
      <c r="O39" s="29"/>
      <c r="P39" s="29"/>
      <c r="Q39" s="29"/>
      <c r="R39" s="29"/>
      <c r="S39" s="29"/>
      <c r="T39" s="29"/>
      <c r="U39" s="29"/>
      <c r="V39" s="29" t="s">
        <v>477</v>
      </c>
      <c r="W39" s="29"/>
      <c r="X39" s="29"/>
      <c r="Y39" s="29"/>
      <c r="Z39" s="29"/>
      <c r="AA39" s="29"/>
      <c r="AB39" s="29"/>
      <c r="AC39" s="29"/>
      <c r="AD39" s="28"/>
      <c r="AE39" s="28"/>
      <c r="AF39" s="28"/>
      <c r="AG39" s="28"/>
      <c r="AH39" s="28" t="s">
        <v>477</v>
      </c>
      <c r="AI39" s="28" t="s">
        <v>477</v>
      </c>
      <c r="AJ39" s="28" t="s">
        <v>477</v>
      </c>
      <c r="AK39" s="28" t="s">
        <v>477</v>
      </c>
      <c r="AL39" s="28"/>
      <c r="AM39" s="28"/>
      <c r="AN39" s="28"/>
      <c r="AO39" s="28"/>
      <c r="AP39" s="28"/>
      <c r="AQ39" s="28"/>
    </row>
    <row r="40" customFormat="false" ht="15" hidden="false" customHeight="false" outlineLevel="0" collapsed="false">
      <c r="A40" s="0" t="str">
        <f aca="false">Asignaturas!F39</f>
        <v>Matemática Financiera</v>
      </c>
      <c r="B40" s="0" t="n">
        <f aca="false">Asignaturas!A39</f>
        <v>20002</v>
      </c>
      <c r="C40" s="0" t="str">
        <f aca="false">Asignaturas!B39</f>
        <v>Matemática Financiera II</v>
      </c>
      <c r="D40" s="28"/>
      <c r="E40" s="28"/>
      <c r="F40" s="28"/>
      <c r="G40" s="28"/>
      <c r="H40" s="28"/>
      <c r="I40" s="29"/>
      <c r="J40" s="29"/>
      <c r="K40" s="29"/>
      <c r="L40" s="29"/>
      <c r="M40" s="29"/>
      <c r="N40" s="29"/>
      <c r="O40" s="29"/>
      <c r="P40" s="29"/>
      <c r="Q40" s="29"/>
      <c r="R40" s="29"/>
      <c r="S40" s="29"/>
      <c r="T40" s="29"/>
      <c r="U40" s="29" t="s">
        <v>477</v>
      </c>
      <c r="V40" s="29"/>
      <c r="W40" s="29"/>
      <c r="X40" s="29"/>
      <c r="Y40" s="29"/>
      <c r="Z40" s="29"/>
      <c r="AA40" s="29" t="s">
        <v>477</v>
      </c>
      <c r="AB40" s="29"/>
      <c r="AC40" s="29"/>
      <c r="AD40" s="28" t="s">
        <v>477</v>
      </c>
      <c r="AE40" s="28" t="s">
        <v>477</v>
      </c>
      <c r="AF40" s="28" t="s">
        <v>477</v>
      </c>
      <c r="AG40" s="28"/>
      <c r="AH40" s="28"/>
      <c r="AI40" s="28"/>
      <c r="AJ40" s="28"/>
      <c r="AK40" s="28"/>
      <c r="AL40" s="28"/>
      <c r="AM40" s="28"/>
      <c r="AN40" s="28"/>
      <c r="AO40" s="28"/>
      <c r="AP40" s="28"/>
      <c r="AQ40" s="28"/>
    </row>
    <row r="41" customFormat="false" ht="15" hidden="false" customHeight="false" outlineLevel="0" collapsed="false">
      <c r="A41" s="0" t="str">
        <f aca="false">Asignaturas!F40</f>
        <v>Minería de Datos</v>
      </c>
      <c r="B41" s="0" t="n">
        <f aca="false">Asignaturas!A40</f>
        <v>20005</v>
      </c>
      <c r="C41" s="0" t="str">
        <f aca="false">Asignaturas!B40</f>
        <v>Minería de Datos y Big Data</v>
      </c>
      <c r="D41" s="28"/>
      <c r="E41" s="28"/>
      <c r="F41" s="28"/>
      <c r="G41" s="28"/>
      <c r="H41" s="28"/>
      <c r="I41" s="29"/>
      <c r="J41" s="29"/>
      <c r="K41" s="29"/>
      <c r="L41" s="29"/>
      <c r="M41" s="29"/>
      <c r="N41" s="29"/>
      <c r="O41" s="29"/>
      <c r="P41" s="29"/>
      <c r="Q41" s="29"/>
      <c r="R41" s="29" t="s">
        <v>477</v>
      </c>
      <c r="S41" s="29" t="s">
        <v>477</v>
      </c>
      <c r="T41" s="29" t="s">
        <v>477</v>
      </c>
      <c r="U41" s="29" t="s">
        <v>477</v>
      </c>
      <c r="V41" s="29" t="s">
        <v>477</v>
      </c>
      <c r="W41" s="29" t="s">
        <v>477</v>
      </c>
      <c r="X41" s="29" t="s">
        <v>477</v>
      </c>
      <c r="Y41" s="29" t="s">
        <v>477</v>
      </c>
      <c r="Z41" s="29" t="s">
        <v>477</v>
      </c>
      <c r="AA41" s="29"/>
      <c r="AB41" s="29"/>
      <c r="AC41" s="29"/>
      <c r="AD41" s="28"/>
      <c r="AE41" s="28"/>
      <c r="AF41" s="28"/>
      <c r="AG41" s="28" t="s">
        <v>477</v>
      </c>
      <c r="AH41" s="28"/>
      <c r="AI41" s="28"/>
      <c r="AJ41" s="28"/>
      <c r="AK41" s="28"/>
      <c r="AL41" s="28"/>
      <c r="AM41" s="28"/>
      <c r="AN41" s="28"/>
      <c r="AO41" s="28"/>
      <c r="AP41" s="28"/>
      <c r="AQ41" s="28"/>
    </row>
    <row r="42" customFormat="false" ht="15" hidden="false" customHeight="false" outlineLevel="0" collapsed="false">
      <c r="A42" s="0" t="str">
        <f aca="false">Asignaturas!F41</f>
        <v>Matemática Financiera</v>
      </c>
      <c r="B42" s="0" t="n">
        <f aca="false">Asignaturas!A41</f>
        <v>20003</v>
      </c>
      <c r="C42" s="0" t="str">
        <f aca="false">Asignaturas!B41</f>
        <v>Modelos de Riesgo Cuantitativo</v>
      </c>
      <c r="D42" s="28"/>
      <c r="E42" s="28"/>
      <c r="F42" s="28"/>
      <c r="G42" s="28"/>
      <c r="H42" s="28"/>
      <c r="I42" s="29"/>
      <c r="J42" s="29"/>
      <c r="K42" s="29"/>
      <c r="L42" s="29" t="s">
        <v>477</v>
      </c>
      <c r="M42" s="29"/>
      <c r="N42" s="29"/>
      <c r="O42" s="29" t="s">
        <v>477</v>
      </c>
      <c r="P42" s="29"/>
      <c r="Q42" s="29"/>
      <c r="R42" s="29"/>
      <c r="S42" s="29"/>
      <c r="T42" s="29"/>
      <c r="U42" s="29" t="s">
        <v>477</v>
      </c>
      <c r="V42" s="29"/>
      <c r="W42" s="29" t="s">
        <v>477</v>
      </c>
      <c r="X42" s="29" t="s">
        <v>477</v>
      </c>
      <c r="Y42" s="29"/>
      <c r="Z42" s="29"/>
      <c r="AA42" s="29" t="s">
        <v>477</v>
      </c>
      <c r="AB42" s="29"/>
      <c r="AC42" s="29"/>
      <c r="AD42" s="28" t="s">
        <v>477</v>
      </c>
      <c r="AE42" s="28" t="s">
        <v>477</v>
      </c>
      <c r="AF42" s="28" t="s">
        <v>477</v>
      </c>
      <c r="AG42" s="28"/>
      <c r="AH42" s="28"/>
      <c r="AI42" s="28"/>
      <c r="AJ42" s="28"/>
      <c r="AK42" s="28"/>
      <c r="AL42" s="28"/>
      <c r="AM42" s="28"/>
      <c r="AN42" s="28"/>
      <c r="AO42" s="28"/>
      <c r="AP42" s="28"/>
      <c r="AQ42" s="28"/>
    </row>
    <row r="43" customFormat="false" ht="15" hidden="false" customHeight="false" outlineLevel="0" collapsed="false">
      <c r="A43" s="0" t="str">
        <f aca="false">Asignaturas!F42</f>
        <v>Matemática Financiera</v>
      </c>
      <c r="B43" s="0" t="n">
        <f aca="false">Asignaturas!A42</f>
        <v>20004</v>
      </c>
      <c r="C43" s="0" t="str">
        <f aca="false">Asignaturas!B42</f>
        <v>Teoría y optimización de carteras</v>
      </c>
      <c r="D43" s="28"/>
      <c r="E43" s="28"/>
      <c r="F43" s="28"/>
      <c r="G43" s="28"/>
      <c r="H43" s="28"/>
      <c r="I43" s="29"/>
      <c r="J43" s="29"/>
      <c r="K43" s="29"/>
      <c r="L43" s="29" t="s">
        <v>477</v>
      </c>
      <c r="M43" s="29"/>
      <c r="N43" s="29"/>
      <c r="O43" s="29" t="s">
        <v>477</v>
      </c>
      <c r="P43" s="29"/>
      <c r="Q43" s="29"/>
      <c r="R43" s="29"/>
      <c r="S43" s="29"/>
      <c r="T43" s="29"/>
      <c r="U43" s="29" t="s">
        <v>477</v>
      </c>
      <c r="V43" s="29"/>
      <c r="W43" s="29" t="s">
        <v>477</v>
      </c>
      <c r="X43" s="29" t="s">
        <v>477</v>
      </c>
      <c r="Y43" s="29"/>
      <c r="Z43" s="29"/>
      <c r="AA43" s="29" t="s">
        <v>477</v>
      </c>
      <c r="AB43" s="29"/>
      <c r="AC43" s="29"/>
      <c r="AD43" s="28" t="s">
        <v>477</v>
      </c>
      <c r="AE43" s="28" t="s">
        <v>477</v>
      </c>
      <c r="AF43" s="28" t="s">
        <v>477</v>
      </c>
      <c r="AG43" s="28"/>
      <c r="AH43" s="28"/>
      <c r="AI43" s="28"/>
      <c r="AJ43" s="28"/>
      <c r="AK43" s="28"/>
      <c r="AL43" s="28"/>
      <c r="AM43" s="28"/>
      <c r="AN43" s="28"/>
      <c r="AO43" s="28"/>
      <c r="AP43" s="28"/>
      <c r="AQ43" s="28"/>
    </row>
    <row r="44" customFormat="false" ht="15" hidden="false" customHeight="false" outlineLevel="0" collapsed="false">
      <c r="A44" s="0" t="str">
        <f aca="false">Asignaturas!F43</f>
        <v>Matemática Aplicada a la Economía</v>
      </c>
      <c r="B44" s="0" t="n">
        <f aca="false">Asignaturas!A43</f>
        <v>20001</v>
      </c>
      <c r="C44" s="0" t="str">
        <f aca="false">Asignaturas!B43</f>
        <v>Series Temporales</v>
      </c>
      <c r="D44" s="28"/>
      <c r="E44" s="28"/>
      <c r="F44" s="28"/>
      <c r="G44" s="28"/>
      <c r="H44" s="28"/>
      <c r="I44" s="29"/>
      <c r="J44" s="29"/>
      <c r="K44" s="29"/>
      <c r="L44" s="29"/>
      <c r="M44" s="29"/>
      <c r="N44" s="29"/>
      <c r="O44" s="29" t="s">
        <v>477</v>
      </c>
      <c r="P44" s="29"/>
      <c r="Q44" s="29"/>
      <c r="R44" s="29"/>
      <c r="S44" s="29"/>
      <c r="T44" s="29"/>
      <c r="U44" s="29" t="s">
        <v>477</v>
      </c>
      <c r="V44" s="29"/>
      <c r="W44" s="29"/>
      <c r="X44" s="29"/>
      <c r="Y44" s="29"/>
      <c r="Z44" s="29"/>
      <c r="AA44" s="29" t="s">
        <v>477</v>
      </c>
      <c r="AB44" s="29"/>
      <c r="AC44" s="29"/>
      <c r="AD44" s="28" t="s">
        <v>477</v>
      </c>
      <c r="AE44" s="28"/>
      <c r="AF44" s="28" t="s">
        <v>477</v>
      </c>
      <c r="AG44" s="28"/>
      <c r="AH44" s="28"/>
      <c r="AI44" s="28"/>
      <c r="AJ44" s="28"/>
      <c r="AK44" s="28"/>
      <c r="AL44" s="28"/>
      <c r="AM44" s="28"/>
      <c r="AN44" s="28"/>
      <c r="AO44" s="28"/>
      <c r="AP44" s="28"/>
      <c r="AQ44" s="28"/>
    </row>
    <row r="45" customFormat="false" ht="15" hidden="false" customHeight="false" outlineLevel="0" collapsed="false">
      <c r="A45" s="0" t="str">
        <f aca="false">Asignaturas!F44</f>
        <v>Computación</v>
      </c>
      <c r="B45" s="0" t="n">
        <f aca="false">Asignaturas!A44</f>
        <v>20006</v>
      </c>
      <c r="C45" s="0" t="str">
        <f aca="false">Asignaturas!B44</f>
        <v>Programación Lógica</v>
      </c>
      <c r="D45" s="28"/>
      <c r="E45" s="28"/>
      <c r="F45" s="28"/>
      <c r="G45" s="28"/>
      <c r="H45" s="28"/>
      <c r="I45" s="29"/>
      <c r="J45" s="29"/>
      <c r="K45" s="29"/>
      <c r="L45" s="29"/>
      <c r="M45" s="29"/>
      <c r="N45" s="29"/>
      <c r="O45" s="29"/>
      <c r="P45" s="29"/>
      <c r="Q45" s="29"/>
      <c r="R45" s="29"/>
      <c r="S45" s="29"/>
      <c r="T45" s="29"/>
      <c r="U45" s="29"/>
      <c r="V45" s="29" t="s">
        <v>477</v>
      </c>
      <c r="W45" s="29" t="s">
        <v>477</v>
      </c>
      <c r="X45" s="29" t="s">
        <v>477</v>
      </c>
      <c r="Y45" s="29" t="s">
        <v>477</v>
      </c>
      <c r="Z45" s="29"/>
      <c r="AA45" s="29"/>
      <c r="AB45" s="29"/>
      <c r="AC45" s="29"/>
      <c r="AD45" s="28"/>
      <c r="AE45" s="28"/>
      <c r="AF45" s="28"/>
      <c r="AG45" s="28"/>
      <c r="AH45" s="28" t="s">
        <v>477</v>
      </c>
      <c r="AI45" s="28"/>
      <c r="AJ45" s="28" t="s">
        <v>477</v>
      </c>
      <c r="AK45" s="28"/>
      <c r="AL45" s="28"/>
      <c r="AM45" s="28"/>
      <c r="AN45" s="28"/>
      <c r="AO45" s="28"/>
      <c r="AP45" s="28"/>
      <c r="AQ45" s="28"/>
    </row>
    <row r="46" customFormat="false" ht="15" hidden="false" customHeight="false" outlineLevel="0" collapsed="false">
      <c r="A46" s="0" t="str">
        <f aca="false">Asignaturas!F45</f>
        <v>Computación</v>
      </c>
      <c r="B46" s="0" t="n">
        <f aca="false">Asignaturas!A45</f>
        <v>20007</v>
      </c>
      <c r="C46" s="0" t="str">
        <f aca="false">Asignaturas!B45</f>
        <v>Programación Funcional</v>
      </c>
      <c r="D46" s="28"/>
      <c r="E46" s="28"/>
      <c r="F46" s="28"/>
      <c r="G46" s="28"/>
      <c r="H46" s="28"/>
      <c r="I46" s="29"/>
      <c r="J46" s="29"/>
      <c r="K46" s="29"/>
      <c r="L46" s="29"/>
      <c r="M46" s="29"/>
      <c r="N46" s="29"/>
      <c r="O46" s="29"/>
      <c r="P46" s="29"/>
      <c r="Q46" s="29"/>
      <c r="R46" s="29"/>
      <c r="S46" s="29"/>
      <c r="T46" s="29"/>
      <c r="U46" s="29"/>
      <c r="V46" s="29" t="s">
        <v>477</v>
      </c>
      <c r="W46" s="29" t="s">
        <v>477</v>
      </c>
      <c r="X46" s="29" t="s">
        <v>477</v>
      </c>
      <c r="Y46" s="29" t="s">
        <v>477</v>
      </c>
      <c r="Z46" s="29"/>
      <c r="AA46" s="29"/>
      <c r="AB46" s="29"/>
      <c r="AC46" s="29"/>
      <c r="AD46" s="28"/>
      <c r="AE46" s="28"/>
      <c r="AF46" s="28"/>
      <c r="AG46" s="28"/>
      <c r="AH46" s="28" t="s">
        <v>477</v>
      </c>
      <c r="AI46" s="28"/>
      <c r="AJ46" s="28" t="s">
        <v>477</v>
      </c>
      <c r="AK46" s="28"/>
      <c r="AL46" s="28"/>
      <c r="AM46" s="28"/>
      <c r="AN46" s="28"/>
      <c r="AO46" s="28"/>
      <c r="AP46" s="28"/>
      <c r="AQ46" s="28"/>
    </row>
    <row r="47" customFormat="false" ht="15" hidden="false" customHeight="false" outlineLevel="0" collapsed="false">
      <c r="A47" s="0" t="str">
        <f aca="false">Asignaturas!F46</f>
        <v>Inteligencia Artificial</v>
      </c>
      <c r="B47" s="0" t="n">
        <f aca="false">Asignaturas!A46</f>
        <v>20008</v>
      </c>
      <c r="C47" s="0" t="str">
        <f aca="false">Asignaturas!B46</f>
        <v>Percepción Computacional</v>
      </c>
      <c r="D47" s="28"/>
      <c r="E47" s="28"/>
      <c r="F47" s="28"/>
      <c r="G47" s="28"/>
      <c r="H47" s="28"/>
      <c r="I47" s="29"/>
      <c r="J47" s="29"/>
      <c r="K47" s="29"/>
      <c r="L47" s="29"/>
      <c r="M47" s="29"/>
      <c r="N47" s="29"/>
      <c r="O47" s="29"/>
      <c r="P47" s="29"/>
      <c r="Q47" s="29"/>
      <c r="R47" s="29"/>
      <c r="S47" s="29"/>
      <c r="T47" s="29"/>
      <c r="U47" s="29"/>
      <c r="V47" s="29"/>
      <c r="W47" s="29"/>
      <c r="X47" s="29"/>
      <c r="Y47" s="29"/>
      <c r="Z47" s="29"/>
      <c r="AA47" s="29"/>
      <c r="AB47" s="29"/>
      <c r="AC47" s="29"/>
      <c r="AD47" s="28"/>
      <c r="AE47" s="28"/>
      <c r="AF47" s="28"/>
      <c r="AG47" s="28"/>
      <c r="AH47" s="28" t="s">
        <v>477</v>
      </c>
      <c r="AI47" s="28" t="s">
        <v>477</v>
      </c>
      <c r="AJ47" s="28" t="s">
        <v>477</v>
      </c>
      <c r="AK47" s="28"/>
      <c r="AL47" s="28"/>
      <c r="AM47" s="28"/>
      <c r="AN47" s="28"/>
      <c r="AO47" s="28"/>
      <c r="AP47" s="28"/>
      <c r="AQ47" s="28"/>
    </row>
    <row r="48" customFormat="false" ht="15" hidden="false" customHeight="false" outlineLevel="0" collapsed="false">
      <c r="A48" s="0" t="str">
        <f aca="false">Asignaturas!F47</f>
        <v>Inteligencia Artificial</v>
      </c>
      <c r="B48" s="0" t="n">
        <f aca="false">Asignaturas!A47</f>
        <v>20009</v>
      </c>
      <c r="C48" s="0" t="str">
        <f aca="false">Asignaturas!B47</f>
        <v>Procesamiento de Lenguaje Natural</v>
      </c>
      <c r="D48" s="28"/>
      <c r="E48" s="28"/>
      <c r="F48" s="28"/>
      <c r="G48" s="28"/>
      <c r="H48" s="28"/>
      <c r="I48" s="29"/>
      <c r="J48" s="29"/>
      <c r="K48" s="29"/>
      <c r="L48" s="29"/>
      <c r="M48" s="29"/>
      <c r="N48" s="29"/>
      <c r="O48" s="29"/>
      <c r="P48" s="29"/>
      <c r="Q48" s="29"/>
      <c r="R48" s="29"/>
      <c r="S48" s="29"/>
      <c r="T48" s="29"/>
      <c r="U48" s="29"/>
      <c r="V48" s="29"/>
      <c r="W48" s="29"/>
      <c r="X48" s="29"/>
      <c r="Y48" s="29"/>
      <c r="Z48" s="29"/>
      <c r="AA48" s="29"/>
      <c r="AB48" s="29"/>
      <c r="AC48" s="29"/>
      <c r="AD48" s="28"/>
      <c r="AE48" s="28"/>
      <c r="AF48" s="28"/>
      <c r="AG48" s="28"/>
      <c r="AH48" s="28" t="s">
        <v>477</v>
      </c>
      <c r="AI48" s="28"/>
      <c r="AJ48" s="28" t="s">
        <v>477</v>
      </c>
      <c r="AK48" s="28" t="s">
        <v>477</v>
      </c>
      <c r="AL48" s="28"/>
      <c r="AM48" s="28"/>
      <c r="AN48" s="28"/>
      <c r="AO48" s="28"/>
      <c r="AP48" s="28"/>
      <c r="AQ48" s="28"/>
    </row>
    <row r="49" customFormat="false" ht="15" hidden="false" customHeight="false" outlineLevel="0" collapsed="false">
      <c r="A49" s="0" t="str">
        <f aca="false">Asignaturas!F48</f>
        <v>Sistemas de Información</v>
      </c>
      <c r="B49" s="0" t="n">
        <f aca="false">Asignaturas!A48</f>
        <v>20010</v>
      </c>
      <c r="C49" s="0" t="str">
        <f aca="false">Asignaturas!B48</f>
        <v>Administración de sistemas</v>
      </c>
      <c r="D49" s="28"/>
      <c r="E49" s="28"/>
      <c r="F49" s="28"/>
      <c r="G49" s="28"/>
      <c r="H49" s="28"/>
      <c r="I49" s="29"/>
      <c r="J49" s="29"/>
      <c r="K49" s="29"/>
      <c r="L49" s="29"/>
      <c r="M49" s="29"/>
      <c r="N49" s="29"/>
      <c r="O49" s="29"/>
      <c r="P49" s="29"/>
      <c r="Q49" s="29"/>
      <c r="R49" s="29"/>
      <c r="S49" s="29"/>
      <c r="T49" s="29"/>
      <c r="U49" s="29"/>
      <c r="V49" s="29"/>
      <c r="W49" s="29"/>
      <c r="X49" s="29"/>
      <c r="Y49" s="29"/>
      <c r="Z49" s="29" t="s">
        <v>477</v>
      </c>
      <c r="AA49" s="29"/>
      <c r="AB49" s="29"/>
      <c r="AC49" s="29"/>
      <c r="AD49" s="28"/>
      <c r="AE49" s="28"/>
      <c r="AF49" s="28"/>
      <c r="AG49" s="28"/>
      <c r="AH49" s="28"/>
      <c r="AI49" s="28"/>
      <c r="AJ49" s="28" t="s">
        <v>477</v>
      </c>
      <c r="AK49" s="28"/>
      <c r="AL49" s="28"/>
      <c r="AM49" s="28"/>
      <c r="AN49" s="28"/>
      <c r="AO49" s="28"/>
      <c r="AP49" s="28"/>
      <c r="AQ49" s="28"/>
    </row>
    <row r="50" customFormat="false" ht="15" hidden="false" customHeight="false" outlineLevel="0" collapsed="false">
      <c r="A50" s="0" t="str">
        <f aca="false">Asignaturas!F49</f>
        <v>Humanidades</v>
      </c>
      <c r="B50" s="0" t="n">
        <f aca="false">Asignaturas!A49</f>
        <v>20011</v>
      </c>
      <c r="C50" s="0" t="str">
        <f aca="false">Asignaturas!B49</f>
        <v>Doctrina Social de la Iglesia</v>
      </c>
      <c r="D50" s="28"/>
      <c r="E50" s="28"/>
      <c r="F50" s="28"/>
      <c r="G50" s="28"/>
      <c r="H50" s="28"/>
      <c r="I50" s="29"/>
      <c r="J50" s="29"/>
      <c r="K50" s="29"/>
      <c r="L50" s="29"/>
      <c r="M50" s="29"/>
      <c r="N50" s="29"/>
      <c r="O50" s="29"/>
      <c r="P50" s="29"/>
      <c r="Q50" s="29"/>
      <c r="R50" s="29"/>
      <c r="S50" s="29"/>
      <c r="T50" s="29"/>
      <c r="U50" s="29"/>
      <c r="V50" s="29"/>
      <c r="W50" s="29"/>
      <c r="X50" s="29"/>
      <c r="Y50" s="29"/>
      <c r="Z50" s="29"/>
      <c r="AA50" s="29"/>
      <c r="AB50" s="29"/>
      <c r="AC50" s="29"/>
      <c r="AD50" s="28"/>
      <c r="AE50" s="28"/>
      <c r="AF50" s="28"/>
      <c r="AG50" s="28"/>
      <c r="AH50" s="28"/>
      <c r="AI50" s="28"/>
      <c r="AJ50" s="28"/>
      <c r="AK50" s="28"/>
      <c r="AL50" s="28" t="s">
        <v>477</v>
      </c>
      <c r="AM50" s="28" t="s">
        <v>477</v>
      </c>
      <c r="AN50" s="28"/>
      <c r="AO50" s="28"/>
      <c r="AP50" s="28"/>
      <c r="AQ50" s="28"/>
    </row>
    <row r="51" customFormat="false" ht="15" hidden="false" customHeight="false" outlineLevel="0" collapsed="false">
      <c r="A51" s="0" t="str">
        <f aca="false">Asignaturas!F50</f>
        <v>Prácticas Externas</v>
      </c>
      <c r="B51" s="0" t="n">
        <f aca="false">Asignaturas!A50</f>
        <v>20012</v>
      </c>
      <c r="C51" s="0" t="str">
        <f aca="false">Asignaturas!B50</f>
        <v>Prácticas externas</v>
      </c>
      <c r="D51" s="28"/>
      <c r="E51" s="29" t="s">
        <v>477</v>
      </c>
      <c r="F51" s="28"/>
      <c r="G51" s="29" t="s">
        <v>477</v>
      </c>
      <c r="H51" s="28"/>
      <c r="I51" s="29"/>
      <c r="J51" s="29" t="s">
        <v>477</v>
      </c>
      <c r="K51" s="29"/>
      <c r="L51" s="29"/>
      <c r="M51" s="29"/>
      <c r="N51" s="29"/>
      <c r="O51" s="29"/>
      <c r="P51" s="29"/>
      <c r="Q51" s="29"/>
      <c r="R51" s="29"/>
      <c r="S51" s="29"/>
      <c r="T51" s="29"/>
      <c r="U51" s="29"/>
      <c r="V51" s="29"/>
      <c r="W51" s="29"/>
      <c r="X51" s="29"/>
      <c r="Y51" s="29"/>
      <c r="Z51" s="29"/>
      <c r="AB51" s="29" t="s">
        <v>477</v>
      </c>
      <c r="AC51" s="29"/>
      <c r="AD51" s="28"/>
      <c r="AE51" s="28"/>
      <c r="AF51" s="28"/>
      <c r="AG51" s="28"/>
      <c r="AH51" s="28"/>
      <c r="AI51" s="28"/>
      <c r="AJ51" s="28"/>
      <c r="AK51" s="28"/>
      <c r="AL51" s="28"/>
      <c r="AM51" s="28"/>
      <c r="AN51" s="28"/>
      <c r="AO51" s="28"/>
      <c r="AP51" s="28"/>
      <c r="AQ51" s="28"/>
    </row>
    <row r="52" customFormat="false" ht="15" hidden="false" customHeight="false" outlineLevel="0" collapsed="false">
      <c r="A52" s="0" t="str">
        <f aca="false">Asignaturas!F51</f>
        <v>Trabajo Fin de Grado</v>
      </c>
      <c r="B52" s="0" t="n">
        <f aca="false">Asignaturas!A51</f>
        <v>20013</v>
      </c>
      <c r="C52" s="0" t="str">
        <f aca="false">Asignaturas!B51</f>
        <v>Trabajo Fin de Grado</v>
      </c>
      <c r="D52" s="29" t="s">
        <v>477</v>
      </c>
      <c r="E52" s="29" t="s">
        <v>477</v>
      </c>
      <c r="F52" s="29" t="s">
        <v>477</v>
      </c>
      <c r="G52" s="29" t="s">
        <v>477</v>
      </c>
      <c r="H52" s="29" t="s">
        <v>477</v>
      </c>
      <c r="I52" s="29"/>
      <c r="J52" s="29" t="s">
        <v>477</v>
      </c>
      <c r="K52" s="29"/>
      <c r="L52" s="29"/>
      <c r="M52" s="29"/>
      <c r="N52" s="29"/>
      <c r="O52" s="29"/>
      <c r="P52" s="29"/>
      <c r="Q52" s="29"/>
      <c r="R52" s="29"/>
      <c r="S52" s="29"/>
      <c r="T52" s="29"/>
      <c r="U52" s="29"/>
      <c r="V52" s="29"/>
      <c r="W52" s="29"/>
      <c r="X52" s="29"/>
      <c r="Y52" s="29"/>
      <c r="Z52" s="29"/>
      <c r="AA52" s="29"/>
      <c r="AB52" s="29"/>
      <c r="AC52" s="29" t="s">
        <v>477</v>
      </c>
      <c r="AD52" s="28"/>
      <c r="AE52" s="28"/>
      <c r="AF52" s="28"/>
      <c r="AG52" s="28"/>
      <c r="AH52" s="28"/>
      <c r="AI52" s="28"/>
      <c r="AJ52" s="28"/>
      <c r="AK52" s="28"/>
      <c r="AL52" s="28"/>
      <c r="AM52" s="28"/>
      <c r="AN52" s="28"/>
      <c r="AO52" s="28"/>
      <c r="AP52" s="28"/>
      <c r="AQ52" s="28"/>
    </row>
    <row r="53" customFormat="false" ht="15" hidden="false" customHeight="false" outlineLevel="0" collapsed="false">
      <c r="A53" s="0" t="str">
        <f aca="false">Asignaturas!F52</f>
        <v>Computación Cuántica</v>
      </c>
      <c r="B53" s="0" t="n">
        <f aca="false">Asignaturas!A52</f>
        <v>20016</v>
      </c>
      <c r="C53" s="0" t="str">
        <f aca="false">Asignaturas!B52</f>
        <v>Computación Cuántica</v>
      </c>
      <c r="D53" s="28"/>
      <c r="E53" s="28"/>
      <c r="F53" s="28"/>
      <c r="G53" s="28"/>
      <c r="H53" s="28"/>
      <c r="I53" s="29"/>
      <c r="J53" s="29"/>
      <c r="K53" s="29"/>
      <c r="L53" s="29"/>
      <c r="M53" s="29"/>
      <c r="N53" s="29"/>
      <c r="O53" s="29"/>
      <c r="P53" s="29"/>
      <c r="Q53" s="29"/>
      <c r="R53" s="29"/>
      <c r="S53" s="29"/>
      <c r="T53" s="29"/>
      <c r="U53" s="29"/>
      <c r="V53" s="29" t="s">
        <v>477</v>
      </c>
      <c r="W53" s="29" t="s">
        <v>477</v>
      </c>
      <c r="X53" s="29" t="s">
        <v>477</v>
      </c>
      <c r="Y53" s="29" t="s">
        <v>477</v>
      </c>
      <c r="Z53" s="29" t="s">
        <v>477</v>
      </c>
      <c r="AA53" s="29"/>
      <c r="AB53" s="29"/>
      <c r="AC53" s="29"/>
      <c r="AD53" s="28"/>
      <c r="AE53" s="28"/>
      <c r="AF53" s="28"/>
      <c r="AG53" s="28"/>
      <c r="AH53" s="28"/>
      <c r="AI53" s="28"/>
      <c r="AJ53" s="28"/>
      <c r="AK53" s="28"/>
      <c r="AL53" s="28"/>
      <c r="AM53" s="28"/>
      <c r="AN53" s="28"/>
      <c r="AO53" s="28"/>
      <c r="AP53" s="28"/>
      <c r="AQ53" s="28"/>
    </row>
    <row r="54" customFormat="false" ht="15" hidden="false" customHeight="false" outlineLevel="0" collapsed="false">
      <c r="A54" s="0" t="str">
        <f aca="false">Asignaturas!F53</f>
        <v>Ciencia de Datos</v>
      </c>
      <c r="B54" s="0" t="n">
        <f aca="false">Asignaturas!A53</f>
        <v>20017</v>
      </c>
      <c r="C54" s="0" t="str">
        <f aca="false">Asignaturas!B53</f>
        <v>Aprendizaje profundo</v>
      </c>
      <c r="D54" s="28"/>
      <c r="E54" s="28"/>
      <c r="F54" s="28"/>
      <c r="G54" s="28"/>
      <c r="H54" s="28"/>
      <c r="I54" s="29"/>
      <c r="J54" s="29"/>
      <c r="K54" s="29"/>
      <c r="L54" s="29"/>
      <c r="M54" s="29"/>
      <c r="N54" s="29"/>
      <c r="O54" s="29"/>
      <c r="P54" s="29"/>
      <c r="Q54" s="29"/>
      <c r="R54" s="29" t="s">
        <v>477</v>
      </c>
      <c r="S54" s="29" t="s">
        <v>477</v>
      </c>
      <c r="T54" s="29" t="s">
        <v>477</v>
      </c>
      <c r="U54" s="29" t="s">
        <v>477</v>
      </c>
      <c r="V54" s="29" t="s">
        <v>477</v>
      </c>
      <c r="W54" s="29" t="s">
        <v>477</v>
      </c>
      <c r="X54" s="29" t="s">
        <v>477</v>
      </c>
      <c r="Y54" s="29" t="s">
        <v>477</v>
      </c>
      <c r="Z54" s="29" t="s">
        <v>477</v>
      </c>
      <c r="AA54" s="29"/>
      <c r="AB54" s="29"/>
      <c r="AC54" s="29"/>
      <c r="AD54" s="28"/>
      <c r="AE54" s="28"/>
      <c r="AF54" s="28"/>
      <c r="AG54" s="28"/>
      <c r="AH54" s="28" t="s">
        <v>477</v>
      </c>
      <c r="AI54" s="28" t="s">
        <v>477</v>
      </c>
      <c r="AJ54" s="28" t="s">
        <v>477</v>
      </c>
      <c r="AK54" s="28" t="s">
        <v>477</v>
      </c>
      <c r="AL54" s="28"/>
      <c r="AM54" s="28"/>
      <c r="AN54" s="28"/>
      <c r="AO54" s="28"/>
      <c r="AP54" s="28"/>
      <c r="AQ54" s="28"/>
    </row>
    <row r="55" customFormat="false" ht="15" hidden="false" customHeight="false" outlineLevel="0" collapsed="false">
      <c r="A55" s="0" t="str">
        <f aca="false">Asignaturas!F54</f>
        <v>Matemática Aplicada a la Economía</v>
      </c>
      <c r="B55" s="0" t="n">
        <f aca="false">Asignaturas!A54</f>
        <v>20018</v>
      </c>
      <c r="C55" s="0" t="str">
        <f aca="false">Asignaturas!B54</f>
        <v>Procesos Estocásticos</v>
      </c>
      <c r="D55" s="28"/>
      <c r="E55" s="28"/>
      <c r="F55" s="28"/>
      <c r="G55" s="28"/>
      <c r="H55" s="28"/>
      <c r="I55" s="29"/>
      <c r="J55" s="29"/>
      <c r="K55" s="29"/>
      <c r="L55" s="29"/>
      <c r="M55" s="29" t="s">
        <v>477</v>
      </c>
      <c r="N55" s="29" t="s">
        <v>477</v>
      </c>
      <c r="O55" s="29"/>
      <c r="P55" s="29"/>
      <c r="Q55" s="29"/>
      <c r="R55" s="29"/>
      <c r="S55" s="29" t="s">
        <v>477</v>
      </c>
      <c r="T55" s="29"/>
      <c r="U55" s="29" t="s">
        <v>477</v>
      </c>
      <c r="V55" s="29"/>
      <c r="W55" s="29"/>
      <c r="X55" s="29"/>
      <c r="Y55" s="29"/>
      <c r="Z55" s="29"/>
      <c r="AA55" s="29"/>
      <c r="AB55" s="29"/>
      <c r="AC55" s="29"/>
      <c r="AD55" s="28"/>
      <c r="AE55" s="28"/>
      <c r="AF55" s="28" t="s">
        <v>477</v>
      </c>
      <c r="AG55" s="28"/>
      <c r="AH55" s="28"/>
      <c r="AI55" s="28"/>
      <c r="AJ55" s="28"/>
      <c r="AK55" s="28"/>
      <c r="AL55" s="28"/>
      <c r="AM55" s="28"/>
      <c r="AN55" s="28"/>
      <c r="AO55" s="28"/>
      <c r="AP55" s="28"/>
      <c r="AQ55" s="28"/>
    </row>
    <row r="56" customFormat="false" ht="15" hidden="false" customHeight="false" outlineLevel="0" collapsed="false">
      <c r="A56" s="0" t="str">
        <f aca="false">Asignaturas!F55</f>
        <v>Criptografía</v>
      </c>
      <c r="B56" s="0" t="n">
        <f aca="false">Asignaturas!A55</f>
        <v>20014</v>
      </c>
      <c r="C56" s="0" t="str">
        <f aca="false">Asignaturas!B55</f>
        <v>Criptografía y Blockchain</v>
      </c>
      <c r="D56" s="28"/>
      <c r="E56" s="28"/>
      <c r="F56" s="28"/>
      <c r="G56" s="28"/>
      <c r="H56" s="28"/>
      <c r="I56" s="29"/>
      <c r="J56" s="29"/>
      <c r="K56" s="29"/>
      <c r="L56" s="29"/>
      <c r="M56" s="29"/>
      <c r="N56" s="29"/>
      <c r="O56" s="29"/>
      <c r="P56" s="29"/>
      <c r="Q56" s="29"/>
      <c r="R56" s="29"/>
      <c r="S56" s="29"/>
      <c r="T56" s="29"/>
      <c r="U56" s="29"/>
      <c r="V56" s="29"/>
      <c r="W56" s="29" t="s">
        <v>477</v>
      </c>
      <c r="X56" s="29" t="s">
        <v>477</v>
      </c>
      <c r="Y56" s="29"/>
      <c r="Z56" s="29" t="s">
        <v>477</v>
      </c>
      <c r="AA56" s="29"/>
      <c r="AB56" s="29"/>
      <c r="AC56" s="29"/>
      <c r="AD56" s="28"/>
      <c r="AE56" s="28"/>
      <c r="AF56" s="28"/>
      <c r="AG56" s="28"/>
      <c r="AH56" s="28"/>
      <c r="AI56" s="28"/>
      <c r="AJ56" s="28"/>
      <c r="AK56" s="28"/>
      <c r="AL56" s="28"/>
      <c r="AM56" s="28"/>
      <c r="AN56" s="28"/>
      <c r="AO56" s="28"/>
      <c r="AP56" s="28"/>
      <c r="AQ56" s="28"/>
    </row>
    <row r="57" customFormat="false" ht="15" hidden="false" customHeight="false" outlineLevel="0" collapsed="false">
      <c r="A57" s="0" t="str">
        <f aca="false">Asignaturas!F56</f>
        <v>Tecnología Digital</v>
      </c>
      <c r="B57" s="0" t="n">
        <f aca="false">Asignaturas!A56</f>
        <v>20019</v>
      </c>
      <c r="C57" s="0" t="str">
        <f aca="false">Asignaturas!B56</f>
        <v>Teoría de la señal</v>
      </c>
      <c r="D57" s="28"/>
      <c r="E57" s="28"/>
      <c r="F57" s="28"/>
      <c r="G57" s="28"/>
      <c r="H57" s="28"/>
      <c r="I57" s="29"/>
      <c r="J57" s="29"/>
      <c r="K57" s="29"/>
      <c r="L57" s="29"/>
      <c r="M57" s="29" t="s">
        <v>477</v>
      </c>
      <c r="N57" s="29"/>
      <c r="O57" s="29" t="s">
        <v>477</v>
      </c>
      <c r="P57" s="29"/>
      <c r="Q57" s="29"/>
      <c r="R57" s="29"/>
      <c r="S57" s="29"/>
      <c r="T57" s="29"/>
      <c r="U57" s="29" t="s">
        <v>477</v>
      </c>
      <c r="V57" s="29"/>
      <c r="W57" s="29"/>
      <c r="X57" s="29"/>
      <c r="Y57" s="29"/>
      <c r="Z57" s="29" t="s">
        <v>477</v>
      </c>
      <c r="AA57" s="29"/>
      <c r="AB57" s="29"/>
      <c r="AC57" s="29"/>
      <c r="AD57" s="28"/>
      <c r="AE57" s="28"/>
      <c r="AF57" s="28"/>
      <c r="AG57" s="28"/>
      <c r="AH57" s="28"/>
      <c r="AI57" s="28"/>
      <c r="AJ57" s="28"/>
      <c r="AK57" s="28"/>
      <c r="AL57" s="28"/>
      <c r="AM57" s="28"/>
      <c r="AN57" s="28"/>
      <c r="AO57" s="28"/>
      <c r="AP57" s="28"/>
      <c r="AQ57" s="28"/>
    </row>
    <row r="58" customFormat="false" ht="15" hidden="false" customHeight="false" outlineLevel="0" collapsed="false">
      <c r="A58" s="0" t="str">
        <f aca="false">Asignaturas!F57</f>
        <v>Ingeniería del Software</v>
      </c>
      <c r="B58" s="0" t="n">
        <f aca="false">Asignaturas!A57</f>
        <v>20015</v>
      </c>
      <c r="C58" s="0" t="str">
        <f aca="false">Asignaturas!B57</f>
        <v>Ingeniería del Software</v>
      </c>
      <c r="D58" s="28"/>
      <c r="E58" s="28"/>
      <c r="F58" s="28"/>
      <c r="G58" s="28"/>
      <c r="H58" s="28"/>
      <c r="I58" s="29"/>
      <c r="J58" s="29"/>
      <c r="K58" s="29"/>
      <c r="L58" s="29"/>
      <c r="M58" s="29"/>
      <c r="N58" s="29"/>
      <c r="O58" s="29"/>
      <c r="P58" s="29"/>
      <c r="Q58" s="29"/>
      <c r="R58" s="29"/>
      <c r="S58" s="29"/>
      <c r="T58" s="29"/>
      <c r="U58" s="29"/>
      <c r="V58" s="29" t="s">
        <v>477</v>
      </c>
      <c r="W58" s="29" t="s">
        <v>477</v>
      </c>
      <c r="X58" s="29" t="s">
        <v>477</v>
      </c>
      <c r="Y58" s="29" t="s">
        <v>477</v>
      </c>
      <c r="Z58" s="29" t="s">
        <v>477</v>
      </c>
      <c r="AA58" s="29"/>
      <c r="AB58" s="29"/>
      <c r="AC58" s="29"/>
      <c r="AD58" s="28"/>
      <c r="AE58" s="28"/>
      <c r="AF58" s="28"/>
      <c r="AG58" s="28"/>
      <c r="AH58" s="28"/>
      <c r="AI58" s="28"/>
      <c r="AJ58" s="28"/>
      <c r="AK58" s="28"/>
      <c r="AL58" s="28"/>
      <c r="AM58" s="28"/>
      <c r="AN58" s="28"/>
      <c r="AO58" s="28"/>
      <c r="AP58" s="28"/>
      <c r="AQ58" s="28"/>
    </row>
    <row r="59" customFormat="false" ht="15" hidden="false" customHeight="false" outlineLevel="0" collapsed="false">
      <c r="A59" s="0" t="str">
        <f aca="false">Asignaturas!F58</f>
        <v>Humanidades</v>
      </c>
      <c r="B59" s="0" t="n">
        <f aca="false">Asignaturas!A58</f>
        <v>20020</v>
      </c>
      <c r="C59" s="0" t="str">
        <f aca="false">Asignaturas!B58</f>
        <v>Grandes libros</v>
      </c>
      <c r="D59" s="28"/>
      <c r="E59" s="28"/>
      <c r="F59" s="28"/>
      <c r="G59" s="28"/>
      <c r="H59" s="28"/>
      <c r="I59" s="29"/>
      <c r="J59" s="29"/>
      <c r="K59" s="29"/>
      <c r="L59" s="29"/>
      <c r="M59" s="29"/>
      <c r="N59" s="29"/>
      <c r="O59" s="29"/>
      <c r="P59" s="29"/>
      <c r="Q59" s="29"/>
      <c r="R59" s="29"/>
      <c r="S59" s="29"/>
      <c r="T59" s="29"/>
      <c r="U59" s="29"/>
      <c r="V59" s="29"/>
      <c r="W59" s="29"/>
      <c r="X59" s="29"/>
      <c r="Y59" s="29"/>
      <c r="Z59" s="29"/>
      <c r="AA59" s="29"/>
      <c r="AB59" s="29"/>
      <c r="AC59" s="29"/>
      <c r="AD59" s="28"/>
      <c r="AE59" s="28"/>
      <c r="AF59" s="28"/>
      <c r="AG59" s="28"/>
      <c r="AH59" s="28"/>
      <c r="AI59" s="28"/>
      <c r="AJ59" s="28"/>
      <c r="AK59" s="28"/>
      <c r="AL59" s="28"/>
      <c r="AM59" s="28"/>
      <c r="AN59" s="28"/>
      <c r="AO59" s="28"/>
      <c r="AP59" s="28"/>
      <c r="AQ59" s="28"/>
    </row>
    <row r="60" customFormat="false" ht="15" hidden="false" customHeight="false" outlineLevel="0" collapsed="false">
      <c r="A60" s="0" t="str">
        <f aca="false">Asignaturas!F59</f>
        <v>Humanidades</v>
      </c>
      <c r="B60" s="0" t="n">
        <f aca="false">Asignaturas!A59</f>
        <v>20021</v>
      </c>
      <c r="C60" s="0" t="str">
        <f aca="false">Asignaturas!B59</f>
        <v>Ética y Deontología</v>
      </c>
      <c r="D60" s="28"/>
      <c r="E60" s="28"/>
      <c r="F60" s="28"/>
      <c r="G60" s="28"/>
      <c r="H60" s="28"/>
      <c r="I60" s="29"/>
      <c r="J60" s="29"/>
      <c r="K60" s="29"/>
      <c r="L60" s="29"/>
      <c r="M60" s="29"/>
      <c r="N60" s="29"/>
      <c r="O60" s="29"/>
      <c r="P60" s="29"/>
      <c r="Q60" s="29"/>
      <c r="R60" s="29"/>
      <c r="S60" s="29"/>
      <c r="T60" s="29"/>
      <c r="U60" s="29"/>
      <c r="V60" s="29"/>
      <c r="W60" s="29"/>
      <c r="X60" s="29"/>
      <c r="Y60" s="29"/>
      <c r="Z60" s="29"/>
      <c r="AA60" s="29"/>
      <c r="AB60" s="29"/>
      <c r="AC60" s="29"/>
      <c r="AD60" s="28"/>
      <c r="AE60" s="28"/>
      <c r="AF60" s="28"/>
      <c r="AG60" s="28"/>
      <c r="AH60" s="28"/>
      <c r="AI60" s="28"/>
      <c r="AJ60" s="28"/>
      <c r="AK60" s="28"/>
      <c r="AL60" s="28"/>
      <c r="AM60" s="28"/>
      <c r="AN60" s="28"/>
      <c r="AO60" s="28"/>
      <c r="AP60" s="28"/>
      <c r="AQ60" s="28"/>
    </row>
    <row r="63" customFormat="false" ht="15" hidden="false" customHeight="false" outlineLevel="0" collapsed="false">
      <c r="A63" s="1" t="s">
        <v>645</v>
      </c>
      <c r="B63" s="1"/>
    </row>
    <row r="64" customFormat="false" ht="15" hidden="false" customHeight="false" outlineLevel="0" collapsed="false">
      <c r="A64" s="1" t="s">
        <v>5</v>
      </c>
      <c r="B64" s="1"/>
      <c r="D64" s="0" t="s">
        <v>519</v>
      </c>
      <c r="E64" s="0" t="s">
        <v>521</v>
      </c>
      <c r="F64" s="0" t="s">
        <v>523</v>
      </c>
      <c r="G64" s="0" t="s">
        <v>525</v>
      </c>
      <c r="H64" s="0" t="s">
        <v>527</v>
      </c>
      <c r="I64" s="19" t="s">
        <v>640</v>
      </c>
      <c r="J64" s="19" t="s">
        <v>646</v>
      </c>
      <c r="K64" s="19" t="s">
        <v>535</v>
      </c>
      <c r="L64" s="19" t="s">
        <v>537</v>
      </c>
      <c r="M64" s="19" t="s">
        <v>539</v>
      </c>
      <c r="N64" s="19" t="s">
        <v>541</v>
      </c>
      <c r="O64" s="19" t="s">
        <v>543</v>
      </c>
      <c r="P64" s="19" t="s">
        <v>545</v>
      </c>
      <c r="Q64" s="19" t="s">
        <v>547</v>
      </c>
      <c r="R64" s="19" t="s">
        <v>549</v>
      </c>
      <c r="S64" s="19" t="s">
        <v>551</v>
      </c>
      <c r="T64" s="19" t="s">
        <v>553</v>
      </c>
      <c r="U64" s="19" t="s">
        <v>555</v>
      </c>
      <c r="V64" s="19" t="s">
        <v>557</v>
      </c>
      <c r="W64" s="19" t="s">
        <v>559</v>
      </c>
      <c r="X64" s="19" t="s">
        <v>561</v>
      </c>
      <c r="Y64" s="19" t="s">
        <v>563</v>
      </c>
      <c r="Z64" s="19" t="s">
        <v>565</v>
      </c>
      <c r="AA64" s="19" t="s">
        <v>567</v>
      </c>
      <c r="AB64" s="19" t="s">
        <v>569</v>
      </c>
      <c r="AC64" s="19" t="s">
        <v>571</v>
      </c>
      <c r="AD64" s="0" t="s">
        <v>574</v>
      </c>
      <c r="AE64" s="0" t="s">
        <v>576</v>
      </c>
      <c r="AF64" s="0" t="s">
        <v>578</v>
      </c>
      <c r="AG64" s="0" t="s">
        <v>580</v>
      </c>
      <c r="AH64" s="0" t="s">
        <v>583</v>
      </c>
      <c r="AI64" s="0" t="s">
        <v>585</v>
      </c>
      <c r="AJ64" s="0" t="s">
        <v>587</v>
      </c>
      <c r="AK64" s="0" t="s">
        <v>589</v>
      </c>
      <c r="AL64" s="0" t="s">
        <v>592</v>
      </c>
      <c r="AM64" s="0" t="s">
        <v>594</v>
      </c>
      <c r="AN64" s="0" t="s">
        <v>642</v>
      </c>
      <c r="AO64" s="0" t="s">
        <v>643</v>
      </c>
      <c r="AP64" s="0" t="s">
        <v>600</v>
      </c>
      <c r="AQ64" s="0" t="s">
        <v>602</v>
      </c>
    </row>
    <row r="65" customFormat="false" ht="15" hidden="false" customHeight="false" outlineLevel="0" collapsed="false">
      <c r="A65" s="0" t="s">
        <v>24</v>
      </c>
      <c r="D65" s="28" t="s">
        <v>477</v>
      </c>
      <c r="E65" s="28" t="s">
        <v>477</v>
      </c>
      <c r="F65" s="28" t="s">
        <v>477</v>
      </c>
      <c r="G65" s="28" t="s">
        <v>477</v>
      </c>
      <c r="H65" s="28" t="s">
        <v>477</v>
      </c>
      <c r="I65" s="29" t="s">
        <v>477</v>
      </c>
      <c r="J65" s="29"/>
      <c r="K65" s="29"/>
      <c r="L65" s="29" t="s">
        <v>477</v>
      </c>
      <c r="M65" s="29" t="s">
        <v>477</v>
      </c>
      <c r="N65" s="29" t="s">
        <v>477</v>
      </c>
      <c r="O65" s="29" t="s">
        <v>477</v>
      </c>
      <c r="P65" s="29" t="s">
        <v>477</v>
      </c>
      <c r="Q65" s="29"/>
      <c r="R65" s="29"/>
      <c r="S65" s="29"/>
      <c r="T65" s="29"/>
      <c r="U65" s="29" t="s">
        <v>477</v>
      </c>
      <c r="V65" s="29"/>
      <c r="W65" s="29"/>
      <c r="X65" s="29"/>
      <c r="Y65" s="29"/>
      <c r="Z65" s="29"/>
      <c r="AA65" s="29"/>
      <c r="AB65" s="29"/>
      <c r="AC65" s="29"/>
      <c r="AD65" s="28"/>
      <c r="AE65" s="28"/>
      <c r="AF65" s="28"/>
      <c r="AG65" s="28"/>
      <c r="AH65" s="28"/>
      <c r="AI65" s="28"/>
      <c r="AJ65" s="28"/>
      <c r="AK65" s="28"/>
      <c r="AL65" s="28"/>
      <c r="AM65" s="28"/>
      <c r="AN65" s="28"/>
      <c r="AO65" s="28"/>
      <c r="AP65" s="28"/>
      <c r="AQ65" s="28"/>
    </row>
    <row r="66" customFormat="false" ht="15" hidden="false" customHeight="false" outlineLevel="0" collapsed="false">
      <c r="A66" s="0" t="s">
        <v>28</v>
      </c>
      <c r="D66" s="28" t="s">
        <v>477</v>
      </c>
      <c r="E66" s="28" t="s">
        <v>477</v>
      </c>
      <c r="F66" s="28" t="s">
        <v>477</v>
      </c>
      <c r="G66" s="28" t="s">
        <v>477</v>
      </c>
      <c r="H66" s="28" t="s">
        <v>477</v>
      </c>
      <c r="I66" s="29"/>
      <c r="J66" s="29"/>
      <c r="K66" s="29"/>
      <c r="L66" s="29"/>
      <c r="M66" s="29" t="s">
        <v>477</v>
      </c>
      <c r="N66" s="29"/>
      <c r="O66" s="29"/>
      <c r="P66" s="29"/>
      <c r="Q66" s="29"/>
      <c r="R66" s="29"/>
      <c r="S66" s="29"/>
      <c r="T66" s="29"/>
      <c r="U66" s="29"/>
      <c r="V66" s="29" t="s">
        <v>477</v>
      </c>
      <c r="W66" s="29" t="s">
        <v>477</v>
      </c>
      <c r="X66" s="29" t="s">
        <v>477</v>
      </c>
      <c r="Y66" s="29" t="s">
        <v>477</v>
      </c>
      <c r="Z66" s="29"/>
      <c r="AA66" s="29"/>
      <c r="AB66" s="29"/>
      <c r="AC66" s="29"/>
      <c r="AD66" s="28"/>
      <c r="AE66" s="28"/>
      <c r="AF66" s="28"/>
      <c r="AG66" s="28"/>
      <c r="AH66" s="28"/>
      <c r="AI66" s="28"/>
      <c r="AJ66" s="28"/>
      <c r="AK66" s="28"/>
      <c r="AL66" s="28"/>
      <c r="AM66" s="28"/>
      <c r="AN66" s="28"/>
      <c r="AO66" s="28"/>
      <c r="AP66" s="28"/>
      <c r="AQ66" s="28"/>
    </row>
    <row r="67" customFormat="false" ht="15" hidden="false" customHeight="false" outlineLevel="0" collapsed="false">
      <c r="A67" s="0" t="s">
        <v>20</v>
      </c>
      <c r="D67" s="28" t="s">
        <v>477</v>
      </c>
      <c r="E67" s="28" t="s">
        <v>477</v>
      </c>
      <c r="F67" s="28" t="s">
        <v>477</v>
      </c>
      <c r="G67" s="28" t="s">
        <v>477</v>
      </c>
      <c r="H67" s="28" t="s">
        <v>477</v>
      </c>
      <c r="I67" s="29" t="s">
        <v>477</v>
      </c>
      <c r="J67" s="29"/>
      <c r="K67" s="29"/>
      <c r="L67" s="29" t="s">
        <v>477</v>
      </c>
      <c r="M67" s="29" t="s">
        <v>477</v>
      </c>
      <c r="N67" s="29" t="s">
        <v>477</v>
      </c>
      <c r="O67" s="29" t="s">
        <v>477</v>
      </c>
      <c r="P67" s="29" t="s">
        <v>477</v>
      </c>
      <c r="Q67" s="29"/>
      <c r="R67" s="29"/>
      <c r="S67" s="29"/>
      <c r="T67" s="29"/>
      <c r="U67" s="29" t="s">
        <v>477</v>
      </c>
      <c r="V67" s="29"/>
      <c r="W67" s="29"/>
      <c r="X67" s="29"/>
      <c r="Y67" s="29"/>
      <c r="Z67" s="29"/>
      <c r="AA67" s="29"/>
      <c r="AB67" s="29"/>
      <c r="AC67" s="29"/>
      <c r="AD67" s="28"/>
      <c r="AE67" s="28"/>
      <c r="AF67" s="28"/>
      <c r="AG67" s="28"/>
      <c r="AH67" s="28"/>
      <c r="AI67" s="28"/>
      <c r="AJ67" s="28"/>
      <c r="AK67" s="28"/>
      <c r="AL67" s="28"/>
      <c r="AM67" s="28"/>
      <c r="AN67" s="28"/>
      <c r="AO67" s="28"/>
      <c r="AP67" s="28"/>
      <c r="AQ67" s="28"/>
    </row>
    <row r="68" customFormat="false" ht="15" hidden="false" customHeight="false" outlineLevel="0" collapsed="false">
      <c r="A68" s="0" t="s">
        <v>51</v>
      </c>
      <c r="D68" s="28" t="s">
        <v>477</v>
      </c>
      <c r="E68" s="28" t="s">
        <v>477</v>
      </c>
      <c r="F68" s="28" t="s">
        <v>477</v>
      </c>
      <c r="G68" s="28" t="s">
        <v>477</v>
      </c>
      <c r="H68" s="28" t="s">
        <v>477</v>
      </c>
      <c r="I68" s="29" t="s">
        <v>477</v>
      </c>
      <c r="J68" s="29"/>
      <c r="K68" s="29"/>
      <c r="L68" s="29" t="s">
        <v>477</v>
      </c>
      <c r="M68" s="29" t="s">
        <v>477</v>
      </c>
      <c r="N68" s="29" t="s">
        <v>477</v>
      </c>
      <c r="O68" s="29" t="s">
        <v>477</v>
      </c>
      <c r="P68" s="29" t="s">
        <v>477</v>
      </c>
      <c r="Q68" s="29"/>
      <c r="R68" s="29"/>
      <c r="S68" s="29"/>
      <c r="T68" s="29"/>
      <c r="U68" s="29" t="s">
        <v>477</v>
      </c>
      <c r="V68" s="29"/>
      <c r="W68" s="29"/>
      <c r="X68" s="29"/>
      <c r="Y68" s="29"/>
      <c r="Z68" s="29"/>
      <c r="AA68" s="29"/>
      <c r="AB68" s="29"/>
      <c r="AC68" s="29"/>
      <c r="AD68" s="28"/>
      <c r="AE68" s="28"/>
      <c r="AF68" s="28"/>
      <c r="AG68" s="28"/>
      <c r="AH68" s="28"/>
      <c r="AI68" s="28"/>
      <c r="AJ68" s="28"/>
      <c r="AK68" s="28"/>
      <c r="AL68" s="28"/>
      <c r="AM68" s="28"/>
      <c r="AN68" s="28"/>
      <c r="AO68" s="28"/>
      <c r="AP68" s="28"/>
      <c r="AQ68" s="28"/>
    </row>
    <row r="69" customFormat="false" ht="15" hidden="false" customHeight="false" outlineLevel="0" collapsed="false">
      <c r="A69" s="0" t="s">
        <v>72</v>
      </c>
      <c r="D69" s="28" t="s">
        <v>477</v>
      </c>
      <c r="E69" s="28" t="s">
        <v>477</v>
      </c>
      <c r="F69" s="28" t="s">
        <v>477</v>
      </c>
      <c r="G69" s="28" t="s">
        <v>477</v>
      </c>
      <c r="H69" s="28" t="s">
        <v>477</v>
      </c>
      <c r="I69" s="29" t="s">
        <v>477</v>
      </c>
      <c r="J69" s="29"/>
      <c r="K69" s="29"/>
      <c r="L69" s="29"/>
      <c r="M69" s="29"/>
      <c r="N69" s="29"/>
      <c r="O69" s="29"/>
      <c r="P69" s="29"/>
      <c r="Q69" s="29"/>
      <c r="R69" s="29" t="s">
        <v>477</v>
      </c>
      <c r="S69" s="29" t="s">
        <v>477</v>
      </c>
      <c r="T69" s="29" t="s">
        <v>477</v>
      </c>
      <c r="U69" s="29" t="s">
        <v>477</v>
      </c>
      <c r="V69" s="29" t="s">
        <v>477</v>
      </c>
      <c r="W69" s="29" t="s">
        <v>477</v>
      </c>
      <c r="X69" s="29" t="s">
        <v>477</v>
      </c>
      <c r="Y69" s="29" t="s">
        <v>477</v>
      </c>
      <c r="Z69" s="29" t="s">
        <v>477</v>
      </c>
      <c r="AA69" s="29"/>
      <c r="AB69" s="29"/>
      <c r="AC69" s="29"/>
      <c r="AD69" s="28"/>
      <c r="AE69" s="28"/>
      <c r="AF69" s="28"/>
      <c r="AG69" s="28" t="s">
        <v>477</v>
      </c>
      <c r="AH69" s="28" t="s">
        <v>477</v>
      </c>
      <c r="AI69" s="28" t="s">
        <v>477</v>
      </c>
      <c r="AJ69" s="28" t="s">
        <v>477</v>
      </c>
      <c r="AK69" s="28" t="s">
        <v>477</v>
      </c>
      <c r="AL69" s="28"/>
      <c r="AM69" s="28"/>
      <c r="AN69" s="28"/>
      <c r="AO69" s="28"/>
      <c r="AP69" s="28"/>
      <c r="AQ69" s="28"/>
    </row>
    <row r="70" customFormat="false" ht="15" hidden="false" customHeight="false" outlineLevel="0" collapsed="false">
      <c r="A70" s="0" t="s">
        <v>27</v>
      </c>
      <c r="D70" s="28"/>
      <c r="E70" s="28"/>
      <c r="F70" s="28"/>
      <c r="G70" s="28"/>
      <c r="H70" s="28"/>
      <c r="I70" s="29" t="s">
        <v>477</v>
      </c>
      <c r="J70" s="29"/>
      <c r="K70" s="29"/>
      <c r="L70" s="29" t="s">
        <v>477</v>
      </c>
      <c r="M70" s="29" t="s">
        <v>477</v>
      </c>
      <c r="N70" s="29" t="s">
        <v>477</v>
      </c>
      <c r="O70" s="29" t="s">
        <v>477</v>
      </c>
      <c r="P70" s="29" t="s">
        <v>477</v>
      </c>
      <c r="Q70" s="29"/>
      <c r="R70" s="29"/>
      <c r="S70" s="29"/>
      <c r="T70" s="29"/>
      <c r="U70" s="29"/>
      <c r="V70" s="29" t="s">
        <v>477</v>
      </c>
      <c r="W70" s="29" t="s">
        <v>477</v>
      </c>
      <c r="X70" s="29" t="s">
        <v>477</v>
      </c>
      <c r="Y70" s="29" t="s">
        <v>477</v>
      </c>
      <c r="Z70" s="29"/>
      <c r="AA70" s="29"/>
      <c r="AB70" s="29"/>
      <c r="AC70" s="29"/>
      <c r="AD70" s="28"/>
      <c r="AE70" s="28"/>
      <c r="AF70" s="28"/>
      <c r="AG70" s="28"/>
      <c r="AH70" s="28" t="s">
        <v>477</v>
      </c>
      <c r="AI70" s="28"/>
      <c r="AJ70" s="28" t="s">
        <v>477</v>
      </c>
      <c r="AK70" s="28"/>
      <c r="AL70" s="28"/>
      <c r="AM70" s="28"/>
      <c r="AN70" s="28"/>
      <c r="AO70" s="28"/>
      <c r="AP70" s="28"/>
      <c r="AQ70" s="28"/>
    </row>
    <row r="71" customFormat="false" ht="15" hidden="false" customHeight="false" outlineLevel="0" collapsed="false">
      <c r="A71" s="0" t="s">
        <v>105</v>
      </c>
      <c r="D71" s="28"/>
      <c r="E71" s="28"/>
      <c r="F71" s="28"/>
      <c r="G71" s="28"/>
      <c r="H71" s="28"/>
      <c r="I71" s="29"/>
      <c r="J71" s="29"/>
      <c r="K71" s="29"/>
      <c r="L71" s="29"/>
      <c r="M71" s="29"/>
      <c r="N71" s="29"/>
      <c r="O71" s="29"/>
      <c r="P71" s="29"/>
      <c r="Q71" s="29"/>
      <c r="R71" s="29"/>
      <c r="S71" s="29"/>
      <c r="T71" s="29"/>
      <c r="U71" s="29"/>
      <c r="V71" s="29" t="s">
        <v>477</v>
      </c>
      <c r="W71" s="29" t="s">
        <v>477</v>
      </c>
      <c r="X71" s="29" t="s">
        <v>477</v>
      </c>
      <c r="Y71" s="29" t="s">
        <v>477</v>
      </c>
      <c r="Z71" s="29" t="s">
        <v>477</v>
      </c>
      <c r="AA71" s="29"/>
      <c r="AB71" s="29"/>
      <c r="AC71" s="29"/>
      <c r="AD71" s="28"/>
      <c r="AE71" s="28"/>
      <c r="AF71" s="28"/>
      <c r="AG71" s="28"/>
      <c r="AH71" s="28"/>
      <c r="AI71" s="28"/>
      <c r="AJ71" s="28"/>
      <c r="AK71" s="28"/>
      <c r="AL71" s="28"/>
      <c r="AM71" s="28"/>
      <c r="AN71" s="28"/>
      <c r="AO71" s="28"/>
      <c r="AP71" s="28"/>
      <c r="AQ71" s="28"/>
    </row>
    <row r="72" customFormat="false" ht="15" hidden="false" customHeight="false" outlineLevel="0" collapsed="false">
      <c r="A72" s="0" t="s">
        <v>75</v>
      </c>
      <c r="D72" s="28"/>
      <c r="E72" s="28"/>
      <c r="F72" s="28"/>
      <c r="G72" s="28"/>
      <c r="H72" s="28"/>
      <c r="I72" s="29"/>
      <c r="J72" s="29"/>
      <c r="K72" s="29"/>
      <c r="L72" s="29"/>
      <c r="M72" s="29"/>
      <c r="N72" s="29"/>
      <c r="O72" s="29"/>
      <c r="P72" s="29"/>
      <c r="Q72" s="29"/>
      <c r="R72" s="29"/>
      <c r="S72" s="29"/>
      <c r="T72" s="29"/>
      <c r="U72" s="29"/>
      <c r="V72" s="29" t="s">
        <v>477</v>
      </c>
      <c r="W72" s="29" t="s">
        <v>477</v>
      </c>
      <c r="X72" s="29" t="s">
        <v>477</v>
      </c>
      <c r="Y72" s="29" t="s">
        <v>477</v>
      </c>
      <c r="Z72" s="29" t="s">
        <v>477</v>
      </c>
      <c r="AA72" s="29"/>
      <c r="AB72" s="29"/>
      <c r="AC72" s="29"/>
      <c r="AD72" s="28"/>
      <c r="AE72" s="28"/>
      <c r="AF72" s="28"/>
      <c r="AG72" s="28"/>
      <c r="AH72" s="28"/>
      <c r="AI72" s="28"/>
      <c r="AJ72" s="28"/>
      <c r="AK72" s="28"/>
      <c r="AL72" s="28"/>
      <c r="AM72" s="28"/>
      <c r="AN72" s="28"/>
      <c r="AO72" s="28"/>
      <c r="AP72" s="28"/>
      <c r="AQ72" s="28"/>
    </row>
    <row r="73" customFormat="false" ht="15" hidden="false" customHeight="false" outlineLevel="0" collapsed="false">
      <c r="A73" s="0" t="s">
        <v>110</v>
      </c>
      <c r="D73" s="28"/>
      <c r="E73" s="28"/>
      <c r="F73" s="28"/>
      <c r="G73" s="28"/>
      <c r="H73" s="28"/>
      <c r="I73" s="29" t="s">
        <v>477</v>
      </c>
      <c r="J73" s="29"/>
      <c r="K73" s="29"/>
      <c r="L73" s="29"/>
      <c r="M73" s="29"/>
      <c r="N73" s="29"/>
      <c r="O73" s="29"/>
      <c r="P73" s="29"/>
      <c r="Q73" s="29"/>
      <c r="R73" s="29"/>
      <c r="S73" s="29"/>
      <c r="T73" s="29"/>
      <c r="U73" s="29"/>
      <c r="V73" s="29"/>
      <c r="W73" s="29" t="s">
        <v>477</v>
      </c>
      <c r="X73" s="29" t="s">
        <v>477</v>
      </c>
      <c r="Y73" s="29"/>
      <c r="Z73" s="29" t="s">
        <v>477</v>
      </c>
      <c r="AA73" s="29"/>
      <c r="AB73" s="29"/>
      <c r="AC73" s="29"/>
      <c r="AD73" s="28"/>
      <c r="AE73" s="28"/>
      <c r="AF73" s="28"/>
      <c r="AG73" s="28"/>
      <c r="AH73" s="28"/>
      <c r="AI73" s="28"/>
      <c r="AJ73" s="28"/>
      <c r="AK73" s="28"/>
      <c r="AL73" s="28"/>
      <c r="AM73" s="28"/>
      <c r="AN73" s="28"/>
      <c r="AO73" s="28"/>
      <c r="AP73" s="28"/>
      <c r="AQ73" s="28"/>
    </row>
    <row r="74" customFormat="false" ht="15" hidden="false" customHeight="false" outlineLevel="0" collapsed="false">
      <c r="A74" s="0" t="s">
        <v>48</v>
      </c>
      <c r="D74" s="28" t="s">
        <v>477</v>
      </c>
      <c r="E74" s="28" t="s">
        <v>477</v>
      </c>
      <c r="F74" s="28"/>
      <c r="G74" s="28" t="s">
        <v>477</v>
      </c>
      <c r="H74" s="28" t="s">
        <v>477</v>
      </c>
      <c r="I74" s="29"/>
      <c r="J74" s="29"/>
      <c r="K74" s="29"/>
      <c r="L74" s="29"/>
      <c r="M74" s="29"/>
      <c r="N74" s="29"/>
      <c r="O74" s="29"/>
      <c r="P74" s="29"/>
      <c r="Q74" s="29"/>
      <c r="R74" s="29"/>
      <c r="S74" s="29"/>
      <c r="T74" s="29"/>
      <c r="U74" s="29"/>
      <c r="V74" s="29"/>
      <c r="W74" s="29"/>
      <c r="X74" s="29"/>
      <c r="Y74" s="29"/>
      <c r="Z74" s="29"/>
      <c r="AA74" s="29" t="s">
        <v>477</v>
      </c>
      <c r="AB74" s="29"/>
      <c r="AC74" s="29"/>
      <c r="AD74" s="28"/>
      <c r="AE74" s="28"/>
      <c r="AF74" s="28"/>
      <c r="AG74" s="28"/>
      <c r="AH74" s="28"/>
      <c r="AI74" s="28"/>
      <c r="AJ74" s="28"/>
      <c r="AK74" s="28"/>
      <c r="AL74" s="28"/>
      <c r="AM74" s="28"/>
      <c r="AN74" s="28"/>
      <c r="AO74" s="28"/>
      <c r="AP74" s="28"/>
      <c r="AQ74" s="28"/>
    </row>
    <row r="75" customFormat="false" ht="15" hidden="false" customHeight="false" outlineLevel="0" collapsed="false">
      <c r="A75" s="0" t="s">
        <v>33</v>
      </c>
      <c r="D75" s="28" t="s">
        <v>477</v>
      </c>
      <c r="E75" s="28" t="s">
        <v>477</v>
      </c>
      <c r="F75" s="28" t="s">
        <v>477</v>
      </c>
      <c r="G75" s="28" t="s">
        <v>477</v>
      </c>
      <c r="H75" s="28" t="s">
        <v>477</v>
      </c>
      <c r="I75" s="29" t="s">
        <v>477</v>
      </c>
      <c r="J75" s="29"/>
      <c r="K75" s="29"/>
      <c r="L75" s="29" t="s">
        <v>477</v>
      </c>
      <c r="M75" s="29" t="s">
        <v>477</v>
      </c>
      <c r="N75" s="29" t="s">
        <v>477</v>
      </c>
      <c r="O75" s="29"/>
      <c r="P75" s="29" t="s">
        <v>477</v>
      </c>
      <c r="Q75" s="29" t="s">
        <v>477</v>
      </c>
      <c r="R75" s="29"/>
      <c r="S75" s="29" t="s">
        <v>477</v>
      </c>
      <c r="T75" s="29" t="s">
        <v>477</v>
      </c>
      <c r="U75" s="29" t="s">
        <v>477</v>
      </c>
      <c r="V75" s="29"/>
      <c r="W75" s="29"/>
      <c r="X75" s="29"/>
      <c r="Y75" s="29"/>
      <c r="Z75" s="29"/>
      <c r="AA75" s="29"/>
      <c r="AB75" s="29"/>
      <c r="AC75" s="29"/>
      <c r="AD75" s="28"/>
      <c r="AE75" s="28"/>
      <c r="AF75" s="28"/>
      <c r="AG75" s="28"/>
      <c r="AH75" s="28"/>
      <c r="AI75" s="28"/>
      <c r="AJ75" s="28"/>
      <c r="AK75" s="28"/>
      <c r="AL75" s="28"/>
      <c r="AM75" s="28"/>
      <c r="AN75" s="28"/>
      <c r="AO75" s="28"/>
      <c r="AP75" s="28"/>
      <c r="AQ75" s="28"/>
    </row>
    <row r="76" customFormat="false" ht="15" hidden="false" customHeight="false" outlineLevel="0" collapsed="false">
      <c r="A76" s="0" t="s">
        <v>15</v>
      </c>
      <c r="D76" s="28" t="s">
        <v>477</v>
      </c>
      <c r="E76" s="28" t="s">
        <v>477</v>
      </c>
      <c r="F76" s="28"/>
      <c r="G76" s="28" t="s">
        <v>477</v>
      </c>
      <c r="H76" s="28" t="s">
        <v>477</v>
      </c>
      <c r="I76" s="29" t="s">
        <v>477</v>
      </c>
      <c r="J76" s="29"/>
      <c r="K76" s="29"/>
      <c r="L76" s="29"/>
      <c r="M76" s="29"/>
      <c r="N76" s="29"/>
      <c r="O76" s="29"/>
      <c r="P76" s="29"/>
      <c r="Q76" s="29"/>
      <c r="R76" s="29"/>
      <c r="S76" s="29"/>
      <c r="T76" s="29"/>
      <c r="U76" s="29"/>
      <c r="V76" s="29"/>
      <c r="W76" s="29"/>
      <c r="X76" s="29"/>
      <c r="Y76" s="29"/>
      <c r="Z76" s="29"/>
      <c r="AA76" s="29"/>
      <c r="AB76" s="29"/>
      <c r="AC76" s="29"/>
      <c r="AD76" s="28"/>
      <c r="AE76" s="28"/>
      <c r="AF76" s="28"/>
      <c r="AG76" s="28"/>
      <c r="AH76" s="28"/>
      <c r="AI76" s="28"/>
      <c r="AJ76" s="28"/>
      <c r="AK76" s="28"/>
      <c r="AL76" s="28"/>
      <c r="AM76" s="28"/>
      <c r="AN76" s="28"/>
      <c r="AO76" s="28"/>
      <c r="AP76" s="28"/>
      <c r="AQ76" s="28"/>
    </row>
    <row r="77" customFormat="false" ht="15" hidden="false" customHeight="false" outlineLevel="0" collapsed="false">
      <c r="A77" s="0" t="s">
        <v>39</v>
      </c>
      <c r="D77" s="28"/>
      <c r="E77" s="28"/>
      <c r="F77" s="28"/>
      <c r="G77" s="28"/>
      <c r="H77" s="28"/>
      <c r="I77" s="29"/>
      <c r="J77" s="29"/>
      <c r="K77" s="29"/>
      <c r="L77" s="29"/>
      <c r="M77" s="29"/>
      <c r="N77" s="29"/>
      <c r="O77" s="29"/>
      <c r="P77" s="29"/>
      <c r="Q77" s="29"/>
      <c r="R77" s="29"/>
      <c r="S77" s="29"/>
      <c r="T77" s="29"/>
      <c r="U77" s="29"/>
      <c r="V77" s="29"/>
      <c r="W77" s="29"/>
      <c r="X77" s="29"/>
      <c r="Y77" s="29"/>
      <c r="Z77" s="29"/>
      <c r="AA77" s="29"/>
      <c r="AB77" s="29"/>
      <c r="AC77" s="29"/>
      <c r="AD77" s="28"/>
      <c r="AE77" s="28"/>
      <c r="AF77" s="28"/>
      <c r="AG77" s="28"/>
      <c r="AH77" s="28"/>
      <c r="AI77" s="28"/>
      <c r="AJ77" s="28"/>
      <c r="AK77" s="28"/>
      <c r="AL77" s="28" t="s">
        <v>477</v>
      </c>
      <c r="AM77" s="28" t="s">
        <v>477</v>
      </c>
      <c r="AN77" s="28" t="s">
        <v>477</v>
      </c>
      <c r="AO77" s="28" t="s">
        <v>477</v>
      </c>
      <c r="AP77" s="28" t="s">
        <v>477</v>
      </c>
      <c r="AQ77" s="28" t="s">
        <v>477</v>
      </c>
    </row>
    <row r="78" customFormat="false" ht="15" hidden="false" customHeight="false" outlineLevel="0" collapsed="false">
      <c r="A78" s="0" t="s">
        <v>114</v>
      </c>
      <c r="D78" s="28"/>
      <c r="E78" s="28"/>
      <c r="F78" s="28"/>
      <c r="G78" s="28"/>
      <c r="H78" s="28"/>
      <c r="I78" s="29"/>
      <c r="J78" s="29"/>
      <c r="K78" s="29"/>
      <c r="L78" s="29"/>
      <c r="M78" s="29"/>
      <c r="N78" s="29"/>
      <c r="O78" s="29"/>
      <c r="P78" s="29"/>
      <c r="Q78" s="29"/>
      <c r="R78" s="29"/>
      <c r="S78" s="29"/>
      <c r="T78" s="29"/>
      <c r="U78" s="29"/>
      <c r="V78" s="29" t="s">
        <v>477</v>
      </c>
      <c r="W78" s="29" t="s">
        <v>477</v>
      </c>
      <c r="X78" s="29" t="s">
        <v>477</v>
      </c>
      <c r="Y78" s="29" t="s">
        <v>477</v>
      </c>
      <c r="Z78" s="29" t="s">
        <v>477</v>
      </c>
      <c r="AA78" s="29"/>
      <c r="AB78" s="29"/>
      <c r="AC78" s="29"/>
      <c r="AD78" s="28"/>
      <c r="AE78" s="28"/>
      <c r="AF78" s="28"/>
      <c r="AG78" s="28"/>
      <c r="AH78" s="28"/>
      <c r="AI78" s="28"/>
      <c r="AJ78" s="28"/>
      <c r="AK78" s="28"/>
      <c r="AL78" s="28"/>
      <c r="AM78" s="28"/>
      <c r="AN78" s="28"/>
      <c r="AO78" s="28"/>
      <c r="AP78" s="28"/>
      <c r="AQ78" s="28"/>
    </row>
    <row r="79" customFormat="false" ht="15" hidden="false" customHeight="false" outlineLevel="0" collapsed="false">
      <c r="A79" s="0" t="s">
        <v>71</v>
      </c>
      <c r="D79" s="28"/>
      <c r="E79" s="28"/>
      <c r="F79" s="28"/>
      <c r="G79" s="28"/>
      <c r="H79" s="28"/>
      <c r="I79" s="29"/>
      <c r="J79" s="29"/>
      <c r="K79" s="29"/>
      <c r="L79" s="29"/>
      <c r="M79" s="29"/>
      <c r="N79" s="29"/>
      <c r="O79" s="29"/>
      <c r="P79" s="29"/>
      <c r="Q79" s="29"/>
      <c r="R79" s="29"/>
      <c r="S79" s="29"/>
      <c r="T79" s="29"/>
      <c r="U79" s="29"/>
      <c r="V79" s="29" t="s">
        <v>477</v>
      </c>
      <c r="W79" s="29"/>
      <c r="X79" s="29"/>
      <c r="Y79" s="29"/>
      <c r="Z79" s="29"/>
      <c r="AA79" s="29"/>
      <c r="AB79" s="29"/>
      <c r="AC79" s="29"/>
      <c r="AD79" s="28"/>
      <c r="AE79" s="28"/>
      <c r="AF79" s="28"/>
      <c r="AG79" s="28"/>
      <c r="AH79" s="28" t="s">
        <v>477</v>
      </c>
      <c r="AI79" s="28" t="s">
        <v>477</v>
      </c>
      <c r="AJ79" s="28" t="s">
        <v>477</v>
      </c>
      <c r="AK79" s="28" t="s">
        <v>477</v>
      </c>
      <c r="AL79" s="28"/>
      <c r="AM79" s="28"/>
      <c r="AN79" s="28"/>
      <c r="AO79" s="28"/>
      <c r="AP79" s="28"/>
      <c r="AQ79" s="28"/>
    </row>
    <row r="80" customFormat="false" ht="15" hidden="false" customHeight="false" outlineLevel="0" collapsed="false">
      <c r="A80" s="0" t="s">
        <v>78</v>
      </c>
      <c r="D80" s="28"/>
      <c r="E80" s="28"/>
      <c r="F80" s="28"/>
      <c r="G80" s="28"/>
      <c r="H80" s="28"/>
      <c r="I80" s="29" t="s">
        <v>477</v>
      </c>
      <c r="J80" s="29"/>
      <c r="K80" s="29"/>
      <c r="L80" s="29"/>
      <c r="M80" s="29" t="s">
        <v>477</v>
      </c>
      <c r="N80" s="29" t="s">
        <v>477</v>
      </c>
      <c r="O80" s="29" t="s">
        <v>477</v>
      </c>
      <c r="P80" s="29"/>
      <c r="Q80" s="29"/>
      <c r="R80" s="29"/>
      <c r="S80" s="29" t="s">
        <v>477</v>
      </c>
      <c r="T80" s="29"/>
      <c r="U80" s="29" t="s">
        <v>477</v>
      </c>
      <c r="V80" s="29"/>
      <c r="W80" s="29"/>
      <c r="X80" s="29"/>
      <c r="Y80" s="29"/>
      <c r="Z80" s="29"/>
      <c r="AA80" s="29" t="s">
        <v>477</v>
      </c>
      <c r="AB80" s="29"/>
      <c r="AC80" s="29"/>
      <c r="AD80" s="28" t="s">
        <v>477</v>
      </c>
      <c r="AE80" s="28"/>
      <c r="AF80" s="28" t="s">
        <v>477</v>
      </c>
      <c r="AG80" s="28"/>
      <c r="AH80" s="28"/>
      <c r="AI80" s="28"/>
      <c r="AJ80" s="28"/>
      <c r="AK80" s="28"/>
      <c r="AL80" s="28"/>
      <c r="AM80" s="28"/>
      <c r="AN80" s="28"/>
      <c r="AO80" s="28"/>
      <c r="AP80" s="28"/>
      <c r="AQ80" s="28"/>
    </row>
    <row r="81" customFormat="false" ht="15" hidden="false" customHeight="false" outlineLevel="0" collapsed="false">
      <c r="A81" s="0" t="s">
        <v>44</v>
      </c>
      <c r="D81" s="28" t="s">
        <v>477</v>
      </c>
      <c r="E81" s="28" t="s">
        <v>477</v>
      </c>
      <c r="F81" s="28" t="s">
        <v>477</v>
      </c>
      <c r="G81" s="28" t="s">
        <v>477</v>
      </c>
      <c r="H81" s="28" t="s">
        <v>477</v>
      </c>
      <c r="I81" s="29" t="s">
        <v>477</v>
      </c>
      <c r="J81" s="29"/>
      <c r="K81" s="29"/>
      <c r="L81" s="29" t="s">
        <v>477</v>
      </c>
      <c r="M81" s="29" t="s">
        <v>477</v>
      </c>
      <c r="N81" s="29" t="s">
        <v>477</v>
      </c>
      <c r="O81" s="29" t="s">
        <v>477</v>
      </c>
      <c r="P81" s="29" t="s">
        <v>477</v>
      </c>
      <c r="Q81" s="29"/>
      <c r="R81" s="29"/>
      <c r="S81" s="29"/>
      <c r="T81" s="29"/>
      <c r="U81" s="29" t="s">
        <v>477</v>
      </c>
      <c r="V81" s="29"/>
      <c r="W81" s="29"/>
      <c r="X81" s="29"/>
      <c r="Y81" s="29"/>
      <c r="Z81" s="29"/>
      <c r="AA81" s="29"/>
      <c r="AB81" s="29"/>
      <c r="AC81" s="29"/>
      <c r="AD81" s="28"/>
      <c r="AE81" s="28"/>
      <c r="AF81" s="28"/>
      <c r="AG81" s="28"/>
      <c r="AH81" s="28"/>
      <c r="AI81" s="28"/>
      <c r="AJ81" s="28"/>
      <c r="AK81" s="28"/>
      <c r="AL81" s="28"/>
      <c r="AM81" s="28"/>
      <c r="AN81" s="28"/>
      <c r="AO81" s="28"/>
      <c r="AP81" s="28"/>
      <c r="AQ81" s="28"/>
    </row>
    <row r="82" customFormat="false" ht="15" hidden="false" customHeight="false" outlineLevel="0" collapsed="false">
      <c r="A82" s="0" t="s">
        <v>82</v>
      </c>
      <c r="D82" s="28"/>
      <c r="E82" s="28"/>
      <c r="F82" s="28"/>
      <c r="G82" s="28"/>
      <c r="H82" s="28"/>
      <c r="I82" s="29" t="s">
        <v>477</v>
      </c>
      <c r="J82" s="29"/>
      <c r="K82" s="29"/>
      <c r="L82" s="29" t="s">
        <v>477</v>
      </c>
      <c r="M82" s="29"/>
      <c r="N82" s="29"/>
      <c r="O82" s="29" t="s">
        <v>477</v>
      </c>
      <c r="P82" s="29"/>
      <c r="Q82" s="29"/>
      <c r="R82" s="29"/>
      <c r="S82" s="29"/>
      <c r="T82" s="29"/>
      <c r="U82" s="29" t="s">
        <v>477</v>
      </c>
      <c r="V82" s="29"/>
      <c r="W82" s="29" t="s">
        <v>477</v>
      </c>
      <c r="X82" s="29" t="s">
        <v>477</v>
      </c>
      <c r="Y82" s="29"/>
      <c r="Z82" s="29"/>
      <c r="AA82" s="29" t="s">
        <v>477</v>
      </c>
      <c r="AB82" s="29"/>
      <c r="AC82" s="29"/>
      <c r="AD82" s="28" t="s">
        <v>477</v>
      </c>
      <c r="AE82" s="28" t="s">
        <v>477</v>
      </c>
      <c r="AF82" s="28" t="s">
        <v>477</v>
      </c>
      <c r="AG82" s="28"/>
      <c r="AH82" s="28"/>
      <c r="AI82" s="28"/>
      <c r="AJ82" s="28"/>
      <c r="AK82" s="28"/>
      <c r="AL82" s="28"/>
      <c r="AM82" s="28"/>
      <c r="AN82" s="28"/>
      <c r="AO82" s="28"/>
      <c r="AP82" s="28"/>
      <c r="AQ82" s="28"/>
    </row>
    <row r="83" customFormat="false" ht="15" hidden="false" customHeight="false" outlineLevel="0" collapsed="false">
      <c r="A83" s="0" t="s">
        <v>102</v>
      </c>
      <c r="D83" s="28"/>
      <c r="E83" s="28" t="s">
        <v>477</v>
      </c>
      <c r="F83" s="28"/>
      <c r="G83" s="28" t="s">
        <v>477</v>
      </c>
      <c r="H83" s="28"/>
      <c r="I83" s="29"/>
      <c r="J83" s="29" t="s">
        <v>477</v>
      </c>
      <c r="K83" s="29"/>
      <c r="L83" s="29"/>
      <c r="M83" s="29"/>
      <c r="N83" s="29"/>
      <c r="O83" s="29"/>
      <c r="P83" s="29"/>
      <c r="Q83" s="29"/>
      <c r="R83" s="29"/>
      <c r="S83" s="29"/>
      <c r="T83" s="29"/>
      <c r="U83" s="29"/>
      <c r="V83" s="29"/>
      <c r="W83" s="29"/>
      <c r="X83" s="29"/>
      <c r="Y83" s="29"/>
      <c r="Z83" s="29"/>
      <c r="AA83" s="29"/>
      <c r="AB83" s="29"/>
      <c r="AC83" s="29"/>
      <c r="AD83" s="28"/>
      <c r="AE83" s="28"/>
      <c r="AF83" s="28"/>
      <c r="AG83" s="28"/>
      <c r="AH83" s="28"/>
      <c r="AI83" s="28"/>
      <c r="AJ83" s="28"/>
      <c r="AK83" s="28"/>
      <c r="AL83" s="28"/>
      <c r="AM83" s="28"/>
      <c r="AN83" s="28"/>
      <c r="AO83" s="28"/>
      <c r="AP83" s="28"/>
      <c r="AQ83" s="28"/>
    </row>
    <row r="84" customFormat="false" ht="15" hidden="false" customHeight="false" outlineLevel="0" collapsed="false">
      <c r="A84" s="0" t="s">
        <v>41</v>
      </c>
      <c r="D84" s="28" t="s">
        <v>477</v>
      </c>
      <c r="E84" s="28" t="s">
        <v>477</v>
      </c>
      <c r="F84" s="28" t="s">
        <v>477</v>
      </c>
      <c r="G84" s="28" t="s">
        <v>477</v>
      </c>
      <c r="H84" s="28" t="s">
        <v>477</v>
      </c>
      <c r="I84" s="29"/>
      <c r="J84" s="29" t="s">
        <v>477</v>
      </c>
      <c r="K84" s="29" t="s">
        <v>477</v>
      </c>
      <c r="L84" s="29" t="s">
        <v>477</v>
      </c>
      <c r="M84" s="29" t="s">
        <v>477</v>
      </c>
      <c r="N84" s="29" t="s">
        <v>477</v>
      </c>
      <c r="O84" s="29" t="s">
        <v>477</v>
      </c>
      <c r="P84" s="29" t="s">
        <v>477</v>
      </c>
      <c r="Q84" s="29" t="s">
        <v>477</v>
      </c>
      <c r="R84" s="29"/>
      <c r="S84" s="29" t="s">
        <v>477</v>
      </c>
      <c r="T84" s="29" t="s">
        <v>477</v>
      </c>
      <c r="U84" s="29" t="s">
        <v>477</v>
      </c>
      <c r="V84" s="29" t="s">
        <v>477</v>
      </c>
      <c r="W84" s="29" t="s">
        <v>477</v>
      </c>
      <c r="X84" s="29" t="s">
        <v>477</v>
      </c>
      <c r="Y84" s="29" t="s">
        <v>477</v>
      </c>
      <c r="Z84" s="29"/>
      <c r="AA84" s="29"/>
      <c r="AB84" s="29"/>
      <c r="AC84" s="29"/>
      <c r="AD84" s="28"/>
      <c r="AE84" s="28"/>
      <c r="AF84" s="28"/>
      <c r="AG84" s="28"/>
      <c r="AH84" s="28"/>
      <c r="AI84" s="28"/>
      <c r="AJ84" s="28"/>
      <c r="AK84" s="28"/>
      <c r="AL84" s="28"/>
      <c r="AM84" s="28"/>
      <c r="AN84" s="28"/>
      <c r="AO84" s="28"/>
      <c r="AP84" s="28"/>
      <c r="AQ84" s="28"/>
    </row>
    <row r="85" customFormat="false" ht="15" hidden="false" customHeight="false" outlineLevel="0" collapsed="false">
      <c r="A85" s="0" t="s">
        <v>99</v>
      </c>
      <c r="D85" s="28"/>
      <c r="E85" s="28"/>
      <c r="F85" s="28"/>
      <c r="G85" s="28"/>
      <c r="H85" s="28"/>
      <c r="I85" s="29"/>
      <c r="J85" s="29"/>
      <c r="K85" s="29"/>
      <c r="L85" s="29"/>
      <c r="M85" s="29"/>
      <c r="N85" s="29"/>
      <c r="O85" s="29"/>
      <c r="P85" s="29"/>
      <c r="Q85" s="29"/>
      <c r="R85" s="29"/>
      <c r="S85" s="29"/>
      <c r="T85" s="29"/>
      <c r="U85" s="29"/>
      <c r="V85" s="29"/>
      <c r="W85" s="29"/>
      <c r="X85" s="29"/>
      <c r="Y85" s="29"/>
      <c r="Z85" s="29" t="s">
        <v>477</v>
      </c>
      <c r="AA85" s="29"/>
      <c r="AB85" s="29"/>
      <c r="AC85" s="29"/>
      <c r="AD85" s="28"/>
      <c r="AE85" s="28"/>
      <c r="AF85" s="28"/>
      <c r="AG85" s="28"/>
      <c r="AH85" s="28"/>
      <c r="AI85" s="28"/>
      <c r="AJ85" s="28"/>
      <c r="AK85" s="28"/>
      <c r="AL85" s="28"/>
      <c r="AM85" s="28"/>
      <c r="AN85" s="28"/>
      <c r="AO85" s="28"/>
      <c r="AP85" s="28"/>
      <c r="AQ85" s="28"/>
    </row>
    <row r="86" customFormat="false" ht="15" hidden="false" customHeight="false" outlineLevel="0" collapsed="false">
      <c r="A86" s="0" t="s">
        <v>61</v>
      </c>
      <c r="D86" s="28"/>
      <c r="E86" s="28"/>
      <c r="F86" s="28"/>
      <c r="G86" s="28"/>
      <c r="H86" s="28"/>
      <c r="I86" s="29"/>
      <c r="J86" s="29"/>
      <c r="K86" s="29"/>
      <c r="L86" s="29"/>
      <c r="M86" s="29"/>
      <c r="N86" s="29"/>
      <c r="O86" s="29"/>
      <c r="P86" s="29"/>
      <c r="Q86" s="29"/>
      <c r="R86" s="29"/>
      <c r="S86" s="29"/>
      <c r="T86" s="29"/>
      <c r="U86" s="29"/>
      <c r="V86" s="29"/>
      <c r="W86" s="29"/>
      <c r="X86" s="29"/>
      <c r="Y86" s="29"/>
      <c r="Z86" s="29" t="s">
        <v>477</v>
      </c>
      <c r="AA86" s="29"/>
      <c r="AB86" s="29"/>
      <c r="AC86" s="29"/>
      <c r="AD86" s="28"/>
      <c r="AE86" s="28"/>
      <c r="AF86" s="28"/>
      <c r="AG86" s="28"/>
      <c r="AH86" s="28"/>
      <c r="AI86" s="28"/>
      <c r="AJ86" s="28" t="s">
        <v>477</v>
      </c>
      <c r="AK86" s="28"/>
      <c r="AL86" s="28"/>
      <c r="AM86" s="28"/>
      <c r="AN86" s="28"/>
      <c r="AO86" s="28"/>
      <c r="AP86" s="28"/>
      <c r="AQ86" s="28"/>
    </row>
    <row r="87" customFormat="false" ht="15" hidden="false" customHeight="false" outlineLevel="0" collapsed="false">
      <c r="A87" s="0" t="s">
        <v>53</v>
      </c>
      <c r="D87" s="28"/>
      <c r="E87" s="28"/>
      <c r="F87" s="28"/>
      <c r="G87" s="28"/>
      <c r="H87" s="28"/>
      <c r="I87" s="29"/>
      <c r="J87" s="29"/>
      <c r="K87" s="29"/>
      <c r="L87" s="29"/>
      <c r="M87" s="29" t="s">
        <v>477</v>
      </c>
      <c r="N87" s="29"/>
      <c r="O87" s="29" t="s">
        <v>477</v>
      </c>
      <c r="P87" s="29"/>
      <c r="Q87" s="29"/>
      <c r="R87" s="29"/>
      <c r="S87" s="29"/>
      <c r="T87" s="29"/>
      <c r="U87" s="29" t="s">
        <v>477</v>
      </c>
      <c r="V87" s="29"/>
      <c r="W87" s="29"/>
      <c r="X87" s="29"/>
      <c r="Y87" s="29"/>
      <c r="Z87" s="29" t="s">
        <v>477</v>
      </c>
      <c r="AA87" s="29"/>
      <c r="AB87" s="29"/>
      <c r="AC87" s="29"/>
      <c r="AD87" s="28"/>
      <c r="AE87" s="28"/>
      <c r="AF87" s="28"/>
      <c r="AG87" s="28"/>
      <c r="AH87" s="28"/>
      <c r="AI87" s="28"/>
      <c r="AJ87" s="28"/>
      <c r="AK87" s="28"/>
      <c r="AL87" s="28"/>
      <c r="AM87" s="28"/>
      <c r="AN87" s="28"/>
      <c r="AO87" s="28"/>
      <c r="AP87" s="28"/>
      <c r="AQ87" s="28"/>
    </row>
    <row r="88" customFormat="false" ht="15" hidden="false" customHeight="false" outlineLevel="0" collapsed="false">
      <c r="A88" s="0" t="s">
        <v>103</v>
      </c>
      <c r="D88" s="28" t="s">
        <v>477</v>
      </c>
      <c r="E88" s="28" t="s">
        <v>477</v>
      </c>
      <c r="F88" s="28" t="s">
        <v>477</v>
      </c>
      <c r="G88" s="28" t="s">
        <v>477</v>
      </c>
      <c r="H88" s="28" t="s">
        <v>477</v>
      </c>
      <c r="I88" s="29"/>
      <c r="J88" s="29" t="s">
        <v>477</v>
      </c>
      <c r="K88" s="29"/>
      <c r="L88" s="29"/>
      <c r="M88" s="29"/>
      <c r="N88" s="29"/>
      <c r="O88" s="29"/>
      <c r="P88" s="29"/>
      <c r="Q88" s="29"/>
      <c r="R88" s="29"/>
      <c r="S88" s="29"/>
      <c r="T88" s="29"/>
      <c r="U88" s="29"/>
      <c r="V88" s="29"/>
      <c r="W88" s="29"/>
      <c r="X88" s="29"/>
      <c r="Y88" s="29"/>
      <c r="Z88" s="29"/>
      <c r="AA88" s="29"/>
      <c r="AB88" s="29" t="s">
        <v>477</v>
      </c>
      <c r="AC88" s="29"/>
      <c r="AD88" s="28"/>
      <c r="AE88" s="28"/>
      <c r="AF88" s="28"/>
      <c r="AG88" s="28"/>
      <c r="AH88" s="28"/>
      <c r="AI88" s="28"/>
      <c r="AJ88" s="28"/>
      <c r="AK88" s="28"/>
      <c r="AL88" s="28"/>
      <c r="AM88" s="28"/>
      <c r="AN88" s="28"/>
      <c r="AO88" s="28"/>
      <c r="AP88" s="28"/>
      <c r="AQ88" s="28"/>
    </row>
    <row r="90" customFormat="false" ht="15" hidden="false" customHeight="false" outlineLevel="0" collapsed="false">
      <c r="C90" s="30"/>
    </row>
    <row r="91" customFormat="false" ht="15" hidden="false" customHeight="false" outlineLevel="0" collapsed="false">
      <c r="A91" s="1" t="s">
        <v>647</v>
      </c>
      <c r="B91" s="1"/>
    </row>
    <row r="92" customFormat="false" ht="15" hidden="false" customHeight="false" outlineLevel="0" collapsed="false">
      <c r="A92" s="0" t="str">
        <f aca="false">A28</f>
        <v>Matemática Avanzada</v>
      </c>
      <c r="B92" s="0" t="n">
        <f aca="false">B28</f>
        <v>19989</v>
      </c>
      <c r="C92" s="0" t="str">
        <f aca="false">C28</f>
        <v>Sistemas Dinámicos</v>
      </c>
      <c r="D92" s="28" t="s">
        <v>477</v>
      </c>
      <c r="E92" s="28" t="str">
        <f aca="false">E28</f>
        <v>X</v>
      </c>
      <c r="F92" s="28" t="str">
        <f aca="false">F28</f>
        <v>X</v>
      </c>
      <c r="G92" s="28" t="str">
        <f aca="false">G28</f>
        <v>X</v>
      </c>
      <c r="H92" s="28" t="str">
        <f aca="false">H28</f>
        <v>X</v>
      </c>
      <c r="I92" s="29" t="s">
        <v>477</v>
      </c>
      <c r="J92" s="29"/>
      <c r="K92" s="29"/>
      <c r="L92" s="29" t="str">
        <f aca="false">L28</f>
        <v>X</v>
      </c>
      <c r="M92" s="29" t="str">
        <f aca="false">M28</f>
        <v>X</v>
      </c>
      <c r="N92" s="29"/>
      <c r="O92" s="29" t="str">
        <f aca="false">O28</f>
        <v>X</v>
      </c>
      <c r="P92" s="29" t="str">
        <f aca="false">P28</f>
        <v>X</v>
      </c>
      <c r="Q92" s="29"/>
      <c r="R92" s="29"/>
      <c r="S92" s="29"/>
      <c r="T92" s="29"/>
      <c r="U92" s="29" t="str">
        <f aca="false">U28</f>
        <v>X</v>
      </c>
      <c r="V92" s="29"/>
      <c r="W92" s="29"/>
      <c r="X92" s="29"/>
      <c r="Y92" s="29"/>
      <c r="Z92" s="29"/>
      <c r="AA92" s="29"/>
      <c r="AB92" s="29"/>
      <c r="AC92" s="29"/>
      <c r="AD92" s="28"/>
      <c r="AE92" s="28"/>
      <c r="AF92" s="28"/>
      <c r="AG92" s="28"/>
      <c r="AH92" s="28"/>
      <c r="AI92" s="28"/>
      <c r="AJ92" s="28"/>
      <c r="AK92" s="28"/>
      <c r="AL92" s="28"/>
      <c r="AM92" s="28"/>
      <c r="AN92" s="28"/>
      <c r="AO92" s="28"/>
      <c r="AP92" s="28"/>
      <c r="AQ92" s="28"/>
      <c r="AR92" s="28" t="s">
        <v>477</v>
      </c>
      <c r="AS92" s="28"/>
      <c r="AT92" s="28"/>
      <c r="AU92" s="28"/>
      <c r="AV92" s="28"/>
      <c r="AW92" s="28"/>
      <c r="AX92" s="28"/>
      <c r="AY92" s="28"/>
      <c r="AZ92" s="28"/>
      <c r="BA92" s="28"/>
      <c r="BB92" s="28"/>
      <c r="BC92" s="28"/>
      <c r="BD92" s="28"/>
      <c r="BE92" s="28"/>
    </row>
    <row r="93" customFormat="false" ht="15" hidden="false" customHeight="false" outlineLevel="0" collapsed="false">
      <c r="A93" s="0" t="str">
        <f aca="false">A29</f>
        <v>Análisis Matemático</v>
      </c>
      <c r="B93" s="0" t="n">
        <f aca="false">B29</f>
        <v>19991</v>
      </c>
      <c r="C93" s="0" t="str">
        <f aca="false">C29</f>
        <v>Análisis Funcional</v>
      </c>
      <c r="D93" s="28" t="str">
        <f aca="false">D29</f>
        <v>X</v>
      </c>
      <c r="E93" s="28" t="str">
        <f aca="false">E29</f>
        <v>X</v>
      </c>
      <c r="F93" s="28" t="str">
        <f aca="false">F29</f>
        <v>X</v>
      </c>
      <c r="G93" s="28" t="str">
        <f aca="false">G29</f>
        <v>X</v>
      </c>
      <c r="H93" s="28" t="str">
        <f aca="false">H29</f>
        <v>X</v>
      </c>
      <c r="I93" s="29" t="s">
        <v>477</v>
      </c>
      <c r="J93" s="29"/>
      <c r="K93" s="29"/>
      <c r="L93" s="29" t="str">
        <f aca="false">L29</f>
        <v>X</v>
      </c>
      <c r="M93" s="29" t="str">
        <f aca="false">M29</f>
        <v>X</v>
      </c>
      <c r="N93" s="29"/>
      <c r="O93" s="29" t="str">
        <f aca="false">O29</f>
        <v>X</v>
      </c>
      <c r="P93" s="29" t="str">
        <f aca="false">P29</f>
        <v>X</v>
      </c>
      <c r="Q93" s="29"/>
      <c r="R93" s="29"/>
      <c r="S93" s="29"/>
      <c r="T93" s="29"/>
      <c r="U93" s="29" t="str">
        <f aca="false">U29</f>
        <v>X</v>
      </c>
      <c r="V93" s="29"/>
      <c r="W93" s="29"/>
      <c r="X93" s="29"/>
      <c r="Y93" s="29"/>
      <c r="Z93" s="29"/>
      <c r="AA93" s="29"/>
      <c r="AB93" s="29"/>
      <c r="AC93" s="29"/>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row>
    <row r="94" customFormat="false" ht="15" hidden="false" customHeight="false" outlineLevel="0" collapsed="false">
      <c r="A94" s="0" t="str">
        <f aca="false">A30</f>
        <v>Matemática Avanzada</v>
      </c>
      <c r="B94" s="0" t="n">
        <f aca="false">B30</f>
        <v>19992</v>
      </c>
      <c r="C94" s="0" t="str">
        <f aca="false">C30</f>
        <v>Topología</v>
      </c>
      <c r="D94" s="28" t="str">
        <f aca="false">D30</f>
        <v>X</v>
      </c>
      <c r="E94" s="28" t="str">
        <f aca="false">E30</f>
        <v>X</v>
      </c>
      <c r="F94" s="28" t="str">
        <f aca="false">F30</f>
        <v>X</v>
      </c>
      <c r="G94" s="28" t="str">
        <f aca="false">G30</f>
        <v>X</v>
      </c>
      <c r="H94" s="28" t="str">
        <f aca="false">H30</f>
        <v>X</v>
      </c>
      <c r="I94" s="29" t="s">
        <v>477</v>
      </c>
      <c r="J94" s="29"/>
      <c r="K94" s="29"/>
      <c r="L94" s="29"/>
      <c r="M94" s="29"/>
      <c r="N94" s="29" t="str">
        <f aca="false">N30</f>
        <v>X</v>
      </c>
      <c r="O94" s="29" t="str">
        <f aca="false">O30</f>
        <v>X</v>
      </c>
      <c r="P94" s="29" t="str">
        <f aca="false">P30</f>
        <v>X</v>
      </c>
      <c r="Q94" s="29"/>
      <c r="R94" s="29"/>
      <c r="S94" s="29"/>
      <c r="T94" s="29"/>
      <c r="U94" s="29" t="str">
        <f aca="false">U30</f>
        <v>X</v>
      </c>
      <c r="V94" s="29"/>
      <c r="W94" s="29"/>
      <c r="X94" s="29"/>
      <c r="Y94" s="29"/>
      <c r="Z94" s="29"/>
      <c r="AA94" s="29"/>
      <c r="AB94" s="29"/>
      <c r="AC94" s="29"/>
      <c r="AD94" s="28"/>
      <c r="AE94" s="28"/>
      <c r="AF94" s="28"/>
      <c r="AG94" s="28"/>
      <c r="AH94" s="28"/>
      <c r="AI94" s="28"/>
      <c r="AJ94" s="28"/>
      <c r="AK94" s="28"/>
      <c r="AL94" s="28"/>
      <c r="AM94" s="28"/>
      <c r="AN94" s="28"/>
      <c r="AO94" s="28"/>
      <c r="AP94" s="28"/>
      <c r="AQ94" s="28"/>
      <c r="AS94" s="28"/>
      <c r="AT94" s="28" t="s">
        <v>477</v>
      </c>
      <c r="AU94" s="28"/>
      <c r="AV94" s="28"/>
      <c r="AW94" s="28"/>
      <c r="AX94" s="28"/>
      <c r="AY94" s="28"/>
      <c r="AZ94" s="28"/>
      <c r="BA94" s="28"/>
      <c r="BB94" s="28"/>
      <c r="BC94" s="28"/>
      <c r="BD94" s="28"/>
      <c r="BE94" s="28"/>
    </row>
    <row r="95" customFormat="false" ht="15" hidden="false" customHeight="false" outlineLevel="0" collapsed="false">
      <c r="A95" s="0" t="str">
        <f aca="false">A31</f>
        <v>Matemática Avanzada</v>
      </c>
      <c r="B95" s="31" t="n">
        <f aca="false">B31</f>
        <v>19990</v>
      </c>
      <c r="C95" s="31" t="str">
        <f aca="false">C31</f>
        <v>Variable Compleja y Análisis de Fourier</v>
      </c>
      <c r="D95" s="28" t="s">
        <v>477</v>
      </c>
      <c r="E95" s="28" t="s">
        <v>477</v>
      </c>
      <c r="F95" s="28" t="s">
        <v>477</v>
      </c>
      <c r="G95" s="28" t="s">
        <v>477</v>
      </c>
      <c r="H95" s="28" t="s">
        <v>477</v>
      </c>
      <c r="I95" s="29" t="s">
        <v>477</v>
      </c>
      <c r="J95" s="29"/>
      <c r="K95" s="29"/>
      <c r="L95" s="29" t="s">
        <v>477</v>
      </c>
      <c r="M95" s="29" t="str">
        <f aca="false">M31</f>
        <v>X</v>
      </c>
      <c r="N95" s="29"/>
      <c r="O95" s="29" t="str">
        <f aca="false">O31</f>
        <v>X</v>
      </c>
      <c r="P95" s="29" t="s">
        <v>477</v>
      </c>
      <c r="Q95" s="29"/>
      <c r="R95" s="29"/>
      <c r="S95" s="29"/>
      <c r="T95" s="29"/>
      <c r="U95" s="29" t="str">
        <f aca="false">U31</f>
        <v>X</v>
      </c>
      <c r="V95" s="29"/>
      <c r="W95" s="29"/>
      <c r="X95" s="29"/>
      <c r="Y95" s="29"/>
      <c r="Z95" s="29"/>
      <c r="AA95" s="29"/>
      <c r="AB95" s="29"/>
      <c r="AC95" s="29"/>
      <c r="AD95" s="28"/>
      <c r="AE95" s="28"/>
      <c r="AF95" s="28"/>
      <c r="AG95" s="28"/>
      <c r="AH95" s="28"/>
      <c r="AI95" s="28"/>
      <c r="AJ95" s="28"/>
      <c r="AK95" s="28"/>
      <c r="AL95" s="28"/>
      <c r="AM95" s="28"/>
      <c r="AN95" s="28"/>
      <c r="AO95" s="28"/>
      <c r="AP95" s="28"/>
      <c r="AQ95" s="28"/>
      <c r="AS95" s="28"/>
      <c r="AT95" s="28"/>
      <c r="AU95" s="28" t="s">
        <v>477</v>
      </c>
      <c r="AV95" s="28"/>
      <c r="AW95" s="28"/>
      <c r="AX95" s="28"/>
      <c r="AY95" s="28"/>
      <c r="AZ95" s="28"/>
      <c r="BA95" s="28"/>
      <c r="BB95" s="28"/>
      <c r="BC95" s="28"/>
      <c r="BD95" s="28"/>
      <c r="BE95" s="28"/>
    </row>
    <row r="96" customFormat="false" ht="15" hidden="false" customHeight="false" outlineLevel="0" collapsed="false">
      <c r="A96" s="0" t="str">
        <f aca="false">A53</f>
        <v>Computación Cuántica</v>
      </c>
      <c r="B96" s="0" t="n">
        <f aca="false">B53</f>
        <v>20016</v>
      </c>
      <c r="C96" s="0" t="str">
        <f aca="false">C53</f>
        <v>Computación Cuántica</v>
      </c>
      <c r="D96" s="28"/>
      <c r="E96" s="28"/>
      <c r="F96" s="28"/>
      <c r="G96" s="28"/>
      <c r="H96" s="28"/>
      <c r="I96" s="29"/>
      <c r="J96" s="29"/>
      <c r="K96" s="29"/>
      <c r="L96" s="29"/>
      <c r="M96" s="29"/>
      <c r="N96" s="29"/>
      <c r="O96" s="29"/>
      <c r="P96" s="29"/>
      <c r="Q96" s="29"/>
      <c r="R96" s="29"/>
      <c r="S96" s="29"/>
      <c r="T96" s="29"/>
      <c r="U96" s="29"/>
      <c r="V96" s="29" t="str">
        <f aca="false">V53</f>
        <v>X</v>
      </c>
      <c r="W96" s="29" t="str">
        <f aca="false">W53</f>
        <v>X</v>
      </c>
      <c r="X96" s="29" t="str">
        <f aca="false">X53</f>
        <v>X</v>
      </c>
      <c r="Y96" s="29" t="str">
        <f aca="false">Y53</f>
        <v>X</v>
      </c>
      <c r="Z96" s="29" t="str">
        <f aca="false">Z53</f>
        <v>X</v>
      </c>
      <c r="AA96" s="29"/>
      <c r="AB96" s="29"/>
      <c r="AC96" s="29"/>
      <c r="AD96" s="28"/>
      <c r="AE96" s="28"/>
      <c r="AF96" s="28"/>
      <c r="AG96" s="28"/>
      <c r="AH96" s="28"/>
      <c r="AI96" s="28"/>
      <c r="AJ96" s="28"/>
      <c r="AK96" s="28"/>
      <c r="AL96" s="28"/>
      <c r="AM96" s="28"/>
      <c r="AN96" s="28"/>
      <c r="AO96" s="28"/>
      <c r="AP96" s="28"/>
      <c r="AQ96" s="28"/>
      <c r="AR96" s="28"/>
      <c r="AS96" s="28"/>
      <c r="AT96" s="28"/>
      <c r="AU96" s="28"/>
      <c r="AV96" s="28" t="s">
        <v>477</v>
      </c>
      <c r="AW96" s="28"/>
      <c r="AX96" s="28"/>
      <c r="AY96" s="28"/>
      <c r="AZ96" s="28"/>
      <c r="BA96" s="28"/>
      <c r="BB96" s="28"/>
      <c r="BC96" s="28"/>
      <c r="BD96" s="28"/>
      <c r="BE96" s="28"/>
    </row>
    <row r="97" customFormat="false" ht="15" hidden="false" customHeight="false" outlineLevel="0" collapsed="false">
      <c r="A97" s="0" t="str">
        <f aca="false">A54</f>
        <v>Ciencia de Datos</v>
      </c>
      <c r="B97" s="0" t="n">
        <f aca="false">B54</f>
        <v>20017</v>
      </c>
      <c r="C97" s="0" t="str">
        <f aca="false">C54</f>
        <v>Aprendizaje profundo</v>
      </c>
      <c r="D97" s="28"/>
      <c r="E97" s="28"/>
      <c r="F97" s="28"/>
      <c r="G97" s="28"/>
      <c r="H97" s="28"/>
      <c r="I97" s="29"/>
      <c r="J97" s="29"/>
      <c r="K97" s="29"/>
      <c r="L97" s="29"/>
      <c r="M97" s="29"/>
      <c r="N97" s="29"/>
      <c r="O97" s="29"/>
      <c r="P97" s="29"/>
      <c r="Q97" s="29"/>
      <c r="R97" s="29" t="str">
        <f aca="false">R54</f>
        <v>X</v>
      </c>
      <c r="S97" s="29" t="str">
        <f aca="false">S54</f>
        <v>X</v>
      </c>
      <c r="T97" s="29" t="str">
        <f aca="false">T54</f>
        <v>X</v>
      </c>
      <c r="U97" s="29" t="str">
        <f aca="false">U54</f>
        <v>X</v>
      </c>
      <c r="V97" s="29" t="str">
        <f aca="false">V54</f>
        <v>X</v>
      </c>
      <c r="W97" s="29" t="s">
        <v>477</v>
      </c>
      <c r="X97" s="29" t="str">
        <f aca="false">X54</f>
        <v>X</v>
      </c>
      <c r="Y97" s="29" t="str">
        <f aca="false">Y54</f>
        <v>X</v>
      </c>
      <c r="Z97" s="29" t="str">
        <f aca="false">Z54</f>
        <v>X</v>
      </c>
      <c r="AA97" s="29"/>
      <c r="AB97" s="29"/>
      <c r="AC97" s="29"/>
      <c r="AD97" s="28"/>
      <c r="AE97" s="28"/>
      <c r="AF97" s="28"/>
      <c r="AG97" s="28"/>
      <c r="AH97" s="28" t="str">
        <f aca="false">AH54</f>
        <v>X</v>
      </c>
      <c r="AI97" s="28" t="str">
        <f aca="false">AI54</f>
        <v>X</v>
      </c>
      <c r="AJ97" s="28" t="str">
        <f aca="false">AJ54</f>
        <v>X</v>
      </c>
      <c r="AK97" s="28" t="str">
        <f aca="false">AK54</f>
        <v>X</v>
      </c>
      <c r="AL97" s="28"/>
      <c r="AM97" s="28"/>
      <c r="AN97" s="28"/>
      <c r="AO97" s="28"/>
      <c r="AP97" s="28"/>
      <c r="AQ97" s="28"/>
      <c r="AR97" s="28"/>
      <c r="AS97" s="28"/>
      <c r="AT97" s="28"/>
      <c r="AU97" s="28"/>
      <c r="AV97" s="28"/>
      <c r="AW97" s="28" t="s">
        <v>477</v>
      </c>
      <c r="AX97" s="28"/>
      <c r="AY97" s="28"/>
      <c r="AZ97" s="28"/>
      <c r="BA97" s="28"/>
      <c r="BB97" s="28"/>
      <c r="BC97" s="28"/>
      <c r="BD97" s="28"/>
      <c r="BE97" s="28"/>
    </row>
    <row r="98" customFormat="false" ht="15" hidden="false" customHeight="false" outlineLevel="0" collapsed="false">
      <c r="A98" s="0" t="str">
        <f aca="false">A55</f>
        <v>Matemática Aplicada a la Economía</v>
      </c>
      <c r="B98" s="0" t="n">
        <f aca="false">B55</f>
        <v>20018</v>
      </c>
      <c r="C98" s="0" t="str">
        <f aca="false">C55</f>
        <v>Procesos Estocásticos</v>
      </c>
      <c r="D98" s="28"/>
      <c r="E98" s="28"/>
      <c r="F98" s="28"/>
      <c r="G98" s="28"/>
      <c r="H98" s="28"/>
      <c r="I98" s="29"/>
      <c r="J98" s="29"/>
      <c r="K98" s="29"/>
      <c r="L98" s="29"/>
      <c r="M98" s="29" t="str">
        <f aca="false">M55</f>
        <v>X</v>
      </c>
      <c r="N98" s="29" t="str">
        <f aca="false">N55</f>
        <v>X</v>
      </c>
      <c r="O98" s="29"/>
      <c r="P98" s="29"/>
      <c r="Q98" s="29"/>
      <c r="R98" s="29"/>
      <c r="S98" s="29" t="str">
        <f aca="false">S55</f>
        <v>X</v>
      </c>
      <c r="T98" s="29"/>
      <c r="U98" s="29" t="str">
        <f aca="false">U55</f>
        <v>X</v>
      </c>
      <c r="V98" s="29"/>
      <c r="W98" s="29"/>
      <c r="X98" s="29"/>
      <c r="Y98" s="29"/>
      <c r="Z98" s="29"/>
      <c r="AA98" s="29"/>
      <c r="AB98" s="29"/>
      <c r="AC98" s="29"/>
      <c r="AD98" s="28"/>
      <c r="AE98" s="28"/>
      <c r="AF98" s="28" t="str">
        <f aca="false">AF55</f>
        <v>X</v>
      </c>
      <c r="AG98" s="28"/>
      <c r="AH98" s="28"/>
      <c r="AI98" s="28"/>
      <c r="AJ98" s="28"/>
      <c r="AK98" s="28"/>
      <c r="AL98" s="28"/>
      <c r="AM98" s="28"/>
      <c r="AN98" s="28"/>
      <c r="AO98" s="28"/>
      <c r="AP98" s="28"/>
      <c r="AQ98" s="28"/>
      <c r="AR98" s="28"/>
      <c r="AS98" s="28"/>
      <c r="AT98" s="28"/>
      <c r="AU98" s="28"/>
      <c r="AV98" s="28"/>
      <c r="AW98" s="28"/>
      <c r="AX98" s="28" t="s">
        <v>477</v>
      </c>
      <c r="AY98" s="28"/>
      <c r="AZ98" s="28"/>
      <c r="BA98" s="28"/>
      <c r="BB98" s="28"/>
      <c r="BC98" s="28"/>
      <c r="BD98" s="28"/>
      <c r="BE98" s="28"/>
    </row>
    <row r="99" customFormat="false" ht="15" hidden="false" customHeight="false" outlineLevel="0" collapsed="false">
      <c r="A99" s="0" t="str">
        <f aca="false">A56</f>
        <v>Criptografía</v>
      </c>
      <c r="B99" s="0" t="n">
        <f aca="false">B56</f>
        <v>20014</v>
      </c>
      <c r="C99" s="0" t="str">
        <f aca="false">C56</f>
        <v>Criptografía y Blockchain</v>
      </c>
      <c r="D99" s="28"/>
      <c r="E99" s="28"/>
      <c r="F99" s="28"/>
      <c r="G99" s="28"/>
      <c r="H99" s="28"/>
      <c r="I99" s="29"/>
      <c r="J99" s="29"/>
      <c r="K99" s="29"/>
      <c r="L99" s="29"/>
      <c r="M99" s="29"/>
      <c r="N99" s="29"/>
      <c r="O99" s="29"/>
      <c r="P99" s="29"/>
      <c r="Q99" s="29"/>
      <c r="R99" s="29"/>
      <c r="S99" s="29"/>
      <c r="T99" s="29"/>
      <c r="U99" s="29"/>
      <c r="V99" s="29"/>
      <c r="W99" s="29" t="s">
        <v>477</v>
      </c>
      <c r="X99" s="29" t="str">
        <f aca="false">X56</f>
        <v>X</v>
      </c>
      <c r="Y99" s="29"/>
      <c r="Z99" s="29" t="str">
        <f aca="false">Z56</f>
        <v>X</v>
      </c>
      <c r="AA99" s="29"/>
      <c r="AB99" s="29"/>
      <c r="AC99" s="29"/>
      <c r="AD99" s="28"/>
      <c r="AE99" s="28"/>
      <c r="AF99" s="28"/>
      <c r="AG99" s="28"/>
      <c r="AH99" s="28"/>
      <c r="AI99" s="28"/>
      <c r="AJ99" s="28"/>
      <c r="AK99" s="28"/>
      <c r="AL99" s="28"/>
      <c r="AM99" s="28"/>
      <c r="AN99" s="28"/>
      <c r="AO99" s="28"/>
      <c r="AP99" s="28"/>
      <c r="AQ99" s="28"/>
      <c r="AR99" s="28"/>
      <c r="AS99" s="28"/>
      <c r="AT99" s="28"/>
      <c r="AU99" s="28"/>
      <c r="AV99" s="28"/>
      <c r="AW99" s="28"/>
      <c r="AX99" s="28"/>
      <c r="AY99" s="28" t="s">
        <v>477</v>
      </c>
      <c r="AZ99" s="28"/>
      <c r="BA99" s="28"/>
      <c r="BB99" s="28"/>
      <c r="BC99" s="28"/>
      <c r="BD99" s="28"/>
      <c r="BE99" s="28"/>
    </row>
    <row r="100" customFormat="false" ht="15" hidden="false" customHeight="false" outlineLevel="0" collapsed="false">
      <c r="A100" s="0" t="str">
        <f aca="false">A57</f>
        <v>Tecnología Digital</v>
      </c>
      <c r="B100" s="0" t="n">
        <f aca="false">B57</f>
        <v>20019</v>
      </c>
      <c r="C100" s="0" t="str">
        <f aca="false">C57</f>
        <v>Teoría de la señal</v>
      </c>
      <c r="D100" s="28"/>
      <c r="E100" s="28"/>
      <c r="F100" s="28"/>
      <c r="G100" s="28"/>
      <c r="H100" s="28"/>
      <c r="I100" s="29"/>
      <c r="J100" s="29"/>
      <c r="K100" s="29"/>
      <c r="L100" s="29"/>
      <c r="M100" s="29" t="str">
        <f aca="false">M57</f>
        <v>X</v>
      </c>
      <c r="N100" s="29"/>
      <c r="O100" s="29" t="str">
        <f aca="false">O57</f>
        <v>X</v>
      </c>
      <c r="P100" s="29"/>
      <c r="Q100" s="29"/>
      <c r="R100" s="29"/>
      <c r="S100" s="29"/>
      <c r="T100" s="29"/>
      <c r="U100" s="29" t="str">
        <f aca="false">U57</f>
        <v>X</v>
      </c>
      <c r="V100" s="29"/>
      <c r="W100" s="29"/>
      <c r="X100" s="29"/>
      <c r="Y100" s="29"/>
      <c r="Z100" s="29" t="str">
        <f aca="false">Z57</f>
        <v>X</v>
      </c>
      <c r="AA100" s="29"/>
      <c r="AB100" s="29"/>
      <c r="AC100" s="29"/>
      <c r="AD100" s="28"/>
      <c r="AE100" s="28"/>
      <c r="AF100" s="28"/>
      <c r="AG100" s="28"/>
      <c r="AH100" s="28"/>
      <c r="AI100" s="28"/>
      <c r="AJ100" s="28"/>
      <c r="AK100" s="28"/>
      <c r="AL100" s="28"/>
      <c r="AM100" s="28"/>
      <c r="AN100" s="28"/>
      <c r="AO100" s="28"/>
      <c r="AP100" s="28"/>
      <c r="AQ100" s="28"/>
      <c r="AR100" s="28"/>
      <c r="AS100" s="28"/>
      <c r="AT100" s="28"/>
      <c r="AU100" s="28" t="s">
        <v>477</v>
      </c>
      <c r="AV100" s="28"/>
      <c r="AW100" s="28"/>
      <c r="AX100" s="28"/>
      <c r="AY100" s="28"/>
      <c r="AZ100" s="28"/>
      <c r="BA100" s="28"/>
      <c r="BB100" s="28"/>
      <c r="BC100" s="28"/>
      <c r="BD100" s="28"/>
      <c r="BE100" s="28"/>
    </row>
    <row r="101" customFormat="false" ht="15" hidden="false" customHeight="false" outlineLevel="0" collapsed="false">
      <c r="A101" s="0" t="str">
        <f aca="false">A58</f>
        <v>Ingeniería del Software</v>
      </c>
      <c r="B101" s="0" t="n">
        <f aca="false">B58</f>
        <v>20015</v>
      </c>
      <c r="C101" s="0" t="str">
        <f aca="false">C58</f>
        <v>Ingeniería del Software</v>
      </c>
      <c r="D101" s="28"/>
      <c r="E101" s="28"/>
      <c r="F101" s="28"/>
      <c r="G101" s="28"/>
      <c r="H101" s="28"/>
      <c r="I101" s="29"/>
      <c r="J101" s="29"/>
      <c r="K101" s="29"/>
      <c r="L101" s="29"/>
      <c r="M101" s="29"/>
      <c r="N101" s="29"/>
      <c r="O101" s="29"/>
      <c r="P101" s="29"/>
      <c r="Q101" s="29"/>
      <c r="R101" s="29"/>
      <c r="S101" s="29"/>
      <c r="T101" s="29"/>
      <c r="U101" s="29"/>
      <c r="V101" s="29" t="str">
        <f aca="false">V58</f>
        <v>X</v>
      </c>
      <c r="W101" s="29" t="str">
        <f aca="false">W58</f>
        <v>X</v>
      </c>
      <c r="X101" s="29" t="str">
        <f aca="false">X58</f>
        <v>X</v>
      </c>
      <c r="Y101" s="29" t="str">
        <f aca="false">Y58</f>
        <v>X</v>
      </c>
      <c r="Z101" s="29" t="str">
        <f aca="false">Z58</f>
        <v>X</v>
      </c>
      <c r="AA101" s="29"/>
      <c r="AB101" s="29"/>
      <c r="AC101" s="29"/>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t="s">
        <v>477</v>
      </c>
      <c r="BA101" s="28"/>
      <c r="BB101" s="28"/>
      <c r="BC101" s="28"/>
      <c r="BD101" s="28"/>
      <c r="BE101" s="28"/>
    </row>
    <row r="102" customFormat="false" ht="15" hidden="false" customHeight="false" outlineLevel="0" collapsed="false">
      <c r="A102" s="0" t="str">
        <f aca="false">A60</f>
        <v>Humanidades</v>
      </c>
      <c r="B102" s="0" t="n">
        <f aca="false">B60</f>
        <v>20021</v>
      </c>
      <c r="C102" s="0" t="str">
        <f aca="false">C60</f>
        <v>Ética y Deontología</v>
      </c>
      <c r="D102" s="28"/>
      <c r="E102" s="28"/>
      <c r="F102" s="28"/>
      <c r="G102" s="28"/>
      <c r="H102" s="28"/>
      <c r="I102" s="29"/>
      <c r="J102" s="29"/>
      <c r="K102" s="29"/>
      <c r="L102" s="29"/>
      <c r="M102" s="29"/>
      <c r="N102" s="29"/>
      <c r="O102" s="29"/>
      <c r="P102" s="29"/>
      <c r="Q102" s="29"/>
      <c r="R102" s="29"/>
      <c r="S102" s="29"/>
      <c r="T102" s="29"/>
      <c r="U102" s="29"/>
      <c r="V102" s="29"/>
      <c r="W102" s="29"/>
      <c r="X102" s="29"/>
      <c r="Y102" s="29"/>
      <c r="Z102" s="29"/>
      <c r="AA102" s="29"/>
      <c r="AB102" s="29"/>
      <c r="AC102" s="29"/>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t="s">
        <v>477</v>
      </c>
      <c r="BB102" s="28" t="s">
        <v>477</v>
      </c>
      <c r="BC102" s="28" t="s">
        <v>477</v>
      </c>
      <c r="BD102" s="28"/>
      <c r="BE102" s="28"/>
    </row>
    <row r="103" customFormat="false" ht="15" hidden="false" customHeight="false" outlineLevel="0" collapsed="false">
      <c r="A103" s="0" t="str">
        <f aca="false">A59</f>
        <v>Humanidades</v>
      </c>
      <c r="B103" s="0" t="n">
        <f aca="false">B59</f>
        <v>20020</v>
      </c>
      <c r="C103" s="0" t="str">
        <f aca="false">C59</f>
        <v>Grandes libros</v>
      </c>
      <c r="D103" s="28"/>
      <c r="E103" s="28"/>
      <c r="F103" s="28"/>
      <c r="G103" s="28"/>
      <c r="H103" s="28"/>
      <c r="I103" s="29"/>
      <c r="J103" s="29"/>
      <c r="K103" s="29"/>
      <c r="L103" s="29"/>
      <c r="M103" s="29"/>
      <c r="N103" s="29"/>
      <c r="O103" s="29"/>
      <c r="P103" s="29"/>
      <c r="Q103" s="29"/>
      <c r="R103" s="29"/>
      <c r="S103" s="29"/>
      <c r="T103" s="29"/>
      <c r="U103" s="29"/>
      <c r="V103" s="29"/>
      <c r="W103" s="29"/>
      <c r="X103" s="29"/>
      <c r="Y103" s="29"/>
      <c r="Z103" s="29"/>
      <c r="AA103" s="29"/>
      <c r="AB103" s="29"/>
      <c r="AC103" s="29"/>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t="s">
        <v>477</v>
      </c>
      <c r="BE103" s="28" t="s">
        <v>477</v>
      </c>
    </row>
  </sheetData>
  <autoFilter ref="A1:BE60"/>
  <conditionalFormatting sqref="AS94:BE94 AS95:BD95 BE95:BE101 D92:BE93 D94:AQ95 D96:BD101 D102:BE103 AB51:AQ51 D51:Z51 D52:AQ60 D65:AQ88 D3:AQ50">
    <cfRule type="cellIs" priority="2" operator="equal" aboveAverage="0" equalAverage="0" bottom="0" percent="0" rank="0" text="" dxfId="5">
      <formula>"X"</formula>
    </cfRule>
  </conditionalFormatting>
  <conditionalFormatting sqref="AK36">
    <cfRule type="cellIs" priority="3" operator="equal" aboveAverage="0" equalAverage="0" bottom="0" percent="0" rank="0" text="" dxfId="6">
      <formula>"X"</formula>
    </cfRule>
  </conditionalFormatting>
  <conditionalFormatting sqref="AK37">
    <cfRule type="cellIs" priority="4" operator="equal" aboveAverage="0" equalAverage="0" bottom="0" percent="0" rank="0" text="" dxfId="7">
      <formula>"X"</formula>
    </cfRule>
  </conditionalFormatting>
  <conditionalFormatting sqref="AK38">
    <cfRule type="cellIs" priority="5" operator="equal" aboveAverage="0" equalAverage="0" bottom="0" percent="0" rank="0" text="" dxfId="8">
      <formula>"X"</formula>
    </cfRule>
  </conditionalFormatting>
  <conditionalFormatting sqref="AJ45">
    <cfRule type="cellIs" priority="6" operator="equal" aboveAverage="0" equalAverage="0" bottom="0" percent="0" rank="0" text="" dxfId="9">
      <formula>"X"</formula>
    </cfRule>
  </conditionalFormatting>
  <conditionalFormatting sqref="AJ46">
    <cfRule type="cellIs" priority="7" operator="equal" aboveAverage="0" equalAverage="0" bottom="0" percent="0" rank="0" text="" dxfId="10">
      <formula>"X"</formula>
    </cfRule>
  </conditionalFormatting>
  <conditionalFormatting sqref="AJ47">
    <cfRule type="cellIs" priority="8" operator="equal" aboveAverage="0" equalAverage="0" bottom="0" percent="0" rank="0" text="" dxfId="11">
      <formula>"X"</formula>
    </cfRule>
  </conditionalFormatting>
  <conditionalFormatting sqref="AJ48">
    <cfRule type="cellIs" priority="9" operator="equal" aboveAverage="0" equalAverage="0" bottom="0" percent="0" rank="0" text="" dxfId="12">
      <formula>"X"</formula>
    </cfRule>
  </conditionalFormatting>
  <conditionalFormatting sqref="AK54">
    <cfRule type="cellIs" priority="10" operator="equal" aboveAverage="0" equalAverage="0" bottom="0" percent="0" rank="0" text="" dxfId="13">
      <formula>"X"</formula>
    </cfRule>
  </conditionalFormatting>
  <conditionalFormatting sqref="AH36">
    <cfRule type="cellIs" priority="11" operator="equal" aboveAverage="0" equalAverage="0" bottom="0" percent="0" rank="0" text="" dxfId="14">
      <formula>"X"</formula>
    </cfRule>
  </conditionalFormatting>
  <conditionalFormatting sqref="AH37">
    <cfRule type="cellIs" priority="12" operator="equal" aboveAverage="0" equalAverage="0" bottom="0" percent="0" rank="0" text="" dxfId="15">
      <formula>"X"</formula>
    </cfRule>
  </conditionalFormatting>
  <conditionalFormatting sqref="AH38">
    <cfRule type="cellIs" priority="13" operator="equal" aboveAverage="0" equalAverage="0" bottom="0" percent="0" rank="0" text="" dxfId="16">
      <formula>"X"</formula>
    </cfRule>
  </conditionalFormatting>
  <conditionalFormatting sqref="AH45">
    <cfRule type="cellIs" priority="14" operator="equal" aboveAverage="0" equalAverage="0" bottom="0" percent="0" rank="0" text="" dxfId="17">
      <formula>"X"</formula>
    </cfRule>
  </conditionalFormatting>
  <conditionalFormatting sqref="AH46">
    <cfRule type="cellIs" priority="15" operator="equal" aboveAverage="0" equalAverage="0" bottom="0" percent="0" rank="0" text="" dxfId="18">
      <formula>"X"</formula>
    </cfRule>
  </conditionalFormatting>
  <conditionalFormatting sqref="AH47">
    <cfRule type="cellIs" priority="16" operator="equal" aboveAverage="0" equalAverage="0" bottom="0" percent="0" rank="0" text="" dxfId="19">
      <formula>"X"</formula>
    </cfRule>
  </conditionalFormatting>
  <conditionalFormatting sqref="AH48">
    <cfRule type="cellIs" priority="17" operator="equal" aboveAverage="0" equalAverage="0" bottom="0" percent="0" rank="0" text="" dxfId="20">
      <formula>"X"</formula>
    </cfRule>
  </conditionalFormatting>
  <conditionalFormatting sqref="AH54">
    <cfRule type="cellIs" priority="18" operator="equal" aboveAverage="0" equalAverage="0" bottom="0" percent="0" rank="0" text="" dxfId="21">
      <formula>"X"</formula>
    </cfRule>
  </conditionalFormatting>
  <conditionalFormatting sqref="Z24">
    <cfRule type="cellIs" priority="19" operator="equal" aboveAverage="0" equalAverage="0" bottom="0" percent="0" rank="0" text="" dxfId="22">
      <formula>"X"</formula>
    </cfRule>
  </conditionalFormatting>
  <conditionalFormatting sqref="Z20">
    <cfRule type="cellIs" priority="20" operator="equal" aboveAverage="0" equalAverage="0" bottom="0" percent="0" rank="0" text="" dxfId="23">
      <formula>"X"</formula>
    </cfRule>
  </conditionalFormatting>
  <conditionalFormatting sqref="Z49">
    <cfRule type="cellIs" priority="21" operator="equal" aboveAverage="0" equalAverage="0" bottom="0" percent="0" rank="0" text="" dxfId="24">
      <formula>"X"</formula>
    </cfRule>
  </conditionalFormatting>
  <conditionalFormatting sqref="AJ49">
    <cfRule type="cellIs" priority="22" operator="equal" aboveAverage="0" equalAverage="0" bottom="0" percent="0" rank="0" text="" dxfId="25">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H2" activeCellId="0" sqref="H2"/>
    </sheetView>
  </sheetViews>
  <sheetFormatPr defaultColWidth="8.8515625" defaultRowHeight="14.25" zeroHeight="false" outlineLevelRow="0" outlineLevelCol="0"/>
  <cols>
    <col collapsed="false" customWidth="true" hidden="false" outlineLevel="0" max="1" min="1" style="0" width="45.85"/>
    <col collapsed="false" customWidth="true" hidden="false" outlineLevel="0" max="2" min="2" style="0" width="36.57"/>
    <col collapsed="false" customWidth="true" hidden="false" outlineLevel="0" max="3" min="3" style="0" width="45.85"/>
    <col collapsed="false" customWidth="true" hidden="false" outlineLevel="0" max="5" min="4" style="0" width="8.43"/>
    <col collapsed="false" customWidth="true" hidden="false" outlineLevel="0" max="6" min="6" style="0" width="26.43"/>
    <col collapsed="false" customWidth="true" hidden="false" outlineLevel="0" max="7" min="7" style="0" width="8.43"/>
    <col collapsed="false" customWidth="true" hidden="false" outlineLevel="0" max="8" min="8" style="0" width="10.14"/>
    <col collapsed="false" customWidth="true" hidden="false" outlineLevel="0" max="9" min="9" style="0" width="10.42"/>
    <col collapsed="false" customWidth="true" hidden="false" outlineLevel="0" max="13" min="13" style="0" width="13"/>
    <col collapsed="false" customWidth="true" hidden="false" outlineLevel="0" max="15" min="14" style="0" width="30.85"/>
    <col collapsed="false" customWidth="true" hidden="false" outlineLevel="0" max="16" min="16" style="0" width="9.14"/>
    <col collapsed="false" customWidth="true" hidden="false" outlineLevel="0" max="17" min="17" style="0" width="10.42"/>
    <col collapsed="false" customWidth="true" hidden="false" outlineLevel="0" max="18" min="18" style="0" width="60.57"/>
    <col collapsed="false" customWidth="true" hidden="false" outlineLevel="0" max="20" min="20" style="0" width="26.43"/>
    <col collapsed="false" customWidth="true" hidden="false" outlineLevel="0" max="21" min="21" style="0" width="17.42"/>
    <col collapsed="false" customWidth="true" hidden="false" outlineLevel="0" max="22" min="22" style="0" width="16.85"/>
    <col collapsed="false" customWidth="true" hidden="false" outlineLevel="0" max="23" min="23" style="0" width="17.71"/>
    <col collapsed="false" customWidth="true" hidden="false" outlineLevel="0" max="24" min="24" style="0" width="17.28"/>
  </cols>
  <sheetData>
    <row r="1" s="1" customFormat="true" ht="15" hidden="false" customHeight="true" outlineLevel="0" collapsed="false">
      <c r="A1" s="1" t="s">
        <v>648</v>
      </c>
      <c r="B1" s="1" t="s">
        <v>5</v>
      </c>
      <c r="C1" s="1" t="s">
        <v>1</v>
      </c>
      <c r="D1" s="1" t="s">
        <v>7</v>
      </c>
      <c r="E1" s="1" t="s">
        <v>8</v>
      </c>
      <c r="F1" s="1" t="s">
        <v>9</v>
      </c>
      <c r="G1" s="1" t="s">
        <v>2</v>
      </c>
      <c r="H1" s="1" t="s">
        <v>649</v>
      </c>
      <c r="I1" s="1" t="s">
        <v>650</v>
      </c>
      <c r="J1" s="1" t="s">
        <v>651</v>
      </c>
      <c r="K1" s="1" t="s">
        <v>652</v>
      </c>
      <c r="L1" s="1" t="s">
        <v>653</v>
      </c>
      <c r="M1" s="1" t="s">
        <v>654</v>
      </c>
      <c r="N1" s="1" t="s">
        <v>655</v>
      </c>
      <c r="O1" s="1" t="s">
        <v>656</v>
      </c>
      <c r="P1" s="1" t="s">
        <v>657</v>
      </c>
      <c r="Q1" s="1" t="s">
        <v>658</v>
      </c>
      <c r="R1" s="1" t="s">
        <v>659</v>
      </c>
      <c r="T1" s="32"/>
      <c r="U1" s="5" t="s">
        <v>660</v>
      </c>
      <c r="V1" s="33"/>
      <c r="W1" s="33"/>
      <c r="X1" s="34"/>
    </row>
    <row r="2" customFormat="false" ht="15" hidden="false" customHeight="true" outlineLevel="0" collapsed="false">
      <c r="A2" s="35" t="str">
        <f aca="false">Asignaturas!G6</f>
        <v>Lenguajes y Sistemas Informáticos</v>
      </c>
      <c r="B2" s="0" t="str">
        <f aca="false">Asignaturas!F6</f>
        <v>Algoritmos y Datos</v>
      </c>
      <c r="C2" s="0" t="str">
        <f aca="false">Asignaturas!B6</f>
        <v>Programación</v>
      </c>
      <c r="D2" s="35" t="n">
        <f aca="false">Asignaturas!H6</f>
        <v>1</v>
      </c>
      <c r="E2" s="35" t="n">
        <f aca="false">Asignaturas!I6</f>
        <v>1</v>
      </c>
      <c r="F2" s="35" t="str">
        <f aca="false">Asignaturas!J6</f>
        <v>Básica</v>
      </c>
      <c r="G2" s="35" t="n">
        <f aca="false">Asignaturas!C6</f>
        <v>6</v>
      </c>
      <c r="H2" s="0" t="n">
        <f aca="false">'Actividades Formativas'!D6+'Actividades Formativas'!E6+'Actividades Formativas'!F6+'Actividades Formativas'!G6*2</f>
        <v>60</v>
      </c>
      <c r="I2" s="0" t="n">
        <f aca="false">'Actividades Formativas'!D6+'Actividades Formativas'!E6*2+'Actividades Formativas'!F6*2+'Actividades Formativas'!G6*4</f>
        <v>90</v>
      </c>
      <c r="J2" s="36" t="n">
        <f aca="false">H2/300</f>
        <v>0.2</v>
      </c>
      <c r="K2" s="36" t="n">
        <f aca="false">I2/300</f>
        <v>0.3</v>
      </c>
      <c r="L2" s="0" t="s">
        <v>661</v>
      </c>
      <c r="M2" s="0" t="s">
        <v>662</v>
      </c>
      <c r="N2" s="0" t="s">
        <v>663</v>
      </c>
      <c r="O2" s="0" t="s">
        <v>664</v>
      </c>
      <c r="P2" s="0" t="s">
        <v>665</v>
      </c>
      <c r="Q2" s="37" t="s">
        <v>666</v>
      </c>
      <c r="T2" s="38" t="s">
        <v>9</v>
      </c>
      <c r="U2" s="39" t="s">
        <v>667</v>
      </c>
      <c r="V2" s="40" t="s">
        <v>668</v>
      </c>
      <c r="W2" s="40" t="s">
        <v>669</v>
      </c>
      <c r="X2" s="41" t="s">
        <v>670</v>
      </c>
    </row>
    <row r="3" customFormat="false" ht="15" hidden="false" customHeight="true" outlineLevel="0" collapsed="false">
      <c r="A3" s="35" t="str">
        <f aca="false">Asignaturas!G2</f>
        <v>Matemática Aplicada</v>
      </c>
      <c r="B3" s="0" t="str">
        <f aca="false">Asignaturas!F2</f>
        <v>Fundamentos Matemáticos</v>
      </c>
      <c r="C3" s="0" t="str">
        <f aca="false">Asignaturas!B2</f>
        <v>Fundamentos de Matemáticas</v>
      </c>
      <c r="D3" s="35" t="n">
        <f aca="false">Asignaturas!H2</f>
        <v>1</v>
      </c>
      <c r="E3" s="35" t="n">
        <f aca="false">Asignaturas!I2</f>
        <v>1</v>
      </c>
      <c r="F3" s="35" t="str">
        <f aca="false">Asignaturas!J2</f>
        <v>Obligatoria</v>
      </c>
      <c r="G3" s="35" t="n">
        <f aca="false">Asignaturas!C2</f>
        <v>3</v>
      </c>
      <c r="H3" s="0" t="n">
        <f aca="false">'Actividades Formativas'!D2+'Actividades Formativas'!E2+'Actividades Formativas'!F2+'Actividades Formativas'!G2*2</f>
        <v>30</v>
      </c>
      <c r="I3" s="0" t="n">
        <f aca="false">'Actividades Formativas'!D2+'Actividades Formativas'!E2*2+'Actividades Formativas'!F2*2+'Actividades Formativas'!G2*4</f>
        <v>30</v>
      </c>
      <c r="J3" s="36" t="n">
        <f aca="false">H3/300</f>
        <v>0.1</v>
      </c>
      <c r="K3" s="36" t="n">
        <f aca="false">I3/300</f>
        <v>0.1</v>
      </c>
      <c r="L3" s="0" t="s">
        <v>661</v>
      </c>
      <c r="M3" s="0" t="s">
        <v>671</v>
      </c>
      <c r="N3" s="0" t="s">
        <v>672</v>
      </c>
      <c r="O3" s="0" t="s">
        <v>664</v>
      </c>
      <c r="P3" s="0" t="s">
        <v>665</v>
      </c>
      <c r="Q3" s="37" t="s">
        <v>666</v>
      </c>
      <c r="T3" s="7" t="s">
        <v>21</v>
      </c>
      <c r="U3" s="42" t="n">
        <v>600</v>
      </c>
      <c r="V3" s="43" t="n">
        <v>2</v>
      </c>
      <c r="W3" s="44" t="n">
        <v>825</v>
      </c>
      <c r="X3" s="45" t="n">
        <v>2.75</v>
      </c>
    </row>
    <row r="4" customFormat="false" ht="15" hidden="false" customHeight="true" outlineLevel="0" collapsed="false">
      <c r="A4" s="35" t="str">
        <f aca="false">Asignaturas!G3</f>
        <v>Matemática Aplicada</v>
      </c>
      <c r="B4" s="0" t="str">
        <f aca="false">Asignaturas!F3</f>
        <v>Análisis Matemático</v>
      </c>
      <c r="C4" s="0" t="str">
        <f aca="false">Asignaturas!B3</f>
        <v>Análisis I</v>
      </c>
      <c r="D4" s="35" t="n">
        <f aca="false">Asignaturas!H3</f>
        <v>1</v>
      </c>
      <c r="E4" s="35" t="n">
        <f aca="false">Asignaturas!I3</f>
        <v>1</v>
      </c>
      <c r="F4" s="35" t="str">
        <f aca="false">Asignaturas!J3</f>
        <v>Básica</v>
      </c>
      <c r="G4" s="35" t="n">
        <f aca="false">Asignaturas!C3</f>
        <v>6</v>
      </c>
      <c r="H4" s="0" t="n">
        <f aca="false">'Actividades Formativas'!D3+'Actividades Formativas'!E3+'Actividades Formativas'!F3+'Actividades Formativas'!G3*2</f>
        <v>60</v>
      </c>
      <c r="I4" s="0" t="n">
        <f aca="false">'Actividades Formativas'!D3+'Actividades Formativas'!E3*2+'Actividades Formativas'!F3*2+'Actividades Formativas'!G3*4</f>
        <v>75</v>
      </c>
      <c r="J4" s="36" t="n">
        <f aca="false">H4/300</f>
        <v>0.2</v>
      </c>
      <c r="K4" s="36" t="n">
        <f aca="false">I4/300</f>
        <v>0.25</v>
      </c>
      <c r="L4" s="0" t="s">
        <v>661</v>
      </c>
      <c r="M4" s="0" t="s">
        <v>673</v>
      </c>
      <c r="N4" s="0" t="s">
        <v>674</v>
      </c>
      <c r="O4" s="0" t="s">
        <v>675</v>
      </c>
      <c r="P4" s="0" t="s">
        <v>657</v>
      </c>
      <c r="Q4" s="37" t="s">
        <v>666</v>
      </c>
      <c r="T4" s="13" t="s">
        <v>17</v>
      </c>
      <c r="U4" s="46" t="n">
        <v>1060</v>
      </c>
      <c r="V4" s="47" t="n">
        <v>3.53333333333333</v>
      </c>
      <c r="W4" s="48" t="n">
        <v>1376</v>
      </c>
      <c r="X4" s="49" t="n">
        <v>4.58666666666667</v>
      </c>
    </row>
    <row r="5" customFormat="false" ht="15" hidden="false" customHeight="true" outlineLevel="0" collapsed="false">
      <c r="A5" s="35" t="str">
        <f aca="false">Asignaturas!G4</f>
        <v>Matemática Aplicada</v>
      </c>
      <c r="B5" s="0" t="str">
        <f aca="false">Asignaturas!F4</f>
        <v>Álgebra y Lógica Matemática</v>
      </c>
      <c r="C5" s="0" t="str">
        <f aca="false">Asignaturas!B4</f>
        <v>Álgebra Lineal</v>
      </c>
      <c r="D5" s="35" t="n">
        <f aca="false">Asignaturas!H4</f>
        <v>1</v>
      </c>
      <c r="E5" s="35" t="n">
        <f aca="false">Asignaturas!I4</f>
        <v>1</v>
      </c>
      <c r="F5" s="35" t="str">
        <f aca="false">Asignaturas!J4</f>
        <v>Básica</v>
      </c>
      <c r="G5" s="35" t="n">
        <f aca="false">Asignaturas!C4</f>
        <v>9</v>
      </c>
      <c r="H5" s="0" t="n">
        <f aca="false">'Actividades Formativas'!D4+'Actividades Formativas'!E4+'Actividades Formativas'!F4+'Actividades Formativas'!G4*2</f>
        <v>90</v>
      </c>
      <c r="I5" s="0" t="n">
        <f aca="false">'Actividades Formativas'!D4+'Actividades Formativas'!E4*2+'Actividades Formativas'!F4*2+'Actividades Formativas'!G4*4</f>
        <v>120</v>
      </c>
      <c r="J5" s="36" t="n">
        <f aca="false">H5/300</f>
        <v>0.3</v>
      </c>
      <c r="K5" s="36" t="n">
        <f aca="false">I5/300</f>
        <v>0.4</v>
      </c>
      <c r="L5" s="0" t="s">
        <v>661</v>
      </c>
      <c r="M5" s="0" t="s">
        <v>676</v>
      </c>
      <c r="N5" s="0" t="s">
        <v>674</v>
      </c>
      <c r="O5" s="0" t="s">
        <v>675</v>
      </c>
      <c r="P5" s="0" t="s">
        <v>657</v>
      </c>
      <c r="Q5" s="37" t="s">
        <v>666</v>
      </c>
      <c r="T5" s="13" t="s">
        <v>80</v>
      </c>
      <c r="U5" s="46" t="n">
        <v>960</v>
      </c>
      <c r="V5" s="47" t="n">
        <v>3.2</v>
      </c>
      <c r="W5" s="48" t="n">
        <v>1350</v>
      </c>
      <c r="X5" s="49" t="n">
        <v>4.5</v>
      </c>
    </row>
    <row r="6" customFormat="false" ht="15" hidden="false" customHeight="true" outlineLevel="0" collapsed="false">
      <c r="A6" s="35" t="str">
        <f aca="false">Asignaturas!G5</f>
        <v>Matemática Aplicada</v>
      </c>
      <c r="B6" s="0" t="str">
        <f aca="false">Asignaturas!F5</f>
        <v>Álgebra y Lógica Matemática</v>
      </c>
      <c r="C6" s="0" t="str">
        <f aca="false">Asignaturas!B5</f>
        <v>Matemática Discreta</v>
      </c>
      <c r="D6" s="35" t="n">
        <f aca="false">Asignaturas!H5</f>
        <v>1</v>
      </c>
      <c r="E6" s="35" t="n">
        <f aca="false">Asignaturas!I5</f>
        <v>1</v>
      </c>
      <c r="F6" s="35" t="str">
        <f aca="false">Asignaturas!J5</f>
        <v>Básica</v>
      </c>
      <c r="G6" s="35" t="n">
        <f aca="false">Asignaturas!C5</f>
        <v>6</v>
      </c>
      <c r="H6" s="0" t="n">
        <f aca="false">'Actividades Formativas'!D5+'Actividades Formativas'!E5+'Actividades Formativas'!F5+'Actividades Formativas'!G5*2</f>
        <v>60</v>
      </c>
      <c r="I6" s="0" t="n">
        <f aca="false">'Actividades Formativas'!D5+'Actividades Formativas'!E5*2+'Actividades Formativas'!F5*2+'Actividades Formativas'!G5*4</f>
        <v>75</v>
      </c>
      <c r="J6" s="36" t="n">
        <f aca="false">H6/300</f>
        <v>0.2</v>
      </c>
      <c r="K6" s="36" t="n">
        <f aca="false">I6/300</f>
        <v>0.25</v>
      </c>
      <c r="L6" s="0" t="s">
        <v>661</v>
      </c>
      <c r="M6" s="0" t="s">
        <v>676</v>
      </c>
      <c r="N6" s="0" t="s">
        <v>674</v>
      </c>
      <c r="O6" s="0" t="s">
        <v>675</v>
      </c>
      <c r="P6" s="0" t="s">
        <v>657</v>
      </c>
      <c r="Q6" s="37" t="s">
        <v>666</v>
      </c>
      <c r="R6" s="0" t="s">
        <v>677</v>
      </c>
      <c r="T6" s="13" t="s">
        <v>102</v>
      </c>
      <c r="U6" s="46" t="n">
        <v>100</v>
      </c>
      <c r="V6" s="47" t="n">
        <v>0.333333333333333</v>
      </c>
      <c r="W6" s="48" t="n">
        <v>200</v>
      </c>
      <c r="X6" s="49" t="n">
        <v>0.666666666666667</v>
      </c>
    </row>
    <row r="7" customFormat="false" ht="15" hidden="false" customHeight="true" outlineLevel="0" collapsed="false">
      <c r="A7" s="35" t="str">
        <f aca="false">Asignaturas!G8</f>
        <v>Estadística e Investigación Operativa</v>
      </c>
      <c r="B7" s="0" t="str">
        <f aca="false">Asignaturas!F8</f>
        <v>Estadística</v>
      </c>
      <c r="C7" s="0" t="str">
        <f aca="false">Asignaturas!B8</f>
        <v>Probabilidad y Estadística</v>
      </c>
      <c r="D7" s="35" t="n">
        <f aca="false">Asignaturas!H8</f>
        <v>1</v>
      </c>
      <c r="E7" s="35" t="n">
        <f aca="false">Asignaturas!I8</f>
        <v>2</v>
      </c>
      <c r="F7" s="35" t="str">
        <f aca="false">Asignaturas!J8</f>
        <v>Básica</v>
      </c>
      <c r="G7" s="35" t="n">
        <f aca="false">Asignaturas!C8</f>
        <v>6</v>
      </c>
      <c r="H7" s="0" t="n">
        <f aca="false">'Actividades Formativas'!D8+'Actividades Formativas'!E8+'Actividades Formativas'!F8+'Actividades Formativas'!G8*2</f>
        <v>60</v>
      </c>
      <c r="I7" s="0" t="n">
        <f aca="false">'Actividades Formativas'!D8+'Actividades Formativas'!E8*2+'Actividades Formativas'!F8*2+'Actividades Formativas'!G8*4</f>
        <v>75</v>
      </c>
      <c r="J7" s="36" t="n">
        <f aca="false">H7/300</f>
        <v>0.2</v>
      </c>
      <c r="K7" s="36" t="n">
        <f aca="false">I7/300</f>
        <v>0.25</v>
      </c>
      <c r="L7" s="0" t="s">
        <v>661</v>
      </c>
      <c r="M7" s="0" t="s">
        <v>678</v>
      </c>
      <c r="N7" s="0" t="s">
        <v>679</v>
      </c>
      <c r="O7" s="0" t="s">
        <v>680</v>
      </c>
      <c r="P7" s="0" t="s">
        <v>657</v>
      </c>
      <c r="Q7" s="37" t="s">
        <v>666</v>
      </c>
      <c r="T7" s="13" t="s">
        <v>104</v>
      </c>
      <c r="U7" s="50" t="n">
        <v>200</v>
      </c>
      <c r="V7" s="51" t="n">
        <v>0.666666666666667</v>
      </c>
      <c r="W7" s="52" t="n">
        <v>400</v>
      </c>
      <c r="X7" s="53" t="n">
        <v>1.33333333333333</v>
      </c>
    </row>
    <row r="8" customFormat="false" ht="15" hidden="false" customHeight="true" outlineLevel="0" collapsed="false">
      <c r="A8" s="35" t="str">
        <f aca="false">Asignaturas!G10</f>
        <v>Humanidades</v>
      </c>
      <c r="B8" s="0" t="str">
        <f aca="false">Asignaturas!F10</f>
        <v>Humanidades</v>
      </c>
      <c r="C8" s="0" t="str">
        <f aca="false">Asignaturas!B10</f>
        <v>Claves de Historia Contemporánea</v>
      </c>
      <c r="D8" s="35" t="n">
        <f aca="false">Asignaturas!H10</f>
        <v>1</v>
      </c>
      <c r="E8" s="35" t="n">
        <f aca="false">Asignaturas!I10</f>
        <v>2</v>
      </c>
      <c r="F8" s="35" t="str">
        <f aca="false">Asignaturas!J10</f>
        <v>Obligatoria</v>
      </c>
      <c r="G8" s="35" t="n">
        <f aca="false">Asignaturas!C10</f>
        <v>6</v>
      </c>
      <c r="H8" s="0" t="n">
        <f aca="false">'Actividades Formativas'!D10+'Actividades Formativas'!E10+'Actividades Formativas'!F10+'Actividades Formativas'!G10*2</f>
        <v>60</v>
      </c>
      <c r="I8" s="0" t="n">
        <f aca="false">'Actividades Formativas'!D10+'Actividades Formativas'!E10*2+'Actividades Formativas'!F10*2+'Actividades Formativas'!G10*4</f>
        <v>60</v>
      </c>
      <c r="J8" s="36" t="n">
        <f aca="false">H8/300</f>
        <v>0.2</v>
      </c>
      <c r="K8" s="36" t="n">
        <f aca="false">I8/300</f>
        <v>0.2</v>
      </c>
      <c r="L8" s="0" t="s">
        <v>661</v>
      </c>
      <c r="M8" s="0" t="s">
        <v>681</v>
      </c>
      <c r="N8" s="0" t="s">
        <v>682</v>
      </c>
      <c r="O8" s="0" t="s">
        <v>680</v>
      </c>
      <c r="P8" s="0" t="s">
        <v>657</v>
      </c>
      <c r="Q8" s="37" t="s">
        <v>666</v>
      </c>
      <c r="T8" s="54" t="s">
        <v>119</v>
      </c>
      <c r="U8" s="55" t="n">
        <v>2920</v>
      </c>
      <c r="V8" s="56" t="n">
        <v>9.73333333333334</v>
      </c>
      <c r="W8" s="57" t="n">
        <v>4151</v>
      </c>
      <c r="X8" s="58" t="n">
        <v>13.8366666666667</v>
      </c>
    </row>
    <row r="9" customFormat="false" ht="15" hidden="false" customHeight="true" outlineLevel="0" collapsed="false">
      <c r="A9" s="35" t="str">
        <f aca="false">Asignaturas!G9</f>
        <v>Lenguajes y Sistemas Informáticos</v>
      </c>
      <c r="B9" s="0" t="str">
        <f aca="false">Asignaturas!F9</f>
        <v>Algoritmos y Datos</v>
      </c>
      <c r="C9" s="0" t="str">
        <f aca="false">Asignaturas!B9</f>
        <v>Algoritmos y Estructuras de Datos</v>
      </c>
      <c r="D9" s="35" t="n">
        <f aca="false">Asignaturas!H9</f>
        <v>1</v>
      </c>
      <c r="E9" s="35" t="n">
        <f aca="false">Asignaturas!I9</f>
        <v>2</v>
      </c>
      <c r="F9" s="35" t="str">
        <f aca="false">Asignaturas!J9</f>
        <v>Básica</v>
      </c>
      <c r="G9" s="35" t="n">
        <f aca="false">Asignaturas!C9</f>
        <v>9</v>
      </c>
      <c r="H9" s="0" t="n">
        <f aca="false">'Actividades Formativas'!D9+'Actividades Formativas'!E9+'Actividades Formativas'!F9+'Actividades Formativas'!G9*2</f>
        <v>90</v>
      </c>
      <c r="I9" s="0" t="n">
        <f aca="false">'Actividades Formativas'!D9+'Actividades Formativas'!E9*2+'Actividades Formativas'!F9*2+'Actividades Formativas'!G9*4</f>
        <v>135</v>
      </c>
      <c r="J9" s="36" t="n">
        <f aca="false">H9/300</f>
        <v>0.3</v>
      </c>
      <c r="K9" s="36" t="n">
        <f aca="false">I9/300</f>
        <v>0.45</v>
      </c>
      <c r="L9" s="0" t="s">
        <v>661</v>
      </c>
      <c r="M9" s="0" t="s">
        <v>683</v>
      </c>
      <c r="N9" s="0" t="s">
        <v>684</v>
      </c>
      <c r="O9" s="0" t="s">
        <v>680</v>
      </c>
      <c r="P9" s="0" t="s">
        <v>657</v>
      </c>
      <c r="Q9" s="37" t="s">
        <v>666</v>
      </c>
      <c r="R9" s="0" t="s">
        <v>677</v>
      </c>
      <c r="T9" s="24" t="s">
        <v>685</v>
      </c>
      <c r="U9" s="0" t="n">
        <v>120</v>
      </c>
      <c r="W9" s="0" t="n">
        <v>180</v>
      </c>
    </row>
    <row r="10" customFormat="false" ht="15" hidden="false" customHeight="true" outlineLevel="0" collapsed="false">
      <c r="A10" s="35" t="str">
        <f aca="false">Asignaturas!G11</f>
        <v>Lenguajes y Sistemas Informáticos</v>
      </c>
      <c r="B10" s="0" t="str">
        <f aca="false">Asignaturas!F11</f>
        <v>Proyectos</v>
      </c>
      <c r="C10" s="0" t="str">
        <f aca="false">Asignaturas!B11</f>
        <v>Proyecto I </v>
      </c>
      <c r="D10" s="35" t="n">
        <f aca="false">Asignaturas!H11</f>
        <v>1</v>
      </c>
      <c r="E10" s="35" t="n">
        <f aca="false">Asignaturas!I11</f>
        <v>2</v>
      </c>
      <c r="F10" s="35" t="str">
        <f aca="false">Asignaturas!J11</f>
        <v>Obligatoria</v>
      </c>
      <c r="G10" s="35" t="n">
        <f aca="false">Asignaturas!C11</f>
        <v>3</v>
      </c>
      <c r="H10" s="0" t="n">
        <f aca="false">'Actividades Formativas'!D11+'Actividades Formativas'!E11+'Actividades Formativas'!F11+'Actividades Formativas'!G11*2</f>
        <v>50</v>
      </c>
      <c r="I10" s="0" t="n">
        <f aca="false">'Actividades Formativas'!D11+'Actividades Formativas'!E11*2+'Actividades Formativas'!F11*2+'Actividades Formativas'!G11*4</f>
        <v>90</v>
      </c>
      <c r="J10" s="36" t="n">
        <f aca="false">H10/300</f>
        <v>0.166666666666667</v>
      </c>
      <c r="K10" s="36" t="n">
        <f aca="false">I10/300</f>
        <v>0.3</v>
      </c>
      <c r="L10" s="0" t="s">
        <v>661</v>
      </c>
      <c r="M10" s="0" t="s">
        <v>662</v>
      </c>
      <c r="N10" s="0" t="s">
        <v>686</v>
      </c>
      <c r="O10" s="0" t="s">
        <v>664</v>
      </c>
      <c r="P10" s="0" t="s">
        <v>665</v>
      </c>
      <c r="Q10" s="37" t="s">
        <v>666</v>
      </c>
      <c r="T10" s="59" t="s">
        <v>485</v>
      </c>
      <c r="U10" s="1" t="n">
        <f aca="false">SUM(U7:U9)</f>
        <v>3130</v>
      </c>
      <c r="V10" s="60" t="n">
        <f aca="false">U10/300</f>
        <v>10.4333333333333</v>
      </c>
      <c r="W10" s="1" t="n">
        <f aca="false">SUM(W7:W9)</f>
        <v>4451</v>
      </c>
      <c r="X10" s="60" t="n">
        <f aca="false">W10/300</f>
        <v>14.8366666666667</v>
      </c>
    </row>
    <row r="11" customFormat="false" ht="15" hidden="false" customHeight="true" outlineLevel="0" collapsed="false">
      <c r="A11" s="35" t="str">
        <f aca="false">Asignaturas!G7</f>
        <v>Matemática Aplicada</v>
      </c>
      <c r="B11" s="0" t="str">
        <f aca="false">Asignaturas!F7</f>
        <v>Análisis Matemático</v>
      </c>
      <c r="C11" s="0" t="str">
        <f aca="false">Asignaturas!B7</f>
        <v>Análisis II</v>
      </c>
      <c r="D11" s="35" t="n">
        <f aca="false">Asignaturas!H7</f>
        <v>1</v>
      </c>
      <c r="E11" s="35" t="n">
        <f aca="false">Asignaturas!I7</f>
        <v>2</v>
      </c>
      <c r="F11" s="35" t="str">
        <f aca="false">Asignaturas!J7</f>
        <v>Básica</v>
      </c>
      <c r="G11" s="35" t="n">
        <f aca="false">Asignaturas!C7</f>
        <v>6</v>
      </c>
      <c r="H11" s="0" t="n">
        <f aca="false">'Actividades Formativas'!D7+'Actividades Formativas'!E7+'Actividades Formativas'!F7+'Actividades Formativas'!G7*2</f>
        <v>60</v>
      </c>
      <c r="I11" s="0" t="n">
        <f aca="false">'Actividades Formativas'!D7+'Actividades Formativas'!E7*2+'Actividades Formativas'!F7*2+'Actividades Formativas'!G7*4</f>
        <v>75</v>
      </c>
      <c r="J11" s="36" t="n">
        <f aca="false">H11/300</f>
        <v>0.2</v>
      </c>
      <c r="K11" s="36" t="n">
        <f aca="false">I11/300</f>
        <v>0.25</v>
      </c>
      <c r="L11" s="0" t="s">
        <v>661</v>
      </c>
      <c r="M11" s="0" t="s">
        <v>673</v>
      </c>
      <c r="N11" s="0" t="s">
        <v>674</v>
      </c>
      <c r="O11" s="0" t="s">
        <v>675</v>
      </c>
      <c r="P11" s="0" t="s">
        <v>657</v>
      </c>
      <c r="Q11" s="37" t="s">
        <v>666</v>
      </c>
      <c r="R11" s="0" t="s">
        <v>677</v>
      </c>
    </row>
    <row r="12" customFormat="false" ht="15" hidden="false" customHeight="true" outlineLevel="0" collapsed="false">
      <c r="A12" s="35" t="str">
        <f aca="false">Asignaturas!G15</f>
        <v>Estadística e Investigación Operativa</v>
      </c>
      <c r="B12" s="0" t="str">
        <f aca="false">Asignaturas!F15</f>
        <v>Estadística</v>
      </c>
      <c r="C12" s="0" t="str">
        <f aca="false">Asignaturas!B15</f>
        <v>Estadística Inferencial</v>
      </c>
      <c r="D12" s="35" t="n">
        <f aca="false">Asignaturas!H15</f>
        <v>2</v>
      </c>
      <c r="E12" s="35" t="n">
        <f aca="false">Asignaturas!I15</f>
        <v>3</v>
      </c>
      <c r="F12" s="35" t="str">
        <f aca="false">Asignaturas!J15</f>
        <v>Obligatoria</v>
      </c>
      <c r="G12" s="35" t="n">
        <f aca="false">Asignaturas!C15</f>
        <v>6</v>
      </c>
      <c r="H12" s="0" t="n">
        <f aca="false">'Actividades Formativas'!D15+'Actividades Formativas'!E15+'Actividades Formativas'!F15+'Actividades Formativas'!G15*2</f>
        <v>60</v>
      </c>
      <c r="I12" s="0" t="n">
        <f aca="false">'Actividades Formativas'!D15+'Actividades Formativas'!E15*2+'Actividades Formativas'!F15*2+'Actividades Formativas'!G15*4</f>
        <v>75</v>
      </c>
      <c r="J12" s="36" t="n">
        <f aca="false">H12/300</f>
        <v>0.2</v>
      </c>
      <c r="K12" s="36" t="n">
        <f aca="false">I12/300</f>
        <v>0.25</v>
      </c>
      <c r="L12" s="0" t="s">
        <v>687</v>
      </c>
      <c r="M12" s="0" t="s">
        <v>678</v>
      </c>
      <c r="N12" s="0" t="s">
        <v>679</v>
      </c>
      <c r="O12" s="0" t="s">
        <v>680</v>
      </c>
      <c r="P12" s="0" t="s">
        <v>657</v>
      </c>
      <c r="Q12" s="37" t="s">
        <v>666</v>
      </c>
      <c r="R12" s="0" t="s">
        <v>677</v>
      </c>
    </row>
    <row r="13" customFormat="false" ht="15" hidden="false" customHeight="true" outlineLevel="0" collapsed="false">
      <c r="A13" s="35" t="str">
        <f aca="false">Asignaturas!G26</f>
        <v>Humanidades</v>
      </c>
      <c r="B13" s="0" t="str">
        <f aca="false">Asignaturas!F26</f>
        <v>Humanidades</v>
      </c>
      <c r="C13" s="0" t="str">
        <f aca="false">Asignaturas!B26</f>
        <v>Hombre y Mundo Moderno</v>
      </c>
      <c r="D13" s="35" t="n">
        <f aca="false">Asignaturas!H26</f>
        <v>3</v>
      </c>
      <c r="E13" s="35" t="n">
        <f aca="false">Asignaturas!I26</f>
        <v>3</v>
      </c>
      <c r="F13" s="35" t="str">
        <f aca="false">Asignaturas!J26</f>
        <v>Obligatoria</v>
      </c>
      <c r="G13" s="35" t="n">
        <f aca="false">Asignaturas!C26</f>
        <v>6</v>
      </c>
      <c r="H13" s="0" t="n">
        <f aca="false">'Actividades Formativas'!D26+'Actividades Formativas'!E26+'Actividades Formativas'!F26+'Actividades Formativas'!G26*2</f>
        <v>60</v>
      </c>
      <c r="I13" s="0" t="n">
        <f aca="false">'Actividades Formativas'!D26+'Actividades Formativas'!E26*2+'Actividades Formativas'!F26*2+'Actividades Formativas'!G26*4</f>
        <v>65</v>
      </c>
      <c r="J13" s="36" t="n">
        <f aca="false">H13/300</f>
        <v>0.2</v>
      </c>
      <c r="K13" s="36" t="n">
        <f aca="false">I13/300</f>
        <v>0.216666666666667</v>
      </c>
      <c r="L13" s="0" t="s">
        <v>661</v>
      </c>
      <c r="M13" s="0" t="s">
        <v>681</v>
      </c>
      <c r="N13" s="0" t="s">
        <v>682</v>
      </c>
      <c r="O13" s="0" t="s">
        <v>680</v>
      </c>
      <c r="P13" s="0" t="s">
        <v>657</v>
      </c>
      <c r="Q13" s="37" t="s">
        <v>666</v>
      </c>
    </row>
    <row r="14" customFormat="false" ht="15" hidden="false" customHeight="true" outlineLevel="0" collapsed="false">
      <c r="A14" s="35" t="str">
        <f aca="false">Asignaturas!G14</f>
        <v>Lenguajes y Sistemas Informáticos</v>
      </c>
      <c r="B14" s="0" t="str">
        <f aca="false">Asignaturas!F14</f>
        <v>Algoritmos y Datos</v>
      </c>
      <c r="C14" s="0" t="str">
        <f aca="false">Asignaturas!B14</f>
        <v>Bases de Datos</v>
      </c>
      <c r="D14" s="35" t="n">
        <f aca="false">Asignaturas!H14</f>
        <v>2</v>
      </c>
      <c r="E14" s="35" t="n">
        <f aca="false">Asignaturas!I14</f>
        <v>3</v>
      </c>
      <c r="F14" s="35" t="str">
        <f aca="false">Asignaturas!J14</f>
        <v>Básica</v>
      </c>
      <c r="G14" s="35" t="n">
        <f aca="false">Asignaturas!C14</f>
        <v>6</v>
      </c>
      <c r="H14" s="0" t="n">
        <f aca="false">'Actividades Formativas'!D14+'Actividades Formativas'!E14+'Actividades Formativas'!F14+'Actividades Formativas'!G14*2</f>
        <v>60</v>
      </c>
      <c r="I14" s="0" t="n">
        <f aca="false">'Actividades Formativas'!D14+'Actividades Formativas'!E14*2+'Actividades Formativas'!F14*2+'Actividades Formativas'!G14*4</f>
        <v>90</v>
      </c>
      <c r="J14" s="36" t="n">
        <f aca="false">H14/300</f>
        <v>0.2</v>
      </c>
      <c r="K14" s="36" t="n">
        <f aca="false">I14/300</f>
        <v>0.3</v>
      </c>
      <c r="L14" s="0" t="s">
        <v>687</v>
      </c>
      <c r="M14" s="0" t="s">
        <v>683</v>
      </c>
      <c r="N14" s="0" t="s">
        <v>684</v>
      </c>
      <c r="O14" s="0" t="s">
        <v>680</v>
      </c>
      <c r="P14" s="0" t="s">
        <v>657</v>
      </c>
      <c r="Q14" s="37" t="s">
        <v>666</v>
      </c>
      <c r="R14" s="0" t="s">
        <v>677</v>
      </c>
      <c r="T14" s="61"/>
      <c r="U14" s="62"/>
      <c r="V14" s="5" t="s">
        <v>660</v>
      </c>
      <c r="W14" s="33"/>
      <c r="X14" s="34"/>
    </row>
    <row r="15" customFormat="false" ht="15" hidden="false" customHeight="true" outlineLevel="0" collapsed="false">
      <c r="A15" s="35" t="str">
        <f aca="false">Asignaturas!G12</f>
        <v>Matemática Aplicada</v>
      </c>
      <c r="B15" s="0" t="str">
        <f aca="false">Asignaturas!F12</f>
        <v>Análisis Matemático</v>
      </c>
      <c r="C15" s="0" t="str">
        <f aca="false">Asignaturas!B12</f>
        <v>Análisis III</v>
      </c>
      <c r="D15" s="35" t="n">
        <f aca="false">Asignaturas!H12</f>
        <v>2</v>
      </c>
      <c r="E15" s="35" t="n">
        <f aca="false">Asignaturas!I12</f>
        <v>3</v>
      </c>
      <c r="F15" s="35" t="str">
        <f aca="false">Asignaturas!J12</f>
        <v>Obligatoria</v>
      </c>
      <c r="G15" s="35" t="n">
        <f aca="false">Asignaturas!C12</f>
        <v>6</v>
      </c>
      <c r="H15" s="0" t="n">
        <f aca="false">'Actividades Formativas'!D12+'Actividades Formativas'!E12+'Actividades Formativas'!F12+'Actividades Formativas'!G12*2</f>
        <v>60</v>
      </c>
      <c r="I15" s="0" t="n">
        <f aca="false">'Actividades Formativas'!D12+'Actividades Formativas'!E12*2+'Actividades Formativas'!F12*2+'Actividades Formativas'!G12*4</f>
        <v>75</v>
      </c>
      <c r="J15" s="36" t="n">
        <f aca="false">H15/300</f>
        <v>0.2</v>
      </c>
      <c r="K15" s="36" t="n">
        <f aca="false">I15/300</f>
        <v>0.25</v>
      </c>
      <c r="L15" s="0" t="s">
        <v>687</v>
      </c>
      <c r="M15" s="0" t="s">
        <v>673</v>
      </c>
      <c r="N15" s="0" t="s">
        <v>674</v>
      </c>
      <c r="O15" s="0" t="s">
        <v>680</v>
      </c>
      <c r="P15" s="0" t="s">
        <v>657</v>
      </c>
      <c r="Q15" s="37" t="s">
        <v>666</v>
      </c>
      <c r="R15" s="0" t="s">
        <v>677</v>
      </c>
      <c r="T15" s="38" t="s">
        <v>657</v>
      </c>
      <c r="U15" s="63" t="s">
        <v>656</v>
      </c>
      <c r="V15" s="39" t="s">
        <v>669</v>
      </c>
      <c r="W15" s="40" t="s">
        <v>670</v>
      </c>
      <c r="X15" s="41" t="s">
        <v>688</v>
      </c>
    </row>
    <row r="16" customFormat="false" ht="15" hidden="false" customHeight="true" outlineLevel="0" collapsed="false">
      <c r="A16" s="35" t="str">
        <f aca="false">Asignaturas!G13</f>
        <v>Matemática Aplicada</v>
      </c>
      <c r="B16" s="0" t="str">
        <f aca="false">Asignaturas!F13</f>
        <v>Matemática Avanzada</v>
      </c>
      <c r="C16" s="0" t="str">
        <f aca="false">Asignaturas!B13</f>
        <v>Ecuaciones Diferenciales y en Diferencias</v>
      </c>
      <c r="D16" s="35" t="n">
        <f aca="false">Asignaturas!H13</f>
        <v>2</v>
      </c>
      <c r="E16" s="35" t="n">
        <f aca="false">Asignaturas!I13</f>
        <v>3</v>
      </c>
      <c r="F16" s="35" t="str">
        <f aca="false">Asignaturas!J13</f>
        <v>Obligatoria</v>
      </c>
      <c r="G16" s="35" t="n">
        <f aca="false">Asignaturas!C13</f>
        <v>6</v>
      </c>
      <c r="H16" s="0" t="n">
        <f aca="false">'Actividades Formativas'!D13+'Actividades Formativas'!E13+'Actividades Formativas'!F13+'Actividades Formativas'!G13*2</f>
        <v>60</v>
      </c>
      <c r="I16" s="0" t="n">
        <f aca="false">'Actividades Formativas'!D13+'Actividades Formativas'!E13*2+'Actividades Formativas'!F13*2+'Actividades Formativas'!G13*4</f>
        <v>75</v>
      </c>
      <c r="J16" s="36" t="n">
        <f aca="false">H16/300</f>
        <v>0.2</v>
      </c>
      <c r="K16" s="36" t="n">
        <f aca="false">I16/300</f>
        <v>0.25</v>
      </c>
      <c r="L16" s="0" t="s">
        <v>687</v>
      </c>
      <c r="M16" s="0" t="s">
        <v>689</v>
      </c>
      <c r="N16" s="0" t="s">
        <v>674</v>
      </c>
      <c r="O16" s="0" t="s">
        <v>680</v>
      </c>
      <c r="P16" s="0" t="s">
        <v>657</v>
      </c>
      <c r="Q16" s="37" t="s">
        <v>666</v>
      </c>
      <c r="R16" s="0" t="s">
        <v>677</v>
      </c>
      <c r="T16" s="7" t="s">
        <v>690</v>
      </c>
      <c r="U16" s="8"/>
      <c r="V16" s="42" t="n">
        <v>230</v>
      </c>
      <c r="W16" s="43" t="n">
        <v>0.766666666666667</v>
      </c>
      <c r="X16" s="64" t="n">
        <v>0.0491348002563555</v>
      </c>
    </row>
    <row r="17" customFormat="false" ht="15" hidden="false" customHeight="true" outlineLevel="0" collapsed="false">
      <c r="A17" s="35" t="str">
        <f aca="false">Asignaturas!G21</f>
        <v>Estadística e Investigación Operativa</v>
      </c>
      <c r="B17" s="0" t="str">
        <f aca="false">Asignaturas!F21</f>
        <v>Estadística</v>
      </c>
      <c r="C17" s="0" t="str">
        <f aca="false">Asignaturas!B21</f>
        <v>Análisis de Datos</v>
      </c>
      <c r="D17" s="35" t="n">
        <f aca="false">Asignaturas!H21</f>
        <v>2</v>
      </c>
      <c r="E17" s="35" t="n">
        <f aca="false">Asignaturas!I21</f>
        <v>4</v>
      </c>
      <c r="F17" s="35" t="str">
        <f aca="false">Asignaturas!J21</f>
        <v>Obligatoria</v>
      </c>
      <c r="G17" s="35" t="n">
        <f aca="false">Asignaturas!C21</f>
        <v>6</v>
      </c>
      <c r="H17" s="0" t="n">
        <f aca="false">'Actividades Formativas'!D21+'Actividades Formativas'!E21+'Actividades Formativas'!F21+'Actividades Formativas'!G21*2</f>
        <v>60</v>
      </c>
      <c r="I17" s="0" t="n">
        <f aca="false">'Actividades Formativas'!D21+'Actividades Formativas'!E21*2+'Actividades Formativas'!F21*2+'Actividades Formativas'!G21*4</f>
        <v>90</v>
      </c>
      <c r="J17" s="36" t="n">
        <f aca="false">H17/300</f>
        <v>0.2</v>
      </c>
      <c r="K17" s="36" t="n">
        <f aca="false">I17/300</f>
        <v>0.3</v>
      </c>
      <c r="L17" s="0" t="s">
        <v>687</v>
      </c>
      <c r="M17" s="0" t="s">
        <v>678</v>
      </c>
      <c r="N17" s="0" t="s">
        <v>679</v>
      </c>
      <c r="O17" s="0" t="s">
        <v>680</v>
      </c>
      <c r="P17" s="0" t="s">
        <v>657</v>
      </c>
      <c r="Q17" s="37" t="s">
        <v>666</v>
      </c>
      <c r="R17" s="0" t="s">
        <v>677</v>
      </c>
      <c r="T17" s="10"/>
      <c r="U17" s="11" t="s">
        <v>690</v>
      </c>
      <c r="V17" s="50" t="n">
        <v>230</v>
      </c>
      <c r="W17" s="51" t="n">
        <v>0.766666666666667</v>
      </c>
      <c r="X17" s="65" t="n">
        <v>0.0491348002563555</v>
      </c>
    </row>
    <row r="18" customFormat="false" ht="15" hidden="false" customHeight="true" outlineLevel="0" collapsed="false">
      <c r="A18" s="35" t="str">
        <f aca="false">Asignaturas!G22</f>
        <v>Lenguajes y Sistemas Informáticos</v>
      </c>
      <c r="B18" s="0" t="str">
        <f aca="false">Asignaturas!F22</f>
        <v>Proyectos</v>
      </c>
      <c r="C18" s="0" t="str">
        <f aca="false">Asignaturas!B22</f>
        <v>Proyecto II</v>
      </c>
      <c r="D18" s="35" t="n">
        <f aca="false">Asignaturas!H22</f>
        <v>2</v>
      </c>
      <c r="E18" s="35" t="n">
        <f aca="false">Asignaturas!I22</f>
        <v>4</v>
      </c>
      <c r="F18" s="35" t="str">
        <f aca="false">Asignaturas!J22</f>
        <v>Obligatoria</v>
      </c>
      <c r="G18" s="35" t="n">
        <f aca="false">Asignaturas!C22</f>
        <v>3</v>
      </c>
      <c r="H18" s="0" t="n">
        <f aca="false">'Actividades Formativas'!D22+'Actividades Formativas'!E22+'Actividades Formativas'!F22+'Actividades Formativas'!G22*2</f>
        <v>50</v>
      </c>
      <c r="I18" s="0" t="n">
        <f aca="false">'Actividades Formativas'!D22+'Actividades Formativas'!E22*2+'Actividades Formativas'!F22*2+'Actividades Formativas'!G22*4</f>
        <v>90</v>
      </c>
      <c r="J18" s="36" t="n">
        <f aca="false">H18/300</f>
        <v>0.166666666666667</v>
      </c>
      <c r="K18" s="36" t="n">
        <f aca="false">I18/300</f>
        <v>0.3</v>
      </c>
      <c r="L18" s="0" t="s">
        <v>687</v>
      </c>
      <c r="M18" s="0" t="s">
        <v>662</v>
      </c>
      <c r="N18" s="0" t="s">
        <v>686</v>
      </c>
      <c r="O18" s="0" t="s">
        <v>664</v>
      </c>
      <c r="P18" s="0" t="s">
        <v>665</v>
      </c>
      <c r="Q18" s="37" t="s">
        <v>666</v>
      </c>
      <c r="R18" s="0" t="s">
        <v>677</v>
      </c>
      <c r="T18" s="7" t="s">
        <v>657</v>
      </c>
      <c r="U18" s="8"/>
      <c r="V18" s="42" t="n">
        <v>3656</v>
      </c>
      <c r="W18" s="43" t="n">
        <v>12.1866666666667</v>
      </c>
      <c r="X18" s="64" t="n">
        <v>0.78102969450972</v>
      </c>
    </row>
    <row r="19" customFormat="false" ht="15" hidden="false" customHeight="true" outlineLevel="0" collapsed="false">
      <c r="A19" s="35" t="str">
        <f aca="false">Asignaturas!G17</f>
        <v>Matemática Aplicada</v>
      </c>
      <c r="B19" s="0" t="str">
        <f aca="false">Asignaturas!F17</f>
        <v>Matemática Avanzada</v>
      </c>
      <c r="C19" s="0" t="str">
        <f aca="false">Asignaturas!B17</f>
        <v>Geometría Diferencial</v>
      </c>
      <c r="D19" s="35" t="n">
        <f aca="false">Asignaturas!H17</f>
        <v>2</v>
      </c>
      <c r="E19" s="35" t="n">
        <f aca="false">Asignaturas!I17</f>
        <v>4</v>
      </c>
      <c r="F19" s="35" t="str">
        <f aca="false">Asignaturas!J17</f>
        <v>Obligatoria</v>
      </c>
      <c r="G19" s="35" t="n">
        <f aca="false">Asignaturas!C17</f>
        <v>3</v>
      </c>
      <c r="H19" s="0" t="n">
        <f aca="false">'Actividades Formativas'!D17+'Actividades Formativas'!E17+'Actividades Formativas'!F17+'Actividades Formativas'!G17*2</f>
        <v>30</v>
      </c>
      <c r="I19" s="0" t="n">
        <f aca="false">'Actividades Formativas'!D17+'Actividades Formativas'!E17*2+'Actividades Formativas'!F17*2+'Actividades Formativas'!G17*4</f>
        <v>30</v>
      </c>
      <c r="J19" s="36" t="n">
        <f aca="false">H19/300</f>
        <v>0.1</v>
      </c>
      <c r="K19" s="36" t="n">
        <f aca="false">I19/300</f>
        <v>0.1</v>
      </c>
      <c r="L19" s="0" t="s">
        <v>687</v>
      </c>
      <c r="M19" s="0" t="s">
        <v>691</v>
      </c>
      <c r="N19" s="0" t="s">
        <v>674</v>
      </c>
      <c r="O19" s="0" t="s">
        <v>680</v>
      </c>
      <c r="P19" s="0" t="s">
        <v>657</v>
      </c>
      <c r="Q19" s="37" t="s">
        <v>666</v>
      </c>
      <c r="R19" s="0" t="s">
        <v>677</v>
      </c>
      <c r="T19" s="13"/>
      <c r="U19" s="14" t="s">
        <v>675</v>
      </c>
      <c r="V19" s="46" t="n">
        <v>345</v>
      </c>
      <c r="W19" s="47" t="n">
        <v>1.15</v>
      </c>
      <c r="X19" s="66" t="n">
        <v>0.0737022003845332</v>
      </c>
    </row>
    <row r="20" customFormat="false" ht="15" hidden="false" customHeight="true" outlineLevel="0" collapsed="false">
      <c r="A20" s="35" t="str">
        <f aca="false">Asignaturas!G18</f>
        <v>Matemática Aplicada</v>
      </c>
      <c r="B20" s="0" t="str">
        <f aca="false">Asignaturas!F18</f>
        <v>Cálculo Numérico</v>
      </c>
      <c r="C20" s="0" t="str">
        <f aca="false">Asignaturas!B18</f>
        <v>Métodos Numéricos I</v>
      </c>
      <c r="D20" s="35" t="n">
        <f aca="false">Asignaturas!H18</f>
        <v>2</v>
      </c>
      <c r="E20" s="35" t="n">
        <f aca="false">Asignaturas!I18</f>
        <v>4</v>
      </c>
      <c r="F20" s="35" t="str">
        <f aca="false">Asignaturas!J18</f>
        <v>Básica</v>
      </c>
      <c r="G20" s="35" t="n">
        <f aca="false">Asignaturas!C18</f>
        <v>6</v>
      </c>
      <c r="H20" s="0" t="n">
        <f aca="false">'Actividades Formativas'!D18+'Actividades Formativas'!E18+'Actividades Formativas'!F18+'Actividades Formativas'!G18*2</f>
        <v>60</v>
      </c>
      <c r="I20" s="0" t="n">
        <f aca="false">'Actividades Formativas'!D18+'Actividades Formativas'!E18*2+'Actividades Formativas'!F18*2+'Actividades Formativas'!G18*4</f>
        <v>90</v>
      </c>
      <c r="J20" s="36" t="n">
        <f aca="false">H20/300</f>
        <v>0.2</v>
      </c>
      <c r="K20" s="36" t="n">
        <f aca="false">I20/300</f>
        <v>0.3</v>
      </c>
      <c r="L20" s="0" t="s">
        <v>687</v>
      </c>
      <c r="M20" s="0" t="s">
        <v>692</v>
      </c>
      <c r="N20" s="0" t="s">
        <v>674</v>
      </c>
      <c r="O20" s="0" t="s">
        <v>680</v>
      </c>
      <c r="P20" s="0" t="s">
        <v>657</v>
      </c>
      <c r="Q20" s="37" t="s">
        <v>666</v>
      </c>
      <c r="T20" s="10"/>
      <c r="U20" s="11" t="s">
        <v>680</v>
      </c>
      <c r="V20" s="50" t="n">
        <v>3311</v>
      </c>
      <c r="W20" s="51" t="n">
        <v>11.0366666666667</v>
      </c>
      <c r="X20" s="65" t="n">
        <v>0.707327494125187</v>
      </c>
    </row>
    <row r="21" customFormat="false" ht="15" hidden="false" customHeight="true" outlineLevel="0" collapsed="false">
      <c r="A21" s="35" t="str">
        <f aca="false">Asignaturas!G20</f>
        <v>Matemática Aplicada</v>
      </c>
      <c r="B21" s="0" t="str">
        <f aca="false">Asignaturas!F20</f>
        <v>Matemática Avanzada</v>
      </c>
      <c r="C21" s="0" t="str">
        <f aca="false">Asignaturas!B20</f>
        <v>Ecuaciones en Derivadas Parciales</v>
      </c>
      <c r="D21" s="35" t="n">
        <f aca="false">Asignaturas!H20</f>
        <v>2</v>
      </c>
      <c r="E21" s="35" t="n">
        <f aca="false">Asignaturas!I20</f>
        <v>4</v>
      </c>
      <c r="F21" s="35" t="str">
        <f aca="false">Asignaturas!J20</f>
        <v>Obligatoria</v>
      </c>
      <c r="G21" s="35" t="n">
        <f aca="false">Asignaturas!C20</f>
        <v>6</v>
      </c>
      <c r="H21" s="0" t="n">
        <f aca="false">'Actividades Formativas'!D20+'Actividades Formativas'!E20+'Actividades Formativas'!F20+'Actividades Formativas'!G20*2</f>
        <v>60</v>
      </c>
      <c r="I21" s="0" t="n">
        <f aca="false">'Actividades Formativas'!D20+'Actividades Formativas'!E20*2+'Actividades Formativas'!F20*2+'Actividades Formativas'!G20*4</f>
        <v>75</v>
      </c>
      <c r="J21" s="36" t="n">
        <f aca="false">H21/300</f>
        <v>0.2</v>
      </c>
      <c r="K21" s="36" t="n">
        <f aca="false">I21/300</f>
        <v>0.25</v>
      </c>
      <c r="L21" s="0" t="s">
        <v>687</v>
      </c>
      <c r="M21" s="0" t="s">
        <v>689</v>
      </c>
      <c r="N21" s="0" t="s">
        <v>674</v>
      </c>
      <c r="O21" s="0" t="s">
        <v>680</v>
      </c>
      <c r="P21" s="0" t="s">
        <v>657</v>
      </c>
      <c r="Q21" s="37" t="s">
        <v>666</v>
      </c>
      <c r="R21" s="0" t="s">
        <v>677</v>
      </c>
      <c r="T21" s="7" t="s">
        <v>665</v>
      </c>
      <c r="U21" s="8"/>
      <c r="V21" s="42" t="n">
        <v>795</v>
      </c>
      <c r="W21" s="43" t="n">
        <v>2.65</v>
      </c>
      <c r="X21" s="64" t="n">
        <v>0.169835505233924</v>
      </c>
    </row>
    <row r="22" customFormat="false" ht="15" hidden="false" customHeight="true" outlineLevel="0" collapsed="false">
      <c r="A22" s="35" t="str">
        <f aca="false">Asignaturas!G19</f>
        <v>Tecnología Electrónica</v>
      </c>
      <c r="B22" s="0" t="str">
        <f aca="false">Asignaturas!F19</f>
        <v>Tecnología Digital</v>
      </c>
      <c r="C22" s="0" t="str">
        <f aca="false">Asignaturas!B19</f>
        <v>Electrónica Digital y Arquitectura de Ordenadores</v>
      </c>
      <c r="D22" s="35" t="n">
        <f aca="false">Asignaturas!H19</f>
        <v>2</v>
      </c>
      <c r="E22" s="35" t="n">
        <f aca="false">Asignaturas!I19</f>
        <v>4</v>
      </c>
      <c r="F22" s="35" t="str">
        <f aca="false">Asignaturas!J19</f>
        <v>Obligatoria</v>
      </c>
      <c r="G22" s="35" t="n">
        <f aca="false">Asignaturas!C19</f>
        <v>6</v>
      </c>
      <c r="H22" s="0" t="n">
        <f aca="false">'Actividades Formativas'!D19+'Actividades Formativas'!E19+'Actividades Formativas'!F19+'Actividades Formativas'!G19*2</f>
        <v>60</v>
      </c>
      <c r="I22" s="0" t="n">
        <f aca="false">'Actividades Formativas'!D19+'Actividades Formativas'!E19*2+'Actividades Formativas'!F19*2+'Actividades Formativas'!G19*4</f>
        <v>75</v>
      </c>
      <c r="J22" s="36" t="n">
        <f aca="false">H22/300</f>
        <v>0.2</v>
      </c>
      <c r="K22" s="36" t="n">
        <f aca="false">I22/300</f>
        <v>0.25</v>
      </c>
      <c r="L22" s="0" t="s">
        <v>687</v>
      </c>
      <c r="M22" s="0" t="s">
        <v>693</v>
      </c>
      <c r="N22" s="0" t="s">
        <v>694</v>
      </c>
      <c r="O22" s="0" t="s">
        <v>664</v>
      </c>
      <c r="P22" s="0" t="s">
        <v>665</v>
      </c>
      <c r="Q22" s="37" t="s">
        <v>666</v>
      </c>
      <c r="T22" s="13"/>
      <c r="U22" s="14" t="s">
        <v>695</v>
      </c>
      <c r="V22" s="46" t="n">
        <v>150</v>
      </c>
      <c r="W22" s="47" t="n">
        <v>0.5</v>
      </c>
      <c r="X22" s="66" t="n">
        <v>0.032044434949797</v>
      </c>
    </row>
    <row r="23" customFormat="false" ht="15" hidden="false" customHeight="true" outlineLevel="0" collapsed="false">
      <c r="A23" s="35" t="str">
        <f aca="false">Asignaturas!G16</f>
        <v>Economía</v>
      </c>
      <c r="B23" s="0" t="str">
        <f aca="false">Asignaturas!F16</f>
        <v>Economía</v>
      </c>
      <c r="C23" s="0" t="str">
        <f aca="false">Asignaturas!B16</f>
        <v>Fundamentos Económicos</v>
      </c>
      <c r="D23" s="35" t="n">
        <f aca="false">Asignaturas!H16</f>
        <v>2</v>
      </c>
      <c r="E23" s="35" t="n">
        <f aca="false">Asignaturas!I16</f>
        <v>5</v>
      </c>
      <c r="F23" s="35" t="str">
        <f aca="false">Asignaturas!J16</f>
        <v>Obligatoria</v>
      </c>
      <c r="G23" s="35" t="n">
        <f aca="false">Asignaturas!C16</f>
        <v>6</v>
      </c>
      <c r="H23" s="0" t="n">
        <f aca="false">'Actividades Formativas'!D16+'Actividades Formativas'!E16+'Actividades Formativas'!F16+'Actividades Formativas'!G16*2</f>
        <v>60</v>
      </c>
      <c r="I23" s="0" t="n">
        <f aca="false">'Actividades Formativas'!D16+'Actividades Formativas'!E16*2+'Actividades Formativas'!F16*2+'Actividades Formativas'!G16*4</f>
        <v>60</v>
      </c>
      <c r="J23" s="36" t="n">
        <f aca="false">H23/300</f>
        <v>0.2</v>
      </c>
      <c r="K23" s="36" t="n">
        <f aca="false">I23/300</f>
        <v>0.2</v>
      </c>
      <c r="L23" s="0" t="s">
        <v>661</v>
      </c>
      <c r="M23" s="0" t="s">
        <v>696</v>
      </c>
      <c r="N23" s="0" t="s">
        <v>697</v>
      </c>
      <c r="O23" s="0" t="s">
        <v>680</v>
      </c>
      <c r="P23" s="0" t="s">
        <v>657</v>
      </c>
      <c r="Q23" s="37" t="s">
        <v>666</v>
      </c>
      <c r="R23" s="0" t="s">
        <v>677</v>
      </c>
      <c r="T23" s="10"/>
      <c r="U23" s="11" t="s">
        <v>664</v>
      </c>
      <c r="V23" s="50" t="n">
        <v>645</v>
      </c>
      <c r="W23" s="51" t="n">
        <v>2.15</v>
      </c>
      <c r="X23" s="65" t="n">
        <v>0.137791070284127</v>
      </c>
    </row>
    <row r="24" customFormat="false" ht="15" hidden="false" customHeight="true" outlineLevel="0" collapsed="false">
      <c r="A24" s="35" t="str">
        <f aca="false">Asignaturas!G23</f>
        <v>Lenguajes y Sistemas Informáticos</v>
      </c>
      <c r="B24" s="0" t="str">
        <f aca="false">Asignaturas!F23</f>
        <v>Sistemas Operativos y Redes</v>
      </c>
      <c r="C24" s="0" t="str">
        <f aca="false">Asignaturas!B23</f>
        <v>Sistemas Operativos y Redes de Ordenadores</v>
      </c>
      <c r="D24" s="35" t="n">
        <f aca="false">Asignaturas!H23</f>
        <v>3</v>
      </c>
      <c r="E24" s="35" t="n">
        <f aca="false">Asignaturas!I23</f>
        <v>5</v>
      </c>
      <c r="F24" s="35" t="str">
        <f aca="false">Asignaturas!J23</f>
        <v>Obligatoria</v>
      </c>
      <c r="G24" s="35" t="n">
        <f aca="false">Asignaturas!C23</f>
        <v>6</v>
      </c>
      <c r="H24" s="0" t="n">
        <f aca="false">'Actividades Formativas'!D23+'Actividades Formativas'!E23+'Actividades Formativas'!F23+'Actividades Formativas'!G23*2</f>
        <v>60</v>
      </c>
      <c r="I24" s="0" t="n">
        <f aca="false">'Actividades Formativas'!D23+'Actividades Formativas'!E23*2+'Actividades Formativas'!F23*2+'Actividades Formativas'!G23*4</f>
        <v>75</v>
      </c>
      <c r="J24" s="36" t="n">
        <f aca="false">H24/300</f>
        <v>0.2</v>
      </c>
      <c r="K24" s="36" t="n">
        <f aca="false">I24/300</f>
        <v>0.25</v>
      </c>
      <c r="L24" s="0" t="s">
        <v>687</v>
      </c>
      <c r="M24" s="0" t="s">
        <v>698</v>
      </c>
      <c r="N24" s="0" t="s">
        <v>684</v>
      </c>
      <c r="O24" s="0" t="s">
        <v>680</v>
      </c>
      <c r="P24" s="0" t="s">
        <v>657</v>
      </c>
      <c r="Q24" s="37" t="s">
        <v>666</v>
      </c>
      <c r="T24" s="16" t="s">
        <v>119</v>
      </c>
      <c r="U24" s="17"/>
      <c r="V24" s="55" t="n">
        <v>4681</v>
      </c>
      <c r="W24" s="56" t="n">
        <v>15.6033333333333</v>
      </c>
      <c r="X24" s="67" t="n">
        <v>1</v>
      </c>
    </row>
    <row r="25" customFormat="false" ht="15" hidden="false" customHeight="true" outlineLevel="0" collapsed="false">
      <c r="A25" s="35" t="str">
        <f aca="false">Asignaturas!G24</f>
        <v>Matemática Aplicada</v>
      </c>
      <c r="B25" s="0" t="str">
        <f aca="false">Asignaturas!F24</f>
        <v>Cálculo Numérico</v>
      </c>
      <c r="C25" s="0" t="str">
        <f aca="false">Asignaturas!B24</f>
        <v>Optimización</v>
      </c>
      <c r="D25" s="35" t="n">
        <f aca="false">Asignaturas!H24</f>
        <v>3</v>
      </c>
      <c r="E25" s="35" t="n">
        <f aca="false">Asignaturas!I24</f>
        <v>5</v>
      </c>
      <c r="F25" s="35" t="str">
        <f aca="false">Asignaturas!J24</f>
        <v>Obligatoria</v>
      </c>
      <c r="G25" s="35" t="n">
        <f aca="false">Asignaturas!C24</f>
        <v>6</v>
      </c>
      <c r="H25" s="0" t="n">
        <f aca="false">'Actividades Formativas'!D24+'Actividades Formativas'!E24+'Actividades Formativas'!F24+'Actividades Formativas'!G24*2</f>
        <v>60</v>
      </c>
      <c r="I25" s="0" t="n">
        <f aca="false">'Actividades Formativas'!D24+'Actividades Formativas'!E24*2+'Actividades Formativas'!F24*2+'Actividades Formativas'!G24*4</f>
        <v>75</v>
      </c>
      <c r="J25" s="36" t="n">
        <f aca="false">H25/300</f>
        <v>0.2</v>
      </c>
      <c r="K25" s="36" t="n">
        <f aca="false">I25/300</f>
        <v>0.25</v>
      </c>
      <c r="L25" s="0" t="s">
        <v>687</v>
      </c>
      <c r="M25" s="0" t="s">
        <v>692</v>
      </c>
      <c r="N25" s="0" t="s">
        <v>674</v>
      </c>
      <c r="O25" s="0" t="s">
        <v>680</v>
      </c>
      <c r="P25" s="0" t="s">
        <v>657</v>
      </c>
      <c r="Q25" s="37" t="s">
        <v>666</v>
      </c>
      <c r="R25" s="0" t="s">
        <v>677</v>
      </c>
    </row>
    <row r="26" customFormat="false" ht="15" hidden="false" customHeight="true" outlineLevel="0" collapsed="false">
      <c r="A26" s="35" t="str">
        <f aca="false">Asignaturas!G25</f>
        <v>Matemática Aplicada</v>
      </c>
      <c r="B26" s="0" t="str">
        <f aca="false">Asignaturas!F25</f>
        <v>Cálculo Numérico</v>
      </c>
      <c r="C26" s="0" t="str">
        <f aca="false">Asignaturas!B25</f>
        <v>Métodos Numéricos II</v>
      </c>
      <c r="D26" s="35" t="n">
        <f aca="false">Asignaturas!H25</f>
        <v>3</v>
      </c>
      <c r="E26" s="35" t="n">
        <f aca="false">Asignaturas!I25</f>
        <v>5</v>
      </c>
      <c r="F26" s="35" t="str">
        <f aca="false">Asignaturas!J25</f>
        <v>Obligatoria</v>
      </c>
      <c r="G26" s="35" t="n">
        <f aca="false">Asignaturas!C25</f>
        <v>6</v>
      </c>
      <c r="H26" s="0" t="n">
        <f aca="false">'Actividades Formativas'!D25+'Actividades Formativas'!E25+'Actividades Formativas'!F25+'Actividades Formativas'!G25*2</f>
        <v>60</v>
      </c>
      <c r="I26" s="0" t="n">
        <f aca="false">'Actividades Formativas'!D25+'Actividades Formativas'!E25*2+'Actividades Formativas'!F25*2+'Actividades Formativas'!G25*4</f>
        <v>90</v>
      </c>
      <c r="J26" s="36" t="n">
        <f aca="false">H26/300</f>
        <v>0.2</v>
      </c>
      <c r="K26" s="36" t="n">
        <f aca="false">I26/300</f>
        <v>0.3</v>
      </c>
      <c r="L26" s="0" t="s">
        <v>687</v>
      </c>
      <c r="M26" s="0" t="s">
        <v>692</v>
      </c>
      <c r="N26" s="0" t="s">
        <v>674</v>
      </c>
      <c r="O26" s="0" t="s">
        <v>680</v>
      </c>
      <c r="P26" s="0" t="s">
        <v>657</v>
      </c>
      <c r="Q26" s="37" t="s">
        <v>666</v>
      </c>
      <c r="R26" s="0" t="s">
        <v>677</v>
      </c>
      <c r="T26" s="61"/>
      <c r="U26" s="62"/>
      <c r="V26" s="5" t="s">
        <v>660</v>
      </c>
      <c r="W26" s="34"/>
    </row>
    <row r="27" customFormat="false" ht="15" hidden="false" customHeight="true" outlineLevel="0" collapsed="false">
      <c r="A27" s="35" t="str">
        <f aca="false">Asignaturas!G27</f>
        <v>Matemática Aplicada</v>
      </c>
      <c r="B27" s="0" t="str">
        <f aca="false">Asignaturas!F27</f>
        <v>Matemática Avanzada</v>
      </c>
      <c r="C27" s="0" t="str">
        <f aca="false">Asignaturas!B27</f>
        <v>Sistemas Dinámicos</v>
      </c>
      <c r="D27" s="35" t="n">
        <f aca="false">Asignaturas!H27</f>
        <v>3</v>
      </c>
      <c r="E27" s="35" t="n">
        <f aca="false">Asignaturas!I27</f>
        <v>5</v>
      </c>
      <c r="F27" s="35" t="str">
        <f aca="false">Asignaturas!J27</f>
        <v>Optativa</v>
      </c>
      <c r="G27" s="35" t="n">
        <f aca="false">Asignaturas!C27</f>
        <v>3</v>
      </c>
      <c r="H27" s="0" t="n">
        <f aca="false">'Actividades Formativas'!D27+'Actividades Formativas'!E27+'Actividades Formativas'!F27+'Actividades Formativas'!G27*2</f>
        <v>30</v>
      </c>
      <c r="I27" s="0" t="n">
        <f aca="false">'Actividades Formativas'!D27+'Actividades Formativas'!E27*2+'Actividades Formativas'!F27*2+'Actividades Formativas'!G27*4</f>
        <v>40</v>
      </c>
      <c r="J27" s="36" t="n">
        <f aca="false">H27/300</f>
        <v>0.1</v>
      </c>
      <c r="K27" s="36" t="n">
        <f aca="false">I27/300</f>
        <v>0.133333333333333</v>
      </c>
      <c r="L27" s="0" t="s">
        <v>687</v>
      </c>
      <c r="M27" s="0" t="s">
        <v>689</v>
      </c>
      <c r="N27" s="0" t="s">
        <v>674</v>
      </c>
      <c r="O27" s="0" t="s">
        <v>680</v>
      </c>
      <c r="P27" s="0" t="s">
        <v>657</v>
      </c>
      <c r="Q27" s="37" t="s">
        <v>666</v>
      </c>
      <c r="R27" s="0" t="s">
        <v>677</v>
      </c>
      <c r="T27" s="38" t="s">
        <v>648</v>
      </c>
      <c r="U27" s="63" t="s">
        <v>654</v>
      </c>
      <c r="V27" s="39" t="s">
        <v>699</v>
      </c>
      <c r="W27" s="41" t="s">
        <v>700</v>
      </c>
    </row>
    <row r="28" customFormat="false" ht="15" hidden="false" customHeight="true" outlineLevel="0" collapsed="false">
      <c r="A28" s="35" t="str">
        <f aca="false">Asignaturas!G28</f>
        <v>Matemática Aplicada</v>
      </c>
      <c r="B28" s="0" t="str">
        <f aca="false">Asignaturas!F28</f>
        <v>Análisis Matemático</v>
      </c>
      <c r="C28" s="0" t="str">
        <f aca="false">Asignaturas!B28</f>
        <v>Análisis Funcional</v>
      </c>
      <c r="D28" s="35" t="n">
        <f aca="false">Asignaturas!H28</f>
        <v>3</v>
      </c>
      <c r="E28" s="35" t="n">
        <f aca="false">Asignaturas!I28</f>
        <v>5</v>
      </c>
      <c r="F28" s="35" t="str">
        <f aca="false">Asignaturas!J28</f>
        <v>Optativa</v>
      </c>
      <c r="G28" s="35" t="n">
        <f aca="false">Asignaturas!C28</f>
        <v>3</v>
      </c>
      <c r="H28" s="0" t="n">
        <f aca="false">'Actividades Formativas'!D28+'Actividades Formativas'!E28+'Actividades Formativas'!F28+'Actividades Formativas'!G28*2</f>
        <v>30</v>
      </c>
      <c r="I28" s="0" t="n">
        <f aca="false">'Actividades Formativas'!D28+'Actividades Formativas'!E28*2+'Actividades Formativas'!F28*2+'Actividades Formativas'!G28*4</f>
        <v>40</v>
      </c>
      <c r="J28" s="36" t="n">
        <f aca="false">H28/300</f>
        <v>0.1</v>
      </c>
      <c r="K28" s="36" t="n">
        <f aca="false">I28/300</f>
        <v>0.133333333333333</v>
      </c>
      <c r="L28" s="0" t="s">
        <v>687</v>
      </c>
      <c r="M28" s="0" t="s">
        <v>701</v>
      </c>
      <c r="N28" s="0" t="s">
        <v>674</v>
      </c>
      <c r="Q28" s="37"/>
      <c r="R28" s="0" t="s">
        <v>677</v>
      </c>
      <c r="T28" s="7" t="s">
        <v>73</v>
      </c>
      <c r="U28" s="8"/>
      <c r="V28" s="42" t="n">
        <v>1605</v>
      </c>
      <c r="W28" s="45" t="n">
        <v>5.35</v>
      </c>
    </row>
    <row r="29" customFormat="false" ht="15" hidden="false" customHeight="true" outlineLevel="0" collapsed="false">
      <c r="A29" s="35" t="str">
        <f aca="false">Asignaturas!G29</f>
        <v>Matemática Aplicada</v>
      </c>
      <c r="B29" s="0" t="str">
        <f aca="false">Asignaturas!F29</f>
        <v>Matemática Avanzada</v>
      </c>
      <c r="C29" s="0" t="str">
        <f aca="false">Asignaturas!B29</f>
        <v>Topología</v>
      </c>
      <c r="D29" s="35" t="n">
        <f aca="false">Asignaturas!H29</f>
        <v>3</v>
      </c>
      <c r="E29" s="35" t="n">
        <f aca="false">Asignaturas!I29</f>
        <v>5</v>
      </c>
      <c r="F29" s="35" t="str">
        <f aca="false">Asignaturas!J29</f>
        <v>Optativa</v>
      </c>
      <c r="G29" s="35" t="n">
        <f aca="false">Asignaturas!C29</f>
        <v>3</v>
      </c>
      <c r="H29" s="0" t="n">
        <f aca="false">'Actividades Formativas'!D29+'Actividades Formativas'!E29+'Actividades Formativas'!F29+'Actividades Formativas'!G29*2</f>
        <v>30</v>
      </c>
      <c r="I29" s="0" t="n">
        <f aca="false">'Actividades Formativas'!D29+'Actividades Formativas'!E29*2+'Actividades Formativas'!F29*2+'Actividades Formativas'!G29*4</f>
        <v>40</v>
      </c>
      <c r="J29" s="36" t="n">
        <f aca="false">H29/300</f>
        <v>0.1</v>
      </c>
      <c r="K29" s="36" t="n">
        <f aca="false">I29/300</f>
        <v>0.133333333333333</v>
      </c>
      <c r="L29" s="0" t="s">
        <v>687</v>
      </c>
      <c r="M29" s="0" t="s">
        <v>691</v>
      </c>
      <c r="N29" s="0" t="s">
        <v>674</v>
      </c>
      <c r="Q29" s="37"/>
      <c r="R29" s="0" t="s">
        <v>677</v>
      </c>
      <c r="T29" s="13"/>
      <c r="U29" s="14" t="s">
        <v>702</v>
      </c>
      <c r="V29" s="46" t="n">
        <v>330</v>
      </c>
      <c r="W29" s="49" t="n">
        <v>1.1</v>
      </c>
    </row>
    <row r="30" customFormat="false" ht="15" hidden="false" customHeight="true" outlineLevel="0" collapsed="false">
      <c r="A30" s="35" t="str">
        <f aca="false">Asignaturas!G30</f>
        <v>Matemática Aplicada</v>
      </c>
      <c r="B30" s="0" t="str">
        <f aca="false">Asignaturas!F30</f>
        <v>Matemática Avanzada</v>
      </c>
      <c r="C30" s="0" t="str">
        <f aca="false">Asignaturas!B30</f>
        <v>Variable Compleja y Análisis de Fourier</v>
      </c>
      <c r="D30" s="35" t="n">
        <f aca="false">Asignaturas!H30</f>
        <v>3</v>
      </c>
      <c r="E30" s="35" t="n">
        <f aca="false">Asignaturas!I30</f>
        <v>5</v>
      </c>
      <c r="F30" s="35" t="str">
        <f aca="false">Asignaturas!J30</f>
        <v>Optativa</v>
      </c>
      <c r="G30" s="35" t="n">
        <f aca="false">Asignaturas!C30</f>
        <v>6</v>
      </c>
      <c r="H30" s="0" t="n">
        <v>60</v>
      </c>
      <c r="I30" s="0" t="n">
        <v>80</v>
      </c>
      <c r="J30" s="36" t="n">
        <f aca="false">H30/300</f>
        <v>0.2</v>
      </c>
      <c r="K30" s="36" t="n">
        <f aca="false">I30/300</f>
        <v>0.266666666666667</v>
      </c>
      <c r="L30" s="0" t="s">
        <v>687</v>
      </c>
      <c r="M30" s="0" t="s">
        <v>701</v>
      </c>
      <c r="N30" s="0" t="s">
        <v>674</v>
      </c>
      <c r="O30" s="0" t="s">
        <v>680</v>
      </c>
      <c r="P30" s="0" t="s">
        <v>657</v>
      </c>
      <c r="Q30" s="37" t="s">
        <v>666</v>
      </c>
      <c r="R30" s="0" t="s">
        <v>677</v>
      </c>
      <c r="T30" s="13"/>
      <c r="U30" s="14" t="s">
        <v>703</v>
      </c>
      <c r="V30" s="46" t="n">
        <v>270</v>
      </c>
      <c r="W30" s="49" t="n">
        <v>0.9</v>
      </c>
    </row>
    <row r="31" customFormat="false" ht="15" hidden="false" customHeight="true" outlineLevel="0" collapsed="false">
      <c r="A31" s="35" t="str">
        <f aca="false">Asignaturas!G31</f>
        <v>Ciencias de la Computación e Inteligencia Artificial</v>
      </c>
      <c r="B31" s="0" t="str">
        <f aca="false">Asignaturas!F31</f>
        <v>Ciencia de Datos</v>
      </c>
      <c r="C31" s="0" t="str">
        <f aca="false">Asignaturas!B31</f>
        <v>Aprendizaje Automático</v>
      </c>
      <c r="D31" s="35" t="n">
        <f aca="false">Asignaturas!H31</f>
        <v>3</v>
      </c>
      <c r="E31" s="35" t="n">
        <f aca="false">Asignaturas!I31</f>
        <v>6</v>
      </c>
      <c r="F31" s="35" t="str">
        <f aca="false">Asignaturas!J31</f>
        <v>Obligatoria</v>
      </c>
      <c r="G31" s="35" t="n">
        <f aca="false">Asignaturas!C31</f>
        <v>6</v>
      </c>
      <c r="H31" s="0" t="n">
        <f aca="false">'Actividades Formativas'!D31+'Actividades Formativas'!E31+'Actividades Formativas'!F31+'Actividades Formativas'!G31*2</f>
        <v>60</v>
      </c>
      <c r="I31" s="0" t="n">
        <f aca="false">'Actividades Formativas'!D31+'Actividades Formativas'!E31*2+'Actividades Formativas'!F31*2+'Actividades Formativas'!G31*4</f>
        <v>90</v>
      </c>
      <c r="J31" s="36" t="n">
        <f aca="false">H31/300</f>
        <v>0.2</v>
      </c>
      <c r="K31" s="36" t="n">
        <f aca="false">I31/300</f>
        <v>0.3</v>
      </c>
      <c r="L31" s="0" t="s">
        <v>687</v>
      </c>
      <c r="M31" s="0" t="s">
        <v>704</v>
      </c>
      <c r="N31" s="0" t="s">
        <v>705</v>
      </c>
      <c r="O31" s="0" t="s">
        <v>680</v>
      </c>
      <c r="P31" s="0" t="s">
        <v>657</v>
      </c>
      <c r="Q31" s="37" t="s">
        <v>666</v>
      </c>
      <c r="R31" s="0" t="s">
        <v>677</v>
      </c>
      <c r="T31" s="13"/>
      <c r="U31" s="14" t="s">
        <v>704</v>
      </c>
      <c r="V31" s="46" t="n">
        <v>225</v>
      </c>
      <c r="W31" s="49" t="n">
        <v>0.75</v>
      </c>
    </row>
    <row r="32" customFormat="false" ht="15" hidden="false" customHeight="true" outlineLevel="0" collapsed="false">
      <c r="A32" s="35" t="str">
        <f aca="false">Asignaturas!G32</f>
        <v>Ciencias de la Computación e Inteligencia Artificial</v>
      </c>
      <c r="B32" s="0" t="str">
        <f aca="false">Asignaturas!F32</f>
        <v>Computación Paralela</v>
      </c>
      <c r="C32" s="0" t="str">
        <f aca="false">Asignaturas!B32</f>
        <v>Computación en paralelo</v>
      </c>
      <c r="D32" s="35" t="n">
        <f aca="false">Asignaturas!H32</f>
        <v>3</v>
      </c>
      <c r="E32" s="35" t="n">
        <f aca="false">Asignaturas!I32</f>
        <v>6</v>
      </c>
      <c r="F32" s="35" t="str">
        <f aca="false">Asignaturas!J32</f>
        <v>Obligatoria</v>
      </c>
      <c r="G32" s="35" t="n">
        <f aca="false">Asignaturas!C32</f>
        <v>6</v>
      </c>
      <c r="H32" s="0" t="n">
        <f aca="false">'Actividades Formativas'!D32+'Actividades Formativas'!E32+'Actividades Formativas'!F32+'Actividades Formativas'!G32*2</f>
        <v>60</v>
      </c>
      <c r="I32" s="0" t="n">
        <f aca="false">'Actividades Formativas'!D32+'Actividades Formativas'!E32*2+'Actividades Formativas'!F32*2+'Actividades Formativas'!G32*4</f>
        <v>90</v>
      </c>
      <c r="J32" s="36" t="n">
        <f aca="false">H32/300</f>
        <v>0.2</v>
      </c>
      <c r="K32" s="36" t="n">
        <f aca="false">I32/300</f>
        <v>0.3</v>
      </c>
      <c r="L32" s="0" t="s">
        <v>687</v>
      </c>
      <c r="M32" s="0" t="s">
        <v>706</v>
      </c>
      <c r="N32" s="0" t="s">
        <v>684</v>
      </c>
      <c r="O32" s="0" t="s">
        <v>680</v>
      </c>
      <c r="P32" s="0" t="s">
        <v>657</v>
      </c>
      <c r="Q32" s="37" t="s">
        <v>666</v>
      </c>
      <c r="R32" s="0" t="s">
        <v>707</v>
      </c>
      <c r="T32" s="13"/>
      <c r="U32" s="14" t="s">
        <v>706</v>
      </c>
      <c r="V32" s="46" t="n">
        <v>90</v>
      </c>
      <c r="W32" s="49" t="n">
        <v>0.3</v>
      </c>
    </row>
    <row r="33" customFormat="false" ht="15" hidden="false" customHeight="true" outlineLevel="0" collapsed="false">
      <c r="A33" s="35" t="str">
        <f aca="false">Asignaturas!G36</f>
        <v>Ciencias de la Computación e Inteligencia Artificial</v>
      </c>
      <c r="B33" s="0" t="str">
        <f aca="false">Asignaturas!F36</f>
        <v>Computación</v>
      </c>
      <c r="C33" s="0" t="str">
        <f aca="false">Asignaturas!B36</f>
        <v>Lógica Formal</v>
      </c>
      <c r="D33" s="35" t="n">
        <f aca="false">Asignaturas!H36</f>
        <v>3</v>
      </c>
      <c r="E33" s="35" t="n">
        <f aca="false">Asignaturas!I36</f>
        <v>6</v>
      </c>
      <c r="F33" s="35" t="str">
        <f aca="false">Asignaturas!J36</f>
        <v>Optativa - Obligatoria Mención</v>
      </c>
      <c r="G33" s="35" t="n">
        <f aca="false">Asignaturas!C36</f>
        <v>6</v>
      </c>
      <c r="H33" s="0" t="n">
        <f aca="false">'Actividades Formativas'!D36+'Actividades Formativas'!E36+'Actividades Formativas'!F36+'Actividades Formativas'!G36*2</f>
        <v>60</v>
      </c>
      <c r="I33" s="0" t="n">
        <f aca="false">'Actividades Formativas'!D36+'Actividades Formativas'!E36*2+'Actividades Formativas'!F36*2+'Actividades Formativas'!G36*4</f>
        <v>75</v>
      </c>
      <c r="J33" s="36" t="n">
        <f aca="false">H33/300</f>
        <v>0.2</v>
      </c>
      <c r="K33" s="36" t="n">
        <f aca="false">I33/300</f>
        <v>0.25</v>
      </c>
      <c r="L33" s="0" t="s">
        <v>687</v>
      </c>
      <c r="M33" s="0" t="s">
        <v>702</v>
      </c>
      <c r="N33" s="0" t="s">
        <v>684</v>
      </c>
      <c r="O33" s="0" t="s">
        <v>680</v>
      </c>
      <c r="P33" s="0" t="s">
        <v>657</v>
      </c>
      <c r="Q33" s="37" t="s">
        <v>666</v>
      </c>
      <c r="R33" s="0" t="s">
        <v>677</v>
      </c>
      <c r="T33" s="13"/>
      <c r="U33" s="14" t="s">
        <v>708</v>
      </c>
      <c r="V33" s="46" t="n">
        <v>45</v>
      </c>
      <c r="W33" s="49" t="n">
        <v>0.15</v>
      </c>
    </row>
    <row r="34" customFormat="false" ht="15" hidden="false" customHeight="true" outlineLevel="0" collapsed="false">
      <c r="A34" s="35" t="str">
        <f aca="false">Asignaturas!G37</f>
        <v>Ciencias de la Computación e Inteligencia Artificial</v>
      </c>
      <c r="B34" s="0" t="str">
        <f aca="false">Asignaturas!F37</f>
        <v>Computación</v>
      </c>
      <c r="C34" s="0" t="str">
        <f aca="false">Asignaturas!B37</f>
        <v>Teoría de la Computación</v>
      </c>
      <c r="D34" s="35" t="n">
        <f aca="false">Asignaturas!H37</f>
        <v>3</v>
      </c>
      <c r="E34" s="35" t="n">
        <f aca="false">Asignaturas!I37</f>
        <v>6</v>
      </c>
      <c r="F34" s="35" t="str">
        <f aca="false">Asignaturas!J37</f>
        <v>Optativa - Obligatoria Mención</v>
      </c>
      <c r="G34" s="35" t="n">
        <f aca="false">Asignaturas!C37</f>
        <v>6</v>
      </c>
      <c r="H34" s="0" t="n">
        <f aca="false">'Actividades Formativas'!D37+'Actividades Formativas'!E37+'Actividades Formativas'!F37+'Actividades Formativas'!G37*2</f>
        <v>60</v>
      </c>
      <c r="I34" s="0" t="n">
        <f aca="false">'Actividades Formativas'!D37+'Actividades Formativas'!E37*2+'Actividades Formativas'!F37*2+'Actividades Formativas'!G37*4</f>
        <v>75</v>
      </c>
      <c r="J34" s="36" t="n">
        <f aca="false">H34/300</f>
        <v>0.2</v>
      </c>
      <c r="K34" s="36" t="n">
        <f aca="false">I34/300</f>
        <v>0.25</v>
      </c>
      <c r="L34" s="0" t="s">
        <v>687</v>
      </c>
      <c r="M34" s="0" t="s">
        <v>702</v>
      </c>
      <c r="N34" s="0" t="s">
        <v>684</v>
      </c>
      <c r="O34" s="0" t="s">
        <v>680</v>
      </c>
      <c r="P34" s="0" t="s">
        <v>657</v>
      </c>
      <c r="Q34" s="37" t="s">
        <v>666</v>
      </c>
      <c r="R34" s="0" t="s">
        <v>677</v>
      </c>
      <c r="T34" s="13"/>
      <c r="U34" s="14" t="s">
        <v>709</v>
      </c>
      <c r="V34" s="46" t="n">
        <v>45</v>
      </c>
      <c r="W34" s="49" t="n">
        <v>0.15</v>
      </c>
    </row>
    <row r="35" customFormat="false" ht="15" hidden="false" customHeight="true" outlineLevel="0" collapsed="false">
      <c r="A35" s="35" t="str">
        <f aca="false">Asignaturas!G38</f>
        <v>Ciencias de la Computación e Inteligencia Artificial</v>
      </c>
      <c r="B35" s="0" t="str">
        <f aca="false">Asignaturas!F38</f>
        <v>Inteligencia Artificial</v>
      </c>
      <c r="C35" s="0" t="str">
        <f aca="false">Asignaturas!B38</f>
        <v>Fundamentos de la Inteligencia Artificial</v>
      </c>
      <c r="D35" s="35" t="n">
        <f aca="false">Asignaturas!H38</f>
        <v>3</v>
      </c>
      <c r="E35" s="35" t="n">
        <f aca="false">Asignaturas!I38</f>
        <v>6</v>
      </c>
      <c r="F35" s="35" t="str">
        <f aca="false">Asignaturas!J38</f>
        <v>Optativa - Obligatoria Mención</v>
      </c>
      <c r="G35" s="35" t="n">
        <f aca="false">Asignaturas!C38</f>
        <v>6</v>
      </c>
      <c r="H35" s="0" t="n">
        <f aca="false">'Actividades Formativas'!D38+'Actividades Formativas'!E38+'Actividades Formativas'!F38+'Actividades Formativas'!G38*2</f>
        <v>60</v>
      </c>
      <c r="I35" s="0" t="n">
        <f aca="false">'Actividades Formativas'!D38+'Actividades Formativas'!E38*2+'Actividades Formativas'!F38*2+'Actividades Formativas'!G38*4</f>
        <v>90</v>
      </c>
      <c r="J35" s="36" t="n">
        <f aca="false">H35/300</f>
        <v>0.2</v>
      </c>
      <c r="K35" s="36" t="n">
        <f aca="false">I35/300</f>
        <v>0.3</v>
      </c>
      <c r="L35" s="0" t="s">
        <v>687</v>
      </c>
      <c r="M35" s="0" t="s">
        <v>703</v>
      </c>
      <c r="N35" s="0" t="s">
        <v>705</v>
      </c>
      <c r="O35" s="0" t="s">
        <v>680</v>
      </c>
      <c r="P35" s="0" t="s">
        <v>657</v>
      </c>
      <c r="Q35" s="37" t="s">
        <v>666</v>
      </c>
      <c r="R35" s="0" t="s">
        <v>677</v>
      </c>
      <c r="T35" s="13"/>
      <c r="U35" s="14" t="s">
        <v>710</v>
      </c>
      <c r="V35" s="46" t="n">
        <v>200</v>
      </c>
      <c r="W35" s="49" t="n">
        <v>0.666666666666667</v>
      </c>
    </row>
    <row r="36" customFormat="false" ht="15" hidden="false" customHeight="true" outlineLevel="0" collapsed="false">
      <c r="A36" s="35" t="str">
        <f aca="false">Asignaturas!G34</f>
        <v>Economía Financiera y Contabilidad</v>
      </c>
      <c r="B36" s="0" t="str">
        <f aca="false">Asignaturas!F34</f>
        <v>Matemática Financiera</v>
      </c>
      <c r="C36" s="0" t="str">
        <f aca="false">Asignaturas!B34</f>
        <v>Matemática Financiera I</v>
      </c>
      <c r="D36" s="35" t="n">
        <f aca="false">Asignaturas!H34</f>
        <v>3</v>
      </c>
      <c r="E36" s="35" t="n">
        <f aca="false">Asignaturas!I34</f>
        <v>6</v>
      </c>
      <c r="F36" s="35" t="str">
        <f aca="false">Asignaturas!J34</f>
        <v>Optativa - Obligatoria Mención</v>
      </c>
      <c r="G36" s="35" t="n">
        <f aca="false">Asignaturas!C34</f>
        <v>6</v>
      </c>
      <c r="H36" s="0" t="n">
        <f aca="false">'Actividades Formativas'!D34+'Actividades Formativas'!E34+'Actividades Formativas'!F34+'Actividades Formativas'!G34*2</f>
        <v>60</v>
      </c>
      <c r="I36" s="0" t="n">
        <f aca="false">'Actividades Formativas'!D34+'Actividades Formativas'!E34*2+'Actividades Formativas'!F34*2+'Actividades Formativas'!G34*4</f>
        <v>90</v>
      </c>
      <c r="J36" s="36" t="n">
        <f aca="false">H36/300</f>
        <v>0.2</v>
      </c>
      <c r="K36" s="36" t="n">
        <f aca="false">I36/300</f>
        <v>0.3</v>
      </c>
      <c r="L36" s="0" t="s">
        <v>687</v>
      </c>
      <c r="M36" s="0" t="s">
        <v>711</v>
      </c>
      <c r="N36" s="0" t="s">
        <v>712</v>
      </c>
      <c r="O36" s="0" t="s">
        <v>680</v>
      </c>
      <c r="P36" s="0" t="s">
        <v>657</v>
      </c>
      <c r="Q36" s="37" t="s">
        <v>666</v>
      </c>
      <c r="R36" s="0" t="s">
        <v>713</v>
      </c>
      <c r="T36" s="10"/>
      <c r="U36" s="11" t="s">
        <v>714</v>
      </c>
      <c r="V36" s="50" t="n">
        <v>400</v>
      </c>
      <c r="W36" s="53" t="n">
        <v>1.33333333333333</v>
      </c>
    </row>
    <row r="37" customFormat="false" ht="15" hidden="false" customHeight="true" outlineLevel="0" collapsed="false">
      <c r="A37" s="35" t="str">
        <f aca="false">Asignaturas!G33</f>
        <v>Métodos Cuantitativos para la Economía</v>
      </c>
      <c r="B37" s="0" t="str">
        <f aca="false">Asignaturas!F33</f>
        <v>Matemática Aplicada a la Economía</v>
      </c>
      <c r="C37" s="0" t="str">
        <f aca="false">Asignaturas!B33</f>
        <v>Cálculo Estocástico</v>
      </c>
      <c r="D37" s="35" t="n">
        <f aca="false">Asignaturas!H33</f>
        <v>3</v>
      </c>
      <c r="E37" s="35" t="n">
        <f aca="false">Asignaturas!I33</f>
        <v>6</v>
      </c>
      <c r="F37" s="35" t="str">
        <f aca="false">Asignaturas!J33</f>
        <v>Optativa - Obligatoria Mención</v>
      </c>
      <c r="G37" s="35" t="n">
        <f aca="false">Asignaturas!C33</f>
        <v>6</v>
      </c>
      <c r="H37" s="0" t="n">
        <f aca="false">'Actividades Formativas'!D33+'Actividades Formativas'!E33+'Actividades Formativas'!F33+'Actividades Formativas'!G33*2</f>
        <v>60</v>
      </c>
      <c r="I37" s="0" t="n">
        <f aca="false">'Actividades Formativas'!D33+'Actividades Formativas'!E33*2+'Actividades Formativas'!F33*2+'Actividades Formativas'!G33*4</f>
        <v>75</v>
      </c>
      <c r="J37" s="36" t="n">
        <f aca="false">H37/300</f>
        <v>0.2</v>
      </c>
      <c r="K37" s="36" t="n">
        <f aca="false">I37/300</f>
        <v>0.25</v>
      </c>
      <c r="L37" s="0" t="s">
        <v>687</v>
      </c>
      <c r="M37" s="0" t="s">
        <v>715</v>
      </c>
      <c r="N37" s="0" t="s">
        <v>679</v>
      </c>
      <c r="O37" s="0" t="s">
        <v>680</v>
      </c>
      <c r="P37" s="0" t="s">
        <v>657</v>
      </c>
      <c r="Q37" s="37" t="s">
        <v>666</v>
      </c>
      <c r="R37" s="0" t="s">
        <v>677</v>
      </c>
      <c r="T37" s="7" t="s">
        <v>48</v>
      </c>
      <c r="U37" s="8"/>
      <c r="V37" s="42" t="n">
        <v>60</v>
      </c>
      <c r="W37" s="45" t="n">
        <v>0.2</v>
      </c>
    </row>
    <row r="38" customFormat="false" ht="15" hidden="false" customHeight="true" outlineLevel="0" collapsed="false">
      <c r="A38" s="35" t="str">
        <f aca="false">Asignaturas!G35</f>
        <v>Métodos Cuantitativos para la Economía</v>
      </c>
      <c r="B38" s="0" t="str">
        <f aca="false">Asignaturas!F35</f>
        <v>Matemática Aplicada a la Economía</v>
      </c>
      <c r="C38" s="0" t="str">
        <f aca="false">Asignaturas!B35</f>
        <v>Matemáticas Actuariales</v>
      </c>
      <c r="D38" s="35" t="n">
        <f aca="false">Asignaturas!H35</f>
        <v>3</v>
      </c>
      <c r="E38" s="35" t="n">
        <f aca="false">Asignaturas!I35</f>
        <v>6</v>
      </c>
      <c r="F38" s="35" t="str">
        <f aca="false">Asignaturas!J35</f>
        <v>Optativa - Obligatoria Mención</v>
      </c>
      <c r="G38" s="35" t="n">
        <f aca="false">Asignaturas!C35</f>
        <v>6</v>
      </c>
      <c r="H38" s="0" t="n">
        <f aca="false">'Actividades Formativas'!D35+'Actividades Formativas'!E35+'Actividades Formativas'!F35+'Actividades Formativas'!G35*2</f>
        <v>60</v>
      </c>
      <c r="I38" s="0" t="n">
        <f aca="false">'Actividades Formativas'!D35+'Actividades Formativas'!E35*2+'Actividades Formativas'!F35*2+'Actividades Formativas'!G35*4</f>
        <v>90</v>
      </c>
      <c r="J38" s="36" t="n">
        <f aca="false">H38/300</f>
        <v>0.2</v>
      </c>
      <c r="K38" s="36" t="n">
        <f aca="false">I38/300</f>
        <v>0.3</v>
      </c>
      <c r="L38" s="0" t="s">
        <v>687</v>
      </c>
      <c r="M38" s="0" t="s">
        <v>716</v>
      </c>
      <c r="N38" s="0" t="s">
        <v>717</v>
      </c>
      <c r="O38" s="0" t="s">
        <v>664</v>
      </c>
      <c r="P38" s="0" t="s">
        <v>665</v>
      </c>
      <c r="Q38" s="37" t="s">
        <v>666</v>
      </c>
      <c r="R38" s="0" t="s">
        <v>718</v>
      </c>
      <c r="T38" s="10"/>
      <c r="U38" s="11" t="s">
        <v>696</v>
      </c>
      <c r="V38" s="50" t="n">
        <v>60</v>
      </c>
      <c r="W38" s="53" t="n">
        <v>0.2</v>
      </c>
    </row>
    <row r="39" customFormat="false" ht="15" hidden="false" customHeight="true" outlineLevel="0" collapsed="false">
      <c r="A39" s="35" t="str">
        <f aca="false">Asignaturas!G40</f>
        <v>Ciencias de la Computación e Inteligencia Artificial</v>
      </c>
      <c r="B39" s="0" t="str">
        <f aca="false">Asignaturas!F40</f>
        <v>Minería de Datos</v>
      </c>
      <c r="C39" s="0" t="str">
        <f aca="false">Asignaturas!B40</f>
        <v>Minería de Datos y Big Data</v>
      </c>
      <c r="D39" s="35" t="n">
        <f aca="false">Asignaturas!H40</f>
        <v>4</v>
      </c>
      <c r="E39" s="35" t="n">
        <f aca="false">Asignaturas!I40</f>
        <v>7</v>
      </c>
      <c r="F39" s="35" t="str">
        <f aca="false">Asignaturas!J40</f>
        <v>Optativa - Obligatoria Mención</v>
      </c>
      <c r="G39" s="35" t="n">
        <f aca="false">Asignaturas!C40</f>
        <v>6</v>
      </c>
      <c r="H39" s="0" t="n">
        <f aca="false">'Actividades Formativas'!D40+'Actividades Formativas'!E40+'Actividades Formativas'!F40+'Actividades Formativas'!G40*2</f>
        <v>60</v>
      </c>
      <c r="I39" s="0" t="n">
        <f aca="false">'Actividades Formativas'!D40+'Actividades Formativas'!E40*2+'Actividades Formativas'!F40*2+'Actividades Formativas'!G40*4</f>
        <v>90</v>
      </c>
      <c r="J39" s="36" t="n">
        <f aca="false">H39/300</f>
        <v>0.2</v>
      </c>
      <c r="K39" s="36" t="n">
        <f aca="false">I39/300</f>
        <v>0.3</v>
      </c>
      <c r="L39" s="0" t="s">
        <v>687</v>
      </c>
      <c r="M39" s="0" t="s">
        <v>704</v>
      </c>
      <c r="N39" s="0" t="s">
        <v>684</v>
      </c>
      <c r="O39" s="0" t="s">
        <v>680</v>
      </c>
      <c r="P39" s="0" t="s">
        <v>657</v>
      </c>
      <c r="Q39" s="37" t="s">
        <v>666</v>
      </c>
      <c r="R39" s="0" t="s">
        <v>719</v>
      </c>
      <c r="T39" s="7" t="s">
        <v>83</v>
      </c>
      <c r="U39" s="8"/>
      <c r="V39" s="42" t="n">
        <v>330</v>
      </c>
      <c r="W39" s="45" t="n">
        <v>1.1</v>
      </c>
    </row>
    <row r="40" customFormat="false" ht="15" hidden="false" customHeight="true" outlineLevel="0" collapsed="false">
      <c r="A40" s="35" t="str">
        <f aca="false">Asignaturas!G44</f>
        <v>Ciencias de la Computación e Inteligencia Artificial</v>
      </c>
      <c r="B40" s="0" t="str">
        <f aca="false">Asignaturas!F44</f>
        <v>Computación</v>
      </c>
      <c r="C40" s="0" t="str">
        <f aca="false">Asignaturas!B44</f>
        <v>Programación Lógica</v>
      </c>
      <c r="D40" s="35" t="n">
        <f aca="false">Asignaturas!H44</f>
        <v>4</v>
      </c>
      <c r="E40" s="35" t="n">
        <f aca="false">Asignaturas!I44</f>
        <v>7</v>
      </c>
      <c r="F40" s="35" t="str">
        <f aca="false">Asignaturas!J44</f>
        <v>Optativa - Obligatoria Mención</v>
      </c>
      <c r="G40" s="35" t="n">
        <f aca="false">Asignaturas!C44</f>
        <v>6</v>
      </c>
      <c r="H40" s="0" t="n">
        <f aca="false">'Actividades Formativas'!D44+'Actividades Formativas'!E44+'Actividades Formativas'!F44+'Actividades Formativas'!G44*2</f>
        <v>60</v>
      </c>
      <c r="I40" s="0" t="n">
        <f aca="false">'Actividades Formativas'!D44+'Actividades Formativas'!E44*2+'Actividades Formativas'!F44*2+'Actividades Formativas'!G44*4</f>
        <v>90</v>
      </c>
      <c r="J40" s="36" t="n">
        <f aca="false">H40/300</f>
        <v>0.2</v>
      </c>
      <c r="K40" s="36" t="n">
        <f aca="false">I40/300</f>
        <v>0.3</v>
      </c>
      <c r="L40" s="0" t="s">
        <v>687</v>
      </c>
      <c r="M40" s="0" t="s">
        <v>702</v>
      </c>
      <c r="N40" s="0" t="s">
        <v>684</v>
      </c>
      <c r="O40" s="0" t="s">
        <v>680</v>
      </c>
      <c r="P40" s="0" t="s">
        <v>657</v>
      </c>
      <c r="Q40" s="37" t="s">
        <v>666</v>
      </c>
      <c r="T40" s="13"/>
      <c r="U40" s="14" t="s">
        <v>711</v>
      </c>
      <c r="V40" s="46" t="n">
        <v>180</v>
      </c>
      <c r="W40" s="49" t="n">
        <v>0.6</v>
      </c>
    </row>
    <row r="41" customFormat="false" ht="15" hidden="false" customHeight="true" outlineLevel="0" collapsed="false">
      <c r="A41" s="35" t="str">
        <f aca="false">Asignaturas!G45</f>
        <v>Ciencias de la Computación e Inteligencia Artificial</v>
      </c>
      <c r="B41" s="0" t="str">
        <f aca="false">Asignaturas!F45</f>
        <v>Computación</v>
      </c>
      <c r="C41" s="0" t="str">
        <f aca="false">Asignaturas!B45</f>
        <v>Programación Funcional</v>
      </c>
      <c r="D41" s="35" t="n">
        <f aca="false">Asignaturas!H45</f>
        <v>4</v>
      </c>
      <c r="E41" s="35" t="n">
        <f aca="false">Asignaturas!I45</f>
        <v>7</v>
      </c>
      <c r="F41" s="35" t="str">
        <f aca="false">Asignaturas!J45</f>
        <v>Optativa - Obligatoria Mención</v>
      </c>
      <c r="G41" s="35" t="n">
        <f aca="false">Asignaturas!C45</f>
        <v>6</v>
      </c>
      <c r="H41" s="0" t="n">
        <f aca="false">'Actividades Formativas'!D45+'Actividades Formativas'!E45+'Actividades Formativas'!F45+'Actividades Formativas'!G45*2</f>
        <v>60</v>
      </c>
      <c r="I41" s="0" t="n">
        <f aca="false">'Actividades Formativas'!D45+'Actividades Formativas'!E45*2+'Actividades Formativas'!F45*2+'Actividades Formativas'!G45*4</f>
        <v>90</v>
      </c>
      <c r="J41" s="36" t="n">
        <f aca="false">H41/300</f>
        <v>0.2</v>
      </c>
      <c r="K41" s="36" t="n">
        <f aca="false">I41/300</f>
        <v>0.3</v>
      </c>
      <c r="L41" s="0" t="s">
        <v>687</v>
      </c>
      <c r="M41" s="0" t="s">
        <v>702</v>
      </c>
      <c r="N41" s="0" t="s">
        <v>684</v>
      </c>
      <c r="O41" s="0" t="s">
        <v>680</v>
      </c>
      <c r="P41" s="0" t="s">
        <v>657</v>
      </c>
      <c r="Q41" s="37" t="s">
        <v>666</v>
      </c>
      <c r="R41" s="0" t="s">
        <v>677</v>
      </c>
      <c r="T41" s="10"/>
      <c r="U41" s="11" t="s">
        <v>720</v>
      </c>
      <c r="V41" s="50" t="n">
        <v>150</v>
      </c>
      <c r="W41" s="53" t="n">
        <v>0.5</v>
      </c>
    </row>
    <row r="42" customFormat="false" ht="15" hidden="false" customHeight="true" outlineLevel="0" collapsed="false">
      <c r="A42" s="35" t="str">
        <f aca="false">Asignaturas!G46</f>
        <v>Ciencias de la Computación e Inteligencia Artificial</v>
      </c>
      <c r="B42" s="0" t="str">
        <f aca="false">Asignaturas!F46</f>
        <v>Inteligencia Artificial</v>
      </c>
      <c r="C42" s="0" t="str">
        <f aca="false">Asignaturas!B46</f>
        <v>Percepción Computacional</v>
      </c>
      <c r="D42" s="35" t="n">
        <f aca="false">Asignaturas!H46</f>
        <v>4</v>
      </c>
      <c r="E42" s="35" t="n">
        <f aca="false">Asignaturas!I46</f>
        <v>7</v>
      </c>
      <c r="F42" s="35" t="str">
        <f aca="false">Asignaturas!J46</f>
        <v>Optativa - Obligatoria Mención</v>
      </c>
      <c r="G42" s="35" t="n">
        <f aca="false">Asignaturas!C46</f>
        <v>6</v>
      </c>
      <c r="H42" s="0" t="n">
        <f aca="false">'Actividades Formativas'!D46+'Actividades Formativas'!E46+'Actividades Formativas'!F46+'Actividades Formativas'!G46*2</f>
        <v>60</v>
      </c>
      <c r="I42" s="0" t="n">
        <f aca="false">'Actividades Formativas'!D46+'Actividades Formativas'!E46*2+'Actividades Formativas'!F46*2+'Actividades Formativas'!G46*4</f>
        <v>90</v>
      </c>
      <c r="J42" s="36" t="n">
        <f aca="false">H42/300</f>
        <v>0.2</v>
      </c>
      <c r="K42" s="36" t="n">
        <f aca="false">I42/300</f>
        <v>0.3</v>
      </c>
      <c r="L42" s="0" t="s">
        <v>687</v>
      </c>
      <c r="M42" s="0" t="s">
        <v>703</v>
      </c>
      <c r="N42" s="0" t="s">
        <v>705</v>
      </c>
      <c r="O42" s="0" t="s">
        <v>680</v>
      </c>
      <c r="P42" s="0" t="s">
        <v>657</v>
      </c>
      <c r="Q42" s="37" t="s">
        <v>666</v>
      </c>
      <c r="R42" s="0" t="s">
        <v>677</v>
      </c>
      <c r="T42" s="7" t="s">
        <v>34</v>
      </c>
      <c r="U42" s="8"/>
      <c r="V42" s="42" t="n">
        <v>240</v>
      </c>
      <c r="W42" s="45" t="n">
        <v>0.8</v>
      </c>
    </row>
    <row r="43" customFormat="false" ht="15" hidden="false" customHeight="true" outlineLevel="0" collapsed="false">
      <c r="A43" s="35" t="str">
        <f aca="false">Asignaturas!G47</f>
        <v>Ciencias de la Computación e Inteligencia Artificial</v>
      </c>
      <c r="B43" s="0" t="str">
        <f aca="false">Asignaturas!F47</f>
        <v>Inteligencia Artificial</v>
      </c>
      <c r="C43" s="0" t="str">
        <f aca="false">Asignaturas!B47</f>
        <v>Procesamiento de Lenguaje Natural</v>
      </c>
      <c r="D43" s="35" t="n">
        <f aca="false">Asignaturas!H47</f>
        <v>4</v>
      </c>
      <c r="E43" s="35" t="n">
        <f aca="false">Asignaturas!I47</f>
        <v>7</v>
      </c>
      <c r="F43" s="35" t="str">
        <f aca="false">Asignaturas!J47</f>
        <v>Optativa - Obligatoria Mención</v>
      </c>
      <c r="G43" s="35" t="n">
        <f aca="false">Asignaturas!C47</f>
        <v>6</v>
      </c>
      <c r="H43" s="0" t="n">
        <f aca="false">'Actividades Formativas'!D47+'Actividades Formativas'!E47+'Actividades Formativas'!F47+'Actividades Formativas'!G47*2</f>
        <v>60</v>
      </c>
      <c r="I43" s="0" t="n">
        <f aca="false">'Actividades Formativas'!D47+'Actividades Formativas'!E47*2+'Actividades Formativas'!F47*2+'Actividades Formativas'!G47*4</f>
        <v>90</v>
      </c>
      <c r="J43" s="36" t="n">
        <f aca="false">H43/300</f>
        <v>0.2</v>
      </c>
      <c r="K43" s="36" t="n">
        <f aca="false">I43/300</f>
        <v>0.3</v>
      </c>
      <c r="L43" s="0" t="s">
        <v>687</v>
      </c>
      <c r="M43" s="0" t="s">
        <v>703</v>
      </c>
      <c r="N43" s="0" t="s">
        <v>705</v>
      </c>
      <c r="O43" s="0" t="s">
        <v>680</v>
      </c>
      <c r="P43" s="0" t="s">
        <v>657</v>
      </c>
      <c r="Q43" s="37" t="s">
        <v>666</v>
      </c>
      <c r="R43" s="0" t="s">
        <v>677</v>
      </c>
      <c r="T43" s="10"/>
      <c r="U43" s="11" t="s">
        <v>678</v>
      </c>
      <c r="V43" s="50" t="n">
        <v>240</v>
      </c>
      <c r="W43" s="53" t="n">
        <v>0.8</v>
      </c>
    </row>
    <row r="44" customFormat="false" ht="15" hidden="false" customHeight="true" outlineLevel="0" collapsed="false">
      <c r="A44" s="35" t="str">
        <f aca="false">Asignaturas!G39</f>
        <v>Economía Financiera y Contabilidad</v>
      </c>
      <c r="B44" s="0" t="str">
        <f aca="false">Asignaturas!F39</f>
        <v>Matemática Financiera</v>
      </c>
      <c r="C44" s="0" t="str">
        <f aca="false">Asignaturas!B39</f>
        <v>Matemática Financiera II</v>
      </c>
      <c r="D44" s="35" t="n">
        <f aca="false">Asignaturas!H39</f>
        <v>4</v>
      </c>
      <c r="E44" s="35" t="n">
        <f aca="false">Asignaturas!I39</f>
        <v>7</v>
      </c>
      <c r="F44" s="35" t="str">
        <f aca="false">Asignaturas!J39</f>
        <v>Optativa - Obligatoria Mención</v>
      </c>
      <c r="G44" s="35" t="n">
        <f aca="false">Asignaturas!C39</f>
        <v>6</v>
      </c>
      <c r="H44" s="0" t="n">
        <f aca="false">'Actividades Formativas'!D39+'Actividades Formativas'!E39+'Actividades Formativas'!F39+'Actividades Formativas'!G39*2</f>
        <v>60</v>
      </c>
      <c r="I44" s="0" t="n">
        <f aca="false">'Actividades Formativas'!D39+'Actividades Formativas'!E39*2+'Actividades Formativas'!F39*2+'Actividades Formativas'!G39*4</f>
        <v>90</v>
      </c>
      <c r="J44" s="36" t="n">
        <f aca="false">H44/300</f>
        <v>0.2</v>
      </c>
      <c r="K44" s="36" t="n">
        <f aca="false">I44/300</f>
        <v>0.3</v>
      </c>
      <c r="L44" s="0" t="s">
        <v>687</v>
      </c>
      <c r="M44" s="0" t="s">
        <v>711</v>
      </c>
      <c r="N44" s="0" t="s">
        <v>712</v>
      </c>
      <c r="O44" s="0" t="s">
        <v>680</v>
      </c>
      <c r="P44" s="0" t="s">
        <v>657</v>
      </c>
      <c r="Q44" s="37" t="s">
        <v>666</v>
      </c>
      <c r="R44" s="0" t="s">
        <v>713</v>
      </c>
      <c r="T44" s="7" t="s">
        <v>39</v>
      </c>
      <c r="U44" s="8"/>
      <c r="V44" s="42" t="n">
        <v>251</v>
      </c>
      <c r="W44" s="45" t="n">
        <v>0.836666666666667</v>
      </c>
    </row>
    <row r="45" customFormat="false" ht="15" hidden="false" customHeight="true" outlineLevel="0" collapsed="false">
      <c r="A45" s="35" t="str">
        <f aca="false">Asignaturas!G41</f>
        <v>Economía Financiera y Contabilidad</v>
      </c>
      <c r="B45" s="0" t="str">
        <f aca="false">Asignaturas!F41</f>
        <v>Matemática Financiera</v>
      </c>
      <c r="C45" s="0" t="str">
        <f aca="false">Asignaturas!B41</f>
        <v>Modelos de Riesgo Cuantitativo</v>
      </c>
      <c r="D45" s="35" t="n">
        <f aca="false">Asignaturas!H41</f>
        <v>4</v>
      </c>
      <c r="E45" s="35" t="n">
        <f aca="false">Asignaturas!I41</f>
        <v>7</v>
      </c>
      <c r="F45" s="35" t="str">
        <f aca="false">Asignaturas!J41</f>
        <v>Optativa - Obligatoria Mención</v>
      </c>
      <c r="G45" s="35" t="n">
        <f aca="false">Asignaturas!C41</f>
        <v>6</v>
      </c>
      <c r="H45" s="0" t="n">
        <f aca="false">'Actividades Formativas'!D41+'Actividades Formativas'!E41+'Actividades Formativas'!F41+'Actividades Formativas'!G41*2</f>
        <v>60</v>
      </c>
      <c r="I45" s="0" t="n">
        <f aca="false">'Actividades Formativas'!D41+'Actividades Formativas'!E41*2+'Actividades Formativas'!F41*2+'Actividades Formativas'!G41*4</f>
        <v>75</v>
      </c>
      <c r="J45" s="36" t="n">
        <f aca="false">H45/300</f>
        <v>0.2</v>
      </c>
      <c r="K45" s="36" t="n">
        <f aca="false">I45/300</f>
        <v>0.25</v>
      </c>
      <c r="L45" s="0" t="s">
        <v>687</v>
      </c>
      <c r="M45" s="0" t="s">
        <v>720</v>
      </c>
      <c r="N45" s="0" t="s">
        <v>717</v>
      </c>
      <c r="O45" s="0" t="s">
        <v>695</v>
      </c>
      <c r="P45" s="0" t="s">
        <v>665</v>
      </c>
      <c r="Q45" s="37" t="s">
        <v>721</v>
      </c>
      <c r="R45" s="0" t="s">
        <v>713</v>
      </c>
      <c r="T45" s="10"/>
      <c r="U45" s="11" t="s">
        <v>681</v>
      </c>
      <c r="V45" s="50" t="n">
        <v>251</v>
      </c>
      <c r="W45" s="53" t="n">
        <v>0.836666666666667</v>
      </c>
    </row>
    <row r="46" customFormat="false" ht="15" hidden="false" customHeight="true" outlineLevel="0" collapsed="false">
      <c r="A46" s="35" t="str">
        <f aca="false">Asignaturas!G42</f>
        <v>Economía Financiera y Contabilidad</v>
      </c>
      <c r="B46" s="0" t="str">
        <f aca="false">Asignaturas!F42</f>
        <v>Matemática Financiera</v>
      </c>
      <c r="C46" s="0" t="str">
        <f aca="false">Asignaturas!B42</f>
        <v>Teoría y optimización de carteras</v>
      </c>
      <c r="D46" s="35" t="n">
        <f aca="false">Asignaturas!H42</f>
        <v>4</v>
      </c>
      <c r="E46" s="35" t="n">
        <f aca="false">Asignaturas!I42</f>
        <v>7</v>
      </c>
      <c r="F46" s="35" t="str">
        <f aca="false">Asignaturas!J42</f>
        <v>Optativa - Obligatoria Mención</v>
      </c>
      <c r="G46" s="35" t="n">
        <f aca="false">Asignaturas!C42</f>
        <v>6</v>
      </c>
      <c r="H46" s="0" t="n">
        <f aca="false">'Actividades Formativas'!D42+'Actividades Formativas'!E42+'Actividades Formativas'!F42+'Actividades Formativas'!G42*2</f>
        <v>60</v>
      </c>
      <c r="I46" s="0" t="n">
        <f aca="false">'Actividades Formativas'!D42+'Actividades Formativas'!E42*2+'Actividades Formativas'!F42*2+'Actividades Formativas'!G42*4</f>
        <v>75</v>
      </c>
      <c r="J46" s="36" t="n">
        <f aca="false">H46/300</f>
        <v>0.2</v>
      </c>
      <c r="K46" s="36" t="n">
        <f aca="false">I46/300</f>
        <v>0.25</v>
      </c>
      <c r="L46" s="0" t="s">
        <v>687</v>
      </c>
      <c r="M46" s="0" t="s">
        <v>720</v>
      </c>
      <c r="N46" s="0" t="s">
        <v>717</v>
      </c>
      <c r="O46" s="0" t="s">
        <v>695</v>
      </c>
      <c r="P46" s="0" t="s">
        <v>665</v>
      </c>
      <c r="Q46" s="37" t="s">
        <v>721</v>
      </c>
      <c r="R46" s="0" t="s">
        <v>713</v>
      </c>
      <c r="T46" s="7" t="s">
        <v>29</v>
      </c>
      <c r="U46" s="8"/>
      <c r="V46" s="42" t="n">
        <v>705</v>
      </c>
      <c r="W46" s="45" t="n">
        <v>2.35</v>
      </c>
    </row>
    <row r="47" customFormat="false" ht="15" hidden="false" customHeight="true" outlineLevel="0" collapsed="false">
      <c r="A47" s="35" t="str">
        <f aca="false">Asignaturas!G48</f>
        <v>Lenguajes y Sistemas Informáticos</v>
      </c>
      <c r="B47" s="0" t="str">
        <f aca="false">Asignaturas!F48</f>
        <v>Sistemas de Información</v>
      </c>
      <c r="C47" s="0" t="str">
        <f aca="false">Asignaturas!B48</f>
        <v>Administración de sistemas</v>
      </c>
      <c r="D47" s="35" t="n">
        <f aca="false">Asignaturas!H48</f>
        <v>4</v>
      </c>
      <c r="E47" s="35" t="n">
        <f aca="false">Asignaturas!I48</f>
        <v>7</v>
      </c>
      <c r="F47" s="35" t="str">
        <f aca="false">Asignaturas!J48</f>
        <v>Optativa - Obligatoria Mención</v>
      </c>
      <c r="G47" s="35" t="n">
        <f aca="false">Asignaturas!C48</f>
        <v>6</v>
      </c>
      <c r="H47" s="0" t="n">
        <f aca="false">'Actividades Formativas'!D48+'Actividades Formativas'!E48+'Actividades Formativas'!F48+'Actividades Formativas'!G48*2</f>
        <v>60</v>
      </c>
      <c r="I47" s="0" t="n">
        <f aca="false">'Actividades Formativas'!D48+'Actividades Formativas'!E48*2+'Actividades Formativas'!F48*2+'Actividades Formativas'!G48*4</f>
        <v>90</v>
      </c>
      <c r="J47" s="36" t="n">
        <f aca="false">H47/300</f>
        <v>0.2</v>
      </c>
      <c r="K47" s="36" t="n">
        <f aca="false">I47/300</f>
        <v>0.3</v>
      </c>
      <c r="L47" s="0" t="s">
        <v>687</v>
      </c>
      <c r="M47" s="0" t="s">
        <v>698</v>
      </c>
      <c r="N47" s="0" t="s">
        <v>663</v>
      </c>
      <c r="O47" s="0" t="s">
        <v>664</v>
      </c>
      <c r="P47" s="0" t="s">
        <v>665</v>
      </c>
      <c r="Q47" s="37" t="s">
        <v>666</v>
      </c>
      <c r="R47" s="0" t="s">
        <v>722</v>
      </c>
      <c r="T47" s="13"/>
      <c r="U47" s="14" t="s">
        <v>683</v>
      </c>
      <c r="V47" s="46" t="n">
        <v>225</v>
      </c>
      <c r="W47" s="49" t="n">
        <v>0.75</v>
      </c>
    </row>
    <row r="48" customFormat="false" ht="15" hidden="false" customHeight="true" outlineLevel="0" collapsed="false">
      <c r="A48" s="35" t="str">
        <f aca="false">Asignaturas!G43</f>
        <v>Métodos Cuantitativos para la Economía</v>
      </c>
      <c r="B48" s="0" t="str">
        <f aca="false">Asignaturas!F43</f>
        <v>Matemática Aplicada a la Economía</v>
      </c>
      <c r="C48" s="0" t="str">
        <f aca="false">Asignaturas!B43</f>
        <v>Series Temporales</v>
      </c>
      <c r="D48" s="35" t="n">
        <f aca="false">Asignaturas!H43</f>
        <v>4</v>
      </c>
      <c r="E48" s="35" t="n">
        <f aca="false">Asignaturas!I43</f>
        <v>7</v>
      </c>
      <c r="F48" s="35" t="str">
        <f aca="false">Asignaturas!J43</f>
        <v>Optativa - Obligatoria Mención</v>
      </c>
      <c r="G48" s="35" t="n">
        <f aca="false">Asignaturas!C43</f>
        <v>6</v>
      </c>
      <c r="H48" s="0" t="n">
        <f aca="false">'Actividades Formativas'!D43+'Actividades Formativas'!E43+'Actividades Formativas'!F43+'Actividades Formativas'!G43*2</f>
        <v>60</v>
      </c>
      <c r="I48" s="0" t="n">
        <f aca="false">'Actividades Formativas'!D43+'Actividades Formativas'!E43*2+'Actividades Formativas'!F43*2+'Actividades Formativas'!G43*4</f>
        <v>75</v>
      </c>
      <c r="J48" s="36" t="n">
        <f aca="false">H48/300</f>
        <v>0.2</v>
      </c>
      <c r="K48" s="36" t="n">
        <f aca="false">I48/300</f>
        <v>0.25</v>
      </c>
      <c r="L48" s="0" t="s">
        <v>687</v>
      </c>
      <c r="M48" s="0" t="s">
        <v>715</v>
      </c>
      <c r="N48" s="0" t="s">
        <v>674</v>
      </c>
      <c r="O48" s="0" t="s">
        <v>680</v>
      </c>
      <c r="P48" s="0" t="s">
        <v>657</v>
      </c>
      <c r="Q48" s="37" t="s">
        <v>666</v>
      </c>
      <c r="R48" s="0" t="s">
        <v>677</v>
      </c>
      <c r="T48" s="13"/>
      <c r="U48" s="14" t="s">
        <v>662</v>
      </c>
      <c r="V48" s="46" t="n">
        <v>270</v>
      </c>
      <c r="W48" s="49" t="n">
        <v>0.9</v>
      </c>
    </row>
    <row r="49" customFormat="false" ht="15" hidden="false" customHeight="true" outlineLevel="0" collapsed="false">
      <c r="A49" s="35" t="str">
        <f aca="false">Asignaturas!G52</f>
        <v>Ciencias de la Computación e Inteligencia Artificial</v>
      </c>
      <c r="B49" s="0" t="str">
        <f aca="false">Asignaturas!F52</f>
        <v>Computación Cuántica</v>
      </c>
      <c r="C49" s="0" t="str">
        <f aca="false">Asignaturas!B52</f>
        <v>Computación Cuántica</v>
      </c>
      <c r="D49" s="35" t="n">
        <f aca="false">Asignaturas!H52</f>
        <v>4</v>
      </c>
      <c r="E49" s="35" t="n">
        <f aca="false">Asignaturas!I52</f>
        <v>8</v>
      </c>
      <c r="F49" s="35" t="str">
        <f aca="false">Asignaturas!J52</f>
        <v>Optativa de Mención</v>
      </c>
      <c r="G49" s="35" t="n">
        <f aca="false">Asignaturas!C52</f>
        <v>3</v>
      </c>
      <c r="H49" s="0" t="n">
        <f aca="false">'Actividades Formativas'!D52+'Actividades Formativas'!E52+'Actividades Formativas'!F52+'Actividades Formativas'!G52*2</f>
        <v>30</v>
      </c>
      <c r="I49" s="0" t="n">
        <f aca="false">'Actividades Formativas'!D52+'Actividades Formativas'!E52*2+'Actividades Formativas'!F52*2+'Actividades Formativas'!G52*4</f>
        <v>45</v>
      </c>
      <c r="J49" s="36" t="n">
        <f aca="false">H49/300</f>
        <v>0.1</v>
      </c>
      <c r="K49" s="36" t="n">
        <f aca="false">I49/300</f>
        <v>0.15</v>
      </c>
      <c r="L49" s="0" t="s">
        <v>687</v>
      </c>
      <c r="M49" s="0" t="s">
        <v>709</v>
      </c>
      <c r="N49" s="0" t="s">
        <v>684</v>
      </c>
      <c r="Q49" s="37"/>
      <c r="R49" s="0" t="s">
        <v>677</v>
      </c>
      <c r="T49" s="13"/>
      <c r="U49" s="14" t="s">
        <v>698</v>
      </c>
      <c r="V49" s="46" t="n">
        <v>165</v>
      </c>
      <c r="W49" s="49" t="n">
        <v>0.55</v>
      </c>
    </row>
    <row r="50" customFormat="false" ht="15" hidden="false" customHeight="true" outlineLevel="0" collapsed="false">
      <c r="A50" s="35" t="str">
        <f aca="false">Asignaturas!G53</f>
        <v>Ciencias de la Computación e Inteligencia Artificial</v>
      </c>
      <c r="B50" s="0" t="str">
        <f aca="false">Asignaturas!F53</f>
        <v>Ciencia de Datos</v>
      </c>
      <c r="C50" s="0" t="str">
        <f aca="false">Asignaturas!B53</f>
        <v>Aprendizaje profundo</v>
      </c>
      <c r="D50" s="35" t="n">
        <f aca="false">Asignaturas!H53</f>
        <v>4</v>
      </c>
      <c r="E50" s="35" t="n">
        <f aca="false">Asignaturas!I53</f>
        <v>8</v>
      </c>
      <c r="F50" s="35" t="str">
        <f aca="false">Asignaturas!J53</f>
        <v>Optativa de Mención</v>
      </c>
      <c r="G50" s="35" t="n">
        <f aca="false">Asignaturas!C53</f>
        <v>3</v>
      </c>
      <c r="H50" s="0" t="n">
        <f aca="false">'Actividades Formativas'!D53+'Actividades Formativas'!E53+'Actividades Formativas'!F53+'Actividades Formativas'!G53*2</f>
        <v>30</v>
      </c>
      <c r="I50" s="0" t="n">
        <f aca="false">'Actividades Formativas'!D53+'Actividades Formativas'!E53*2+'Actividades Formativas'!F53*2+'Actividades Formativas'!G53*4</f>
        <v>45</v>
      </c>
      <c r="J50" s="36" t="n">
        <f aca="false">H50/300</f>
        <v>0.1</v>
      </c>
      <c r="K50" s="36" t="n">
        <f aca="false">I50/300</f>
        <v>0.15</v>
      </c>
      <c r="L50" s="0" t="s">
        <v>687</v>
      </c>
      <c r="M50" s="0" t="s">
        <v>704</v>
      </c>
      <c r="N50" s="0" t="s">
        <v>705</v>
      </c>
      <c r="O50" s="0" t="s">
        <v>664</v>
      </c>
      <c r="P50" s="0" t="s">
        <v>665</v>
      </c>
      <c r="Q50" s="37" t="s">
        <v>666</v>
      </c>
      <c r="T50" s="10"/>
      <c r="U50" s="11" t="s">
        <v>723</v>
      </c>
      <c r="V50" s="50" t="n">
        <v>45</v>
      </c>
      <c r="W50" s="53" t="n">
        <v>0.15</v>
      </c>
    </row>
    <row r="51" customFormat="false" ht="15" hidden="false" customHeight="true" outlineLevel="0" collapsed="false">
      <c r="A51" s="35" t="str">
        <f aca="false">Asignaturas!G55</f>
        <v>Ciencias de la Computación e Inteligencia Artificial</v>
      </c>
      <c r="B51" s="0" t="str">
        <f aca="false">Asignaturas!F55</f>
        <v>Criptografía</v>
      </c>
      <c r="C51" s="0" t="str">
        <f aca="false">Asignaturas!B55</f>
        <v>Criptografía y Blockchain</v>
      </c>
      <c r="D51" s="35" t="n">
        <f aca="false">Asignaturas!H55</f>
        <v>4</v>
      </c>
      <c r="E51" s="35" t="n">
        <f aca="false">Asignaturas!I55</f>
        <v>8</v>
      </c>
      <c r="F51" s="35" t="str">
        <f aca="false">Asignaturas!J55</f>
        <v>Optativa de Mención</v>
      </c>
      <c r="G51" s="35" t="n">
        <f aca="false">Asignaturas!C55</f>
        <v>3</v>
      </c>
      <c r="H51" s="0" t="n">
        <f aca="false">'Actividades Formativas'!D55+'Actividades Formativas'!E55+'Actividades Formativas'!F55+'Actividades Formativas'!G55*2</f>
        <v>30</v>
      </c>
      <c r="I51" s="0" t="n">
        <f aca="false">'Actividades Formativas'!D55+'Actividades Formativas'!E55*2+'Actividades Formativas'!F55*2+'Actividades Formativas'!G55*4</f>
        <v>45</v>
      </c>
      <c r="J51" s="36" t="n">
        <f aca="false">H51/300</f>
        <v>0.1</v>
      </c>
      <c r="K51" s="36" t="n">
        <f aca="false">I51/300</f>
        <v>0.15</v>
      </c>
      <c r="L51" s="0" t="s">
        <v>687</v>
      </c>
      <c r="M51" s="0" t="s">
        <v>708</v>
      </c>
      <c r="N51" s="0" t="s">
        <v>724</v>
      </c>
      <c r="O51" s="0" t="s">
        <v>664</v>
      </c>
      <c r="P51" s="0" t="s">
        <v>665</v>
      </c>
      <c r="Q51" s="37" t="s">
        <v>666</v>
      </c>
      <c r="T51" s="7" t="s">
        <v>16</v>
      </c>
      <c r="U51" s="8"/>
      <c r="V51" s="42" t="n">
        <v>1085</v>
      </c>
      <c r="W51" s="45" t="n">
        <v>3.61666666666667</v>
      </c>
    </row>
    <row r="52" customFormat="false" ht="15" hidden="false" customHeight="true" outlineLevel="0" collapsed="false">
      <c r="A52" s="35" t="str">
        <f aca="false">Asignaturas!G50</f>
        <v>Ciencias de la Computación e Inteligencia Artificial</v>
      </c>
      <c r="B52" s="0" t="str">
        <f aca="false">Asignaturas!F50</f>
        <v>Prácticas Externas</v>
      </c>
      <c r="C52" s="0" t="str">
        <f aca="false">Asignaturas!B50</f>
        <v>Prácticas externas</v>
      </c>
      <c r="D52" s="35" t="n">
        <f aca="false">Asignaturas!H50</f>
        <v>4</v>
      </c>
      <c r="E52" s="35" t="n">
        <f aca="false">Asignaturas!I50</f>
        <v>8</v>
      </c>
      <c r="F52" s="35" t="str">
        <f aca="false">Asignaturas!J50</f>
        <v>Prácticas Externas</v>
      </c>
      <c r="G52" s="35" t="n">
        <f aca="false">Asignaturas!C50</f>
        <v>12</v>
      </c>
      <c r="H52" s="0" t="n">
        <v>100</v>
      </c>
      <c r="I52" s="0" t="n">
        <v>200</v>
      </c>
      <c r="J52" s="36" t="n">
        <f aca="false">H52/300</f>
        <v>0.333333333333333</v>
      </c>
      <c r="K52" s="36" t="n">
        <f aca="false">I52/300</f>
        <v>0.666666666666667</v>
      </c>
      <c r="L52" s="0" t="s">
        <v>687</v>
      </c>
      <c r="M52" s="0" t="s">
        <v>710</v>
      </c>
      <c r="N52" s="0" t="s">
        <v>725</v>
      </c>
      <c r="O52" s="0" t="s">
        <v>680</v>
      </c>
      <c r="P52" s="0" t="s">
        <v>657</v>
      </c>
      <c r="Q52" s="37" t="s">
        <v>666</v>
      </c>
      <c r="R52" s="0" t="s">
        <v>726</v>
      </c>
      <c r="T52" s="13"/>
      <c r="U52" s="14" t="s">
        <v>673</v>
      </c>
      <c r="V52" s="46" t="n">
        <v>225</v>
      </c>
      <c r="W52" s="49" t="n">
        <v>0.75</v>
      </c>
    </row>
    <row r="53" customFormat="false" ht="15" hidden="false" customHeight="true" outlineLevel="0" collapsed="false">
      <c r="A53" s="35" t="str">
        <f aca="false">Asignaturas!G51</f>
        <v>Ciencias de la Computación e Inteligencia Artificial</v>
      </c>
      <c r="B53" s="0" t="str">
        <f aca="false">Asignaturas!F51</f>
        <v>Trabajo Fin de Grado</v>
      </c>
      <c r="C53" s="0" t="str">
        <f aca="false">Asignaturas!B51</f>
        <v>Trabajo Fin de Grado</v>
      </c>
      <c r="D53" s="35" t="n">
        <f aca="false">Asignaturas!H51</f>
        <v>4</v>
      </c>
      <c r="E53" s="35" t="n">
        <f aca="false">Asignaturas!I51</f>
        <v>8</v>
      </c>
      <c r="F53" s="35" t="str">
        <f aca="false">Asignaturas!J51</f>
        <v>TFG</v>
      </c>
      <c r="G53" s="35" t="n">
        <f aca="false">Asignaturas!C51</f>
        <v>9</v>
      </c>
      <c r="H53" s="0" t="n">
        <v>200</v>
      </c>
      <c r="I53" s="0" t="n">
        <v>400</v>
      </c>
      <c r="J53" s="36" t="n">
        <f aca="false">H53/300</f>
        <v>0.666666666666667</v>
      </c>
      <c r="K53" s="36" t="n">
        <f aca="false">I53/300</f>
        <v>1.33333333333333</v>
      </c>
      <c r="L53" s="0" t="s">
        <v>687</v>
      </c>
      <c r="M53" s="0" t="s">
        <v>714</v>
      </c>
      <c r="N53" s="0" t="s">
        <v>727</v>
      </c>
      <c r="O53" s="0" t="s">
        <v>680</v>
      </c>
      <c r="P53" s="0" t="s">
        <v>657</v>
      </c>
      <c r="Q53" s="37" t="s">
        <v>666</v>
      </c>
      <c r="R53" s="0" t="s">
        <v>728</v>
      </c>
      <c r="T53" s="13"/>
      <c r="U53" s="14" t="s">
        <v>676</v>
      </c>
      <c r="V53" s="46" t="n">
        <v>195</v>
      </c>
      <c r="W53" s="49" t="n">
        <v>0.65</v>
      </c>
    </row>
    <row r="54" customFormat="false" ht="15" hidden="false" customHeight="true" outlineLevel="0" collapsed="false">
      <c r="A54" s="35" t="str">
        <f aca="false">Asignaturas!G49</f>
        <v>Humanidades</v>
      </c>
      <c r="B54" s="0" t="str">
        <f aca="false">Asignaturas!F49</f>
        <v>Humanidades</v>
      </c>
      <c r="C54" s="0" t="str">
        <f aca="false">Asignaturas!B49</f>
        <v>Doctrina Social de la Iglesia</v>
      </c>
      <c r="D54" s="35" t="n">
        <f aca="false">Asignaturas!H49</f>
        <v>4</v>
      </c>
      <c r="E54" s="35" t="n">
        <f aca="false">Asignaturas!I49</f>
        <v>8</v>
      </c>
      <c r="F54" s="35" t="str">
        <f aca="false">Asignaturas!J49</f>
        <v>Obligatoria</v>
      </c>
      <c r="G54" s="35" t="n">
        <f aca="false">Asignaturas!C49</f>
        <v>6</v>
      </c>
      <c r="H54" s="0" t="n">
        <f aca="false">'Actividades Formativas'!D49+'Actividades Formativas'!E49+'Actividades Formativas'!F49+'Actividades Formativas'!G49*2</f>
        <v>60</v>
      </c>
      <c r="I54" s="0" t="n">
        <f aca="false">'Actividades Formativas'!D49+'Actividades Formativas'!E49*2+'Actividades Formativas'!F49*2+'Actividades Formativas'!G49*4</f>
        <v>66</v>
      </c>
      <c r="J54" s="36" t="n">
        <f aca="false">H54/300</f>
        <v>0.2</v>
      </c>
      <c r="K54" s="36" t="n">
        <f aca="false">I54/300</f>
        <v>0.22</v>
      </c>
      <c r="L54" s="0" t="s">
        <v>661</v>
      </c>
      <c r="M54" s="0" t="s">
        <v>681</v>
      </c>
      <c r="N54" s="0" t="s">
        <v>682</v>
      </c>
      <c r="O54" s="0" t="s">
        <v>680</v>
      </c>
      <c r="P54" s="0" t="s">
        <v>657</v>
      </c>
      <c r="Q54" s="37" t="s">
        <v>666</v>
      </c>
      <c r="T54" s="13"/>
      <c r="U54" s="14" t="s">
        <v>689</v>
      </c>
      <c r="V54" s="46" t="n">
        <v>190</v>
      </c>
      <c r="W54" s="49" t="n">
        <v>0.633333333333333</v>
      </c>
    </row>
    <row r="55" customFormat="false" ht="15" hidden="false" customHeight="true" outlineLevel="0" collapsed="false">
      <c r="A55" s="35" t="str">
        <f aca="false">Asignaturas!G58</f>
        <v>Humanidades</v>
      </c>
      <c r="B55" s="0" t="str">
        <f aca="false">Asignaturas!F58</f>
        <v>Humanidades</v>
      </c>
      <c r="C55" s="0" t="str">
        <f aca="false">Asignaturas!B58</f>
        <v>Grandes libros</v>
      </c>
      <c r="D55" s="35" t="n">
        <f aca="false">Asignaturas!H58</f>
        <v>4</v>
      </c>
      <c r="E55" s="35" t="n">
        <f aca="false">Asignaturas!I58</f>
        <v>8</v>
      </c>
      <c r="F55" s="35" t="str">
        <f aca="false">Asignaturas!J58</f>
        <v>Optativa de Mención</v>
      </c>
      <c r="G55" s="35" t="n">
        <f aca="false">Asignaturas!C58</f>
        <v>3</v>
      </c>
      <c r="H55" s="0" t="n">
        <f aca="false">'Actividades Formativas'!D58+'Actividades Formativas'!E58+'Actividades Formativas'!F58+'Actividades Formativas'!G58*2</f>
        <v>30</v>
      </c>
      <c r="I55" s="0" t="n">
        <f aca="false">'Actividades Formativas'!D58+'Actividades Formativas'!E58*2+'Actividades Formativas'!F58*2+'Actividades Formativas'!G58*4</f>
        <v>30</v>
      </c>
      <c r="J55" s="36" t="n">
        <f aca="false">H55/300</f>
        <v>0.1</v>
      </c>
      <c r="K55" s="36" t="n">
        <f aca="false">I55/300</f>
        <v>0.1</v>
      </c>
      <c r="L55" s="0" t="s">
        <v>661</v>
      </c>
      <c r="M55" s="0" t="s">
        <v>681</v>
      </c>
      <c r="N55" s="0" t="s">
        <v>682</v>
      </c>
      <c r="Q55" s="37"/>
      <c r="T55" s="13"/>
      <c r="U55" s="14" t="s">
        <v>691</v>
      </c>
      <c r="V55" s="46" t="n">
        <v>70</v>
      </c>
      <c r="W55" s="49" t="n">
        <v>0.233333333333333</v>
      </c>
    </row>
    <row r="56" customFormat="false" ht="15" hidden="false" customHeight="true" outlineLevel="0" collapsed="false">
      <c r="A56" s="35" t="str">
        <f aca="false">Asignaturas!G59</f>
        <v>Humanidades</v>
      </c>
      <c r="B56" s="0" t="str">
        <f aca="false">Asignaturas!F59</f>
        <v>Humanidades</v>
      </c>
      <c r="C56" s="0" t="str">
        <f aca="false">Asignaturas!B59</f>
        <v>Ética y Deontología</v>
      </c>
      <c r="D56" s="35" t="n">
        <f aca="false">Asignaturas!H59</f>
        <v>4</v>
      </c>
      <c r="E56" s="35" t="n">
        <f aca="false">Asignaturas!I59</f>
        <v>8</v>
      </c>
      <c r="F56" s="35" t="str">
        <f aca="false">Asignaturas!J59</f>
        <v>Optativa de Mención</v>
      </c>
      <c r="G56" s="35" t="n">
        <f aca="false">Asignaturas!C59</f>
        <v>3</v>
      </c>
      <c r="H56" s="0" t="n">
        <f aca="false">'Actividades Formativas'!D59+'Actividades Formativas'!E59+'Actividades Formativas'!F59+'Actividades Formativas'!G59*2</f>
        <v>30</v>
      </c>
      <c r="I56" s="0" t="n">
        <v>30</v>
      </c>
      <c r="J56" s="36" t="n">
        <f aca="false">H56/300</f>
        <v>0.1</v>
      </c>
      <c r="K56" s="36" t="n">
        <f aca="false">I56/300</f>
        <v>0.1</v>
      </c>
      <c r="L56" s="0" t="s">
        <v>661</v>
      </c>
      <c r="M56" s="0" t="s">
        <v>681</v>
      </c>
      <c r="N56" s="0" t="s">
        <v>682</v>
      </c>
      <c r="Q56" s="37"/>
      <c r="T56" s="13"/>
      <c r="U56" s="14" t="s">
        <v>701</v>
      </c>
      <c r="V56" s="46" t="n">
        <v>120</v>
      </c>
      <c r="W56" s="49" t="n">
        <v>0.4</v>
      </c>
    </row>
    <row r="57" customFormat="false" ht="15" hidden="false" customHeight="true" outlineLevel="0" collapsed="false">
      <c r="A57" s="35" t="str">
        <f aca="false">Asignaturas!G57</f>
        <v>Lenguajes y Sistemas Informáticos</v>
      </c>
      <c r="B57" s="0" t="str">
        <f aca="false">Asignaturas!F57</f>
        <v>Ingeniería del Software</v>
      </c>
      <c r="C57" s="0" t="str">
        <f aca="false">Asignaturas!B57</f>
        <v>Ingeniería del Software</v>
      </c>
      <c r="D57" s="35" t="n">
        <f aca="false">Asignaturas!H57</f>
        <v>4</v>
      </c>
      <c r="E57" s="35" t="n">
        <f aca="false">Asignaturas!I57</f>
        <v>8</v>
      </c>
      <c r="F57" s="35" t="str">
        <f aca="false">Asignaturas!J57</f>
        <v>Optativa de Mención</v>
      </c>
      <c r="G57" s="35" t="n">
        <f aca="false">Asignaturas!C57</f>
        <v>3</v>
      </c>
      <c r="H57" s="0" t="n">
        <f aca="false">'Actividades Formativas'!D57+'Actividades Formativas'!E57+'Actividades Formativas'!F57+'Actividades Formativas'!G57*2</f>
        <v>30</v>
      </c>
      <c r="I57" s="0" t="n">
        <f aca="false">'Actividades Formativas'!D57+'Actividades Formativas'!E57*2+'Actividades Formativas'!F57*2+'Actividades Formativas'!G57*4</f>
        <v>45</v>
      </c>
      <c r="J57" s="36" t="n">
        <f aca="false">H57/300</f>
        <v>0.1</v>
      </c>
      <c r="K57" s="36" t="n">
        <f aca="false">I57/300</f>
        <v>0.15</v>
      </c>
      <c r="L57" s="0" t="s">
        <v>687</v>
      </c>
      <c r="M57" s="0" t="s">
        <v>723</v>
      </c>
      <c r="N57" s="0" t="s">
        <v>684</v>
      </c>
      <c r="Q57" s="37"/>
      <c r="R57" s="0" t="s">
        <v>677</v>
      </c>
      <c r="T57" s="13"/>
      <c r="U57" s="14" t="s">
        <v>692</v>
      </c>
      <c r="V57" s="46" t="n">
        <v>255</v>
      </c>
      <c r="W57" s="49" t="n">
        <v>0.85</v>
      </c>
    </row>
    <row r="58" customFormat="false" ht="15" hidden="false" customHeight="true" outlineLevel="0" collapsed="false">
      <c r="A58" s="35" t="str">
        <f aca="false">Asignaturas!G54</f>
        <v>Métodos Cuantitativos para la Economía</v>
      </c>
      <c r="B58" s="0" t="str">
        <f aca="false">Asignaturas!F54</f>
        <v>Matemática Aplicada a la Economía</v>
      </c>
      <c r="C58" s="0" t="str">
        <f aca="false">Asignaturas!B54</f>
        <v>Procesos Estocásticos</v>
      </c>
      <c r="D58" s="35" t="n">
        <f aca="false">Asignaturas!H54</f>
        <v>4</v>
      </c>
      <c r="E58" s="35" t="n">
        <f aca="false">Asignaturas!I54</f>
        <v>8</v>
      </c>
      <c r="F58" s="35" t="str">
        <f aca="false">Asignaturas!J54</f>
        <v>Optativa de Mención</v>
      </c>
      <c r="G58" s="35" t="n">
        <f aca="false">Asignaturas!C54</f>
        <v>3</v>
      </c>
      <c r="H58" s="0" t="n">
        <f aca="false">'Actividades Formativas'!D54+'Actividades Formativas'!E54+'Actividades Formativas'!F54+'Actividades Formativas'!G54*2</f>
        <v>30</v>
      </c>
      <c r="I58" s="0" t="n">
        <f aca="false">'Actividades Formativas'!D54+'Actividades Formativas'!E54*2+'Actividades Formativas'!F54*2+'Actividades Formativas'!G54*4</f>
        <v>45</v>
      </c>
      <c r="J58" s="36" t="n">
        <f aca="false">H58/300</f>
        <v>0.1</v>
      </c>
      <c r="K58" s="36" t="n">
        <f aca="false">I58/300</f>
        <v>0.15</v>
      </c>
      <c r="L58" s="0" t="s">
        <v>687</v>
      </c>
      <c r="M58" s="0" t="s">
        <v>715</v>
      </c>
      <c r="N58" s="0" t="s">
        <v>679</v>
      </c>
      <c r="O58" s="0" t="s">
        <v>680</v>
      </c>
      <c r="P58" s="0" t="s">
        <v>657</v>
      </c>
      <c r="Q58" s="37" t="s">
        <v>666</v>
      </c>
      <c r="R58" s="0" t="s">
        <v>677</v>
      </c>
      <c r="T58" s="10"/>
      <c r="U58" s="11" t="s">
        <v>671</v>
      </c>
      <c r="V58" s="50" t="n">
        <v>30</v>
      </c>
      <c r="W58" s="53" t="n">
        <v>0.1</v>
      </c>
    </row>
    <row r="59" customFormat="false" ht="15" hidden="false" customHeight="true" outlineLevel="0" collapsed="false">
      <c r="A59" s="35" t="str">
        <f aca="false">Asignaturas!G56</f>
        <v>Teoría de la Señal y Comunicaciones</v>
      </c>
      <c r="B59" s="0" t="str">
        <f aca="false">Asignaturas!F56</f>
        <v>Tecnología Digital</v>
      </c>
      <c r="C59" s="0" t="str">
        <f aca="false">Asignaturas!B56</f>
        <v>Teoría de la señal</v>
      </c>
      <c r="D59" s="35" t="n">
        <f aca="false">Asignaturas!H56</f>
        <v>4</v>
      </c>
      <c r="E59" s="35" t="n">
        <f aca="false">Asignaturas!I56</f>
        <v>8</v>
      </c>
      <c r="F59" s="35" t="str">
        <f aca="false">Asignaturas!J56</f>
        <v>Optativa de Mención</v>
      </c>
      <c r="G59" s="35" t="n">
        <f aca="false">Asignaturas!C56</f>
        <v>3</v>
      </c>
      <c r="H59" s="0" t="n">
        <f aca="false">'Actividades Formativas'!D56+'Actividades Formativas'!E56+'Actividades Formativas'!F56+'Actividades Formativas'!G56*2</f>
        <v>30</v>
      </c>
      <c r="I59" s="0" t="n">
        <f aca="false">'Actividades Formativas'!D56+'Actividades Formativas'!E56*2+'Actividades Formativas'!F56*2+'Actividades Formativas'!G56*4</f>
        <v>45</v>
      </c>
      <c r="J59" s="36" t="n">
        <f aca="false">H59/300</f>
        <v>0.1</v>
      </c>
      <c r="K59" s="36" t="n">
        <f aca="false">I59/300</f>
        <v>0.15</v>
      </c>
      <c r="L59" s="0" t="s">
        <v>687</v>
      </c>
      <c r="M59" s="0" t="s">
        <v>729</v>
      </c>
      <c r="N59" s="0" t="s">
        <v>730</v>
      </c>
      <c r="O59" s="0" t="s">
        <v>680</v>
      </c>
      <c r="P59" s="0" t="s">
        <v>657</v>
      </c>
      <c r="Q59" s="37" t="s">
        <v>666</v>
      </c>
      <c r="R59" s="0" t="s">
        <v>677</v>
      </c>
      <c r="T59" s="7" t="s">
        <v>79</v>
      </c>
      <c r="U59" s="8"/>
      <c r="V59" s="42" t="n">
        <v>285</v>
      </c>
      <c r="W59" s="45" t="n">
        <v>0.95</v>
      </c>
    </row>
    <row r="60" customFormat="false" ht="14.25" hidden="false" customHeight="false" outlineLevel="0" collapsed="false">
      <c r="T60" s="13"/>
      <c r="U60" s="14" t="s">
        <v>715</v>
      </c>
      <c r="V60" s="46" t="n">
        <v>195</v>
      </c>
      <c r="W60" s="49" t="n">
        <v>0.65</v>
      </c>
    </row>
    <row r="61" customFormat="false" ht="14.25" hidden="false" customHeight="false" outlineLevel="0" collapsed="false">
      <c r="T61" s="10"/>
      <c r="U61" s="11" t="s">
        <v>716</v>
      </c>
      <c r="V61" s="50" t="n">
        <v>90</v>
      </c>
      <c r="W61" s="53" t="n">
        <v>0.3</v>
      </c>
    </row>
    <row r="62" customFormat="false" ht="14.25" hidden="false" customHeight="false" outlineLevel="0" collapsed="false">
      <c r="T62" s="7" t="s">
        <v>54</v>
      </c>
      <c r="U62" s="8"/>
      <c r="V62" s="42" t="n">
        <v>75</v>
      </c>
      <c r="W62" s="45" t="n">
        <v>0.25</v>
      </c>
    </row>
    <row r="63" customFormat="false" ht="14.25" hidden="false" customHeight="false" outlineLevel="0" collapsed="false">
      <c r="T63" s="10"/>
      <c r="U63" s="11" t="s">
        <v>693</v>
      </c>
      <c r="V63" s="50" t="n">
        <v>75</v>
      </c>
      <c r="W63" s="53" t="n">
        <v>0.25</v>
      </c>
    </row>
    <row r="64" customFormat="false" ht="14.25" hidden="false" customHeight="false" outlineLevel="0" collapsed="false">
      <c r="T64" s="7" t="s">
        <v>113</v>
      </c>
      <c r="U64" s="8"/>
      <c r="V64" s="42" t="n">
        <v>45</v>
      </c>
      <c r="W64" s="45" t="n">
        <v>0.15</v>
      </c>
    </row>
    <row r="65" customFormat="false" ht="14.25" hidden="false" customHeight="false" outlineLevel="0" collapsed="false">
      <c r="T65" s="10"/>
      <c r="U65" s="11" t="s">
        <v>729</v>
      </c>
      <c r="V65" s="50" t="n">
        <v>45</v>
      </c>
      <c r="W65" s="53" t="n">
        <v>0.15</v>
      </c>
    </row>
    <row r="66" customFormat="false" ht="14.25" hidden="false" customHeight="false" outlineLevel="0" collapsed="false">
      <c r="T66" s="16" t="s">
        <v>119</v>
      </c>
      <c r="U66" s="17"/>
      <c r="V66" s="55" t="n">
        <v>4681</v>
      </c>
      <c r="W66" s="58" t="n">
        <v>15.6033333333333</v>
      </c>
    </row>
  </sheetData>
  <autoFilter ref="A1:R59">
    <sortState ref="A2:R59">
      <sortCondition ref="A2:A59"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2"/>
  <sheetViews>
    <sheetView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S3" activeCellId="0" sqref="S3"/>
    </sheetView>
  </sheetViews>
  <sheetFormatPr defaultColWidth="8.8515625" defaultRowHeight="14.25" zeroHeight="false" outlineLevelRow="0" outlineLevelCol="0"/>
  <cols>
    <col collapsed="false" customWidth="true" hidden="false" outlineLevel="0" max="1" min="1" style="0" width="45.85"/>
    <col collapsed="false" customWidth="true" hidden="false" outlineLevel="0" max="2" min="2" style="0" width="33.14"/>
    <col collapsed="false" customWidth="true" hidden="false" outlineLevel="0" max="3" min="3" style="0" width="82.86"/>
    <col collapsed="false" customWidth="true" hidden="false" outlineLevel="0" max="6" min="6" style="0" width="10.71"/>
    <col collapsed="false" customWidth="true" hidden="false" outlineLevel="0" max="7" min="7" style="0" width="12"/>
    <col collapsed="false" customWidth="true" hidden="false" outlineLevel="0" max="8" min="8" style="0" width="10.85"/>
    <col collapsed="false" customWidth="true" hidden="false" outlineLevel="0" max="9" min="9" style="0" width="19.14"/>
    <col collapsed="false" customWidth="true" hidden="false" outlineLevel="0" max="17" min="17" style="0" width="12.86"/>
    <col collapsed="false" customWidth="true" hidden="false" outlineLevel="0" max="18" min="18" style="0" width="13"/>
    <col collapsed="false" customWidth="true" hidden="false" outlineLevel="0" max="20" min="20" style="0" width="8.14"/>
  </cols>
  <sheetData>
    <row r="1" s="1" customFormat="true" ht="14.25" hidden="false" customHeight="false" outlineLevel="0" collapsed="false">
      <c r="A1" s="1" t="s">
        <v>648</v>
      </c>
      <c r="B1" s="1" t="s">
        <v>5</v>
      </c>
      <c r="C1" s="1" t="s">
        <v>420</v>
      </c>
      <c r="D1" s="1" t="s">
        <v>0</v>
      </c>
      <c r="E1" s="1" t="s">
        <v>657</v>
      </c>
      <c r="F1" s="1" t="s">
        <v>731</v>
      </c>
      <c r="G1" s="1" t="s">
        <v>656</v>
      </c>
      <c r="H1" s="1" t="s">
        <v>732</v>
      </c>
      <c r="I1" s="1" t="s">
        <v>733</v>
      </c>
      <c r="J1" s="1" t="s">
        <v>734</v>
      </c>
      <c r="K1" s="1" t="s">
        <v>735</v>
      </c>
      <c r="L1" s="1" t="s">
        <v>736</v>
      </c>
      <c r="M1" s="1" t="s">
        <v>737</v>
      </c>
      <c r="N1" s="1" t="s">
        <v>738</v>
      </c>
      <c r="Q1" s="61"/>
      <c r="R1" s="62"/>
      <c r="S1" s="5" t="s">
        <v>660</v>
      </c>
      <c r="T1" s="34"/>
    </row>
    <row r="2" customFormat="false" ht="14.25" hidden="false" customHeight="false" outlineLevel="0" collapsed="false">
      <c r="A2" s="0" t="s">
        <v>73</v>
      </c>
      <c r="B2" s="0" t="s">
        <v>27</v>
      </c>
      <c r="C2" s="0" t="s">
        <v>739</v>
      </c>
      <c r="D2" s="0" t="s">
        <v>702</v>
      </c>
      <c r="E2" s="0" t="s">
        <v>661</v>
      </c>
      <c r="F2" s="0" t="s">
        <v>661</v>
      </c>
      <c r="G2" s="0" t="s">
        <v>675</v>
      </c>
      <c r="H2" s="0" t="s">
        <v>666</v>
      </c>
      <c r="I2" s="0" t="s">
        <v>740</v>
      </c>
      <c r="J2" s="0" t="n">
        <v>330</v>
      </c>
      <c r="K2" s="37" t="n">
        <v>1</v>
      </c>
      <c r="L2" s="36" t="n">
        <v>1.1</v>
      </c>
      <c r="M2" s="0" t="n">
        <v>0</v>
      </c>
      <c r="N2" s="0" t="n">
        <f aca="false">J2-M2</f>
        <v>330</v>
      </c>
      <c r="Q2" s="38" t="s">
        <v>657</v>
      </c>
      <c r="R2" s="63" t="s">
        <v>731</v>
      </c>
      <c r="S2" s="39" t="s">
        <v>741</v>
      </c>
      <c r="T2" s="41" t="s">
        <v>742</v>
      </c>
    </row>
    <row r="3" customFormat="false" ht="14.25" hidden="false" customHeight="false" outlineLevel="0" collapsed="false">
      <c r="A3" s="0" t="s">
        <v>73</v>
      </c>
      <c r="B3" s="0" t="s">
        <v>71</v>
      </c>
      <c r="C3" s="0" t="s">
        <v>705</v>
      </c>
      <c r="D3" s="0" t="s">
        <v>703</v>
      </c>
      <c r="E3" s="0" t="s">
        <v>661</v>
      </c>
      <c r="F3" s="0" t="s">
        <v>661</v>
      </c>
      <c r="G3" s="0" t="s">
        <v>675</v>
      </c>
      <c r="H3" s="0" t="s">
        <v>666</v>
      </c>
      <c r="I3" s="0" t="s">
        <v>740</v>
      </c>
      <c r="J3" s="0" t="n">
        <v>270</v>
      </c>
      <c r="K3" s="37" t="n">
        <f aca="false">J3/300</f>
        <v>0.9</v>
      </c>
      <c r="L3" s="36" t="n">
        <v>0.9</v>
      </c>
      <c r="M3" s="0" t="n">
        <v>0</v>
      </c>
      <c r="N3" s="0" t="n">
        <f aca="false">J3-M3</f>
        <v>270</v>
      </c>
      <c r="Q3" s="7" t="s">
        <v>661</v>
      </c>
      <c r="R3" s="8"/>
      <c r="S3" s="42" t="n">
        <v>3206</v>
      </c>
      <c r="T3" s="68" t="n">
        <v>3206</v>
      </c>
    </row>
    <row r="4" customFormat="false" ht="14.25" hidden="false" customHeight="false" outlineLevel="0" collapsed="false">
      <c r="A4" s="0" t="s">
        <v>73</v>
      </c>
      <c r="B4" s="0" t="s">
        <v>743</v>
      </c>
      <c r="C4" s="0" t="s">
        <v>744</v>
      </c>
      <c r="D4" s="0" t="s">
        <v>704</v>
      </c>
      <c r="E4" s="0" t="s">
        <v>687</v>
      </c>
      <c r="F4" s="0" t="s">
        <v>687</v>
      </c>
      <c r="G4" s="0" t="s">
        <v>664</v>
      </c>
      <c r="H4" s="0" t="s">
        <v>666</v>
      </c>
      <c r="I4" s="0" t="s">
        <v>740</v>
      </c>
      <c r="J4" s="0" t="n">
        <v>225</v>
      </c>
      <c r="K4" s="37" t="n">
        <f aca="false">J4/300</f>
        <v>0.75</v>
      </c>
      <c r="L4" s="36" t="n">
        <v>0.75</v>
      </c>
      <c r="M4" s="0" t="n">
        <v>0</v>
      </c>
      <c r="N4" s="0" t="n">
        <f aca="false">J4-M4</f>
        <v>225</v>
      </c>
      <c r="Q4" s="13"/>
      <c r="R4" s="14" t="s">
        <v>687</v>
      </c>
      <c r="S4" s="46" t="n">
        <v>1095</v>
      </c>
      <c r="T4" s="69" t="n">
        <v>1095</v>
      </c>
    </row>
    <row r="5" customFormat="false" ht="14.25" hidden="false" customHeight="false" outlineLevel="0" collapsed="false">
      <c r="A5" s="0" t="s">
        <v>73</v>
      </c>
      <c r="B5" s="0" t="s">
        <v>75</v>
      </c>
      <c r="C5" s="0" t="s">
        <v>745</v>
      </c>
      <c r="D5" s="0" t="s">
        <v>706</v>
      </c>
      <c r="E5" s="0" t="s">
        <v>687</v>
      </c>
      <c r="F5" s="0" t="s">
        <v>687</v>
      </c>
      <c r="G5" s="0" t="s">
        <v>680</v>
      </c>
      <c r="H5" s="0" t="s">
        <v>666</v>
      </c>
      <c r="J5" s="0" t="n">
        <v>90</v>
      </c>
      <c r="K5" s="37" t="n">
        <f aca="false">J5/300</f>
        <v>0.3</v>
      </c>
      <c r="L5" s="36" t="n">
        <v>0.3</v>
      </c>
      <c r="M5" s="0" t="n">
        <v>0</v>
      </c>
      <c r="N5" s="0" t="n">
        <f aca="false">J5-M5</f>
        <v>90</v>
      </c>
      <c r="Q5" s="10"/>
      <c r="R5" s="11" t="s">
        <v>661</v>
      </c>
      <c r="S5" s="50" t="n">
        <v>2111</v>
      </c>
      <c r="T5" s="70" t="n">
        <v>2111</v>
      </c>
    </row>
    <row r="6" customFormat="false" ht="14.25" hidden="false" customHeight="false" outlineLevel="0" collapsed="false">
      <c r="A6" s="0" t="s">
        <v>73</v>
      </c>
      <c r="B6" s="0" t="s">
        <v>110</v>
      </c>
      <c r="C6" s="0" t="s">
        <v>746</v>
      </c>
      <c r="D6" s="0" t="s">
        <v>708</v>
      </c>
      <c r="E6" s="0" t="s">
        <v>687</v>
      </c>
      <c r="F6" s="0" t="s">
        <v>687</v>
      </c>
      <c r="G6" s="0" t="s">
        <v>747</v>
      </c>
      <c r="H6" s="0" t="s">
        <v>666</v>
      </c>
      <c r="J6" s="0" t="n">
        <v>45</v>
      </c>
      <c r="K6" s="37" t="n">
        <f aca="false">J6/300</f>
        <v>0.15</v>
      </c>
      <c r="L6" s="36" t="n">
        <v>0.15</v>
      </c>
      <c r="M6" s="0" t="n">
        <v>0</v>
      </c>
      <c r="N6" s="0" t="n">
        <f aca="false">J6-M6</f>
        <v>45</v>
      </c>
      <c r="Q6" s="71" t="s">
        <v>687</v>
      </c>
      <c r="R6" s="72"/>
      <c r="S6" s="73" t="n">
        <v>1475</v>
      </c>
      <c r="T6" s="74" t="n">
        <v>1475</v>
      </c>
    </row>
    <row r="7" customFormat="false" ht="14.25" hidden="false" customHeight="false" outlineLevel="0" collapsed="false">
      <c r="A7" s="0" t="s">
        <v>73</v>
      </c>
      <c r="B7" s="0" t="s">
        <v>105</v>
      </c>
      <c r="C7" s="0" t="s">
        <v>748</v>
      </c>
      <c r="D7" s="0" t="s">
        <v>709</v>
      </c>
      <c r="E7" s="0" t="s">
        <v>687</v>
      </c>
      <c r="F7" s="0" t="s">
        <v>687</v>
      </c>
      <c r="G7" s="0" t="s">
        <v>680</v>
      </c>
      <c r="H7" s="0" t="s">
        <v>666</v>
      </c>
      <c r="J7" s="0" t="n">
        <v>45</v>
      </c>
      <c r="K7" s="37" t="n">
        <f aca="false">J7/300</f>
        <v>0.15</v>
      </c>
      <c r="L7" s="36" t="n">
        <v>0.15</v>
      </c>
      <c r="M7" s="0" t="n">
        <v>0</v>
      </c>
      <c r="N7" s="0" t="n">
        <f aca="false">J7-M7</f>
        <v>45</v>
      </c>
      <c r="Q7" s="16" t="s">
        <v>119</v>
      </c>
      <c r="R7" s="17"/>
      <c r="S7" s="55" t="n">
        <v>4681</v>
      </c>
      <c r="T7" s="75" t="n">
        <v>4681</v>
      </c>
    </row>
    <row r="8" customFormat="false" ht="14.25" hidden="false" customHeight="false" outlineLevel="0" collapsed="false">
      <c r="A8" s="0" t="s">
        <v>73</v>
      </c>
      <c r="B8" s="0" t="s">
        <v>101</v>
      </c>
      <c r="C8" s="0" t="s">
        <v>749</v>
      </c>
      <c r="D8" s="0" t="s">
        <v>750</v>
      </c>
      <c r="E8" s="0" t="s">
        <v>687</v>
      </c>
      <c r="F8" s="0" t="s">
        <v>687</v>
      </c>
      <c r="G8" s="0" t="s">
        <v>747</v>
      </c>
      <c r="H8" s="0" t="s">
        <v>666</v>
      </c>
      <c r="J8" s="0" t="n">
        <v>100</v>
      </c>
      <c r="K8" s="37" t="n">
        <f aca="false">J8/300</f>
        <v>0.333333333333333</v>
      </c>
      <c r="L8" s="36" t="n">
        <v>0.33</v>
      </c>
      <c r="M8" s="0" t="n">
        <v>0</v>
      </c>
      <c r="N8" s="0" t="n">
        <f aca="false">J8-M8</f>
        <v>100</v>
      </c>
    </row>
    <row r="9" customFormat="false" ht="14.25" hidden="false" customHeight="false" outlineLevel="0" collapsed="false">
      <c r="A9" s="0" t="s">
        <v>73</v>
      </c>
      <c r="B9" s="0" t="s">
        <v>104</v>
      </c>
      <c r="C9" s="0" t="s">
        <v>751</v>
      </c>
      <c r="D9" s="0" t="s">
        <v>752</v>
      </c>
      <c r="E9" s="0" t="s">
        <v>661</v>
      </c>
      <c r="F9" s="0" t="s">
        <v>661</v>
      </c>
      <c r="G9" s="0" t="s">
        <v>675</v>
      </c>
      <c r="H9" s="0" t="s">
        <v>666</v>
      </c>
      <c r="J9" s="0" t="n">
        <v>200</v>
      </c>
      <c r="K9" s="37" t="n">
        <f aca="false">J9/300</f>
        <v>0.666666666666667</v>
      </c>
      <c r="L9" s="36" t="n">
        <v>0.67</v>
      </c>
      <c r="M9" s="0" t="n">
        <v>0</v>
      </c>
      <c r="N9" s="0" t="n">
        <f aca="false">J9-M9</f>
        <v>200</v>
      </c>
    </row>
    <row r="10" customFormat="false" ht="14.25" hidden="false" customHeight="false" outlineLevel="0" collapsed="false">
      <c r="A10" s="0" t="s">
        <v>48</v>
      </c>
      <c r="B10" s="0" t="s">
        <v>48</v>
      </c>
      <c r="D10" s="0" t="s">
        <v>696</v>
      </c>
      <c r="E10" s="0" t="s">
        <v>661</v>
      </c>
      <c r="F10" s="0" t="s">
        <v>687</v>
      </c>
      <c r="G10" s="0" t="s">
        <v>675</v>
      </c>
      <c r="H10" s="0" t="s">
        <v>666</v>
      </c>
      <c r="I10" s="0" t="s">
        <v>740</v>
      </c>
      <c r="J10" s="0" t="n">
        <v>60</v>
      </c>
      <c r="K10" s="37" t="n">
        <f aca="false">J10/300</f>
        <v>0.2</v>
      </c>
      <c r="L10" s="36" t="n">
        <v>0.2</v>
      </c>
      <c r="M10" s="0" t="n">
        <v>60</v>
      </c>
      <c r="N10" s="0" t="n">
        <f aca="false">J10-M10</f>
        <v>0</v>
      </c>
    </row>
    <row r="11" customFormat="false" ht="14.25" hidden="false" customHeight="false" outlineLevel="0" collapsed="false">
      <c r="A11" s="0" t="s">
        <v>83</v>
      </c>
      <c r="B11" s="0" t="s">
        <v>82</v>
      </c>
      <c r="D11" s="0" t="s">
        <v>711</v>
      </c>
      <c r="E11" s="0" t="s">
        <v>661</v>
      </c>
      <c r="F11" s="0" t="s">
        <v>661</v>
      </c>
      <c r="G11" s="0" t="s">
        <v>675</v>
      </c>
      <c r="H11" s="0" t="s">
        <v>666</v>
      </c>
      <c r="I11" s="0" t="s">
        <v>740</v>
      </c>
      <c r="J11" s="0" t="n">
        <v>180</v>
      </c>
      <c r="K11" s="37" t="n">
        <f aca="false">J11/300</f>
        <v>0.6</v>
      </c>
      <c r="L11" s="36" t="n">
        <v>0.6</v>
      </c>
      <c r="M11" s="0" t="n">
        <v>0</v>
      </c>
      <c r="N11" s="0" t="n">
        <f aca="false">J11-M11</f>
        <v>180</v>
      </c>
    </row>
    <row r="12" customFormat="false" ht="14.25" hidden="false" customHeight="false" outlineLevel="0" collapsed="false">
      <c r="A12" s="0" t="s">
        <v>83</v>
      </c>
      <c r="B12" s="0" t="s">
        <v>82</v>
      </c>
      <c r="D12" s="0" t="s">
        <v>720</v>
      </c>
      <c r="E12" s="0" t="s">
        <v>687</v>
      </c>
      <c r="F12" s="0" t="s">
        <v>687</v>
      </c>
      <c r="G12" s="0" t="s">
        <v>695</v>
      </c>
      <c r="H12" s="0" t="s">
        <v>721</v>
      </c>
      <c r="J12" s="0" t="n">
        <v>150</v>
      </c>
      <c r="K12" s="37" t="n">
        <f aca="false">J12/300</f>
        <v>0.5</v>
      </c>
      <c r="L12" s="36" t="n">
        <v>0.5</v>
      </c>
      <c r="M12" s="0" t="n">
        <v>0</v>
      </c>
      <c r="N12" s="0" t="n">
        <f aca="false">J12-M12</f>
        <v>150</v>
      </c>
    </row>
    <row r="13" customFormat="false" ht="14.25" hidden="false" customHeight="false" outlineLevel="0" collapsed="false">
      <c r="A13" s="0" t="s">
        <v>83</v>
      </c>
      <c r="B13" s="0" t="s">
        <v>101</v>
      </c>
      <c r="D13" s="0" t="s">
        <v>753</v>
      </c>
      <c r="E13" s="0" t="s">
        <v>687</v>
      </c>
      <c r="F13" s="0" t="s">
        <v>687</v>
      </c>
      <c r="G13" s="0" t="s">
        <v>664</v>
      </c>
      <c r="H13" s="0" t="s">
        <v>666</v>
      </c>
      <c r="J13" s="0" t="n">
        <v>100</v>
      </c>
      <c r="K13" s="37" t="n">
        <f aca="false">J13/300</f>
        <v>0.333333333333333</v>
      </c>
      <c r="L13" s="36" t="n">
        <v>0.33</v>
      </c>
      <c r="M13" s="0" t="n">
        <v>0</v>
      </c>
      <c r="N13" s="0" t="n">
        <f aca="false">J13-M13</f>
        <v>100</v>
      </c>
    </row>
    <row r="14" customFormat="false" ht="14.25" hidden="false" customHeight="false" outlineLevel="0" collapsed="false">
      <c r="A14" s="0" t="s">
        <v>83</v>
      </c>
      <c r="B14" s="0" t="s">
        <v>104</v>
      </c>
      <c r="D14" s="0" t="s">
        <v>754</v>
      </c>
      <c r="E14" s="0" t="s">
        <v>661</v>
      </c>
      <c r="F14" s="0" t="s">
        <v>661</v>
      </c>
      <c r="G14" s="0" t="s">
        <v>675</v>
      </c>
      <c r="H14" s="0" t="s">
        <v>666</v>
      </c>
      <c r="J14" s="0" t="n">
        <v>200</v>
      </c>
      <c r="K14" s="37" t="n">
        <f aca="false">J14/300</f>
        <v>0.666666666666667</v>
      </c>
      <c r="L14" s="36" t="n">
        <v>0.67</v>
      </c>
      <c r="M14" s="0" t="n">
        <v>0</v>
      </c>
      <c r="N14" s="0" t="n">
        <f aca="false">J14-M14</f>
        <v>200</v>
      </c>
    </row>
    <row r="15" customFormat="false" ht="14.25" hidden="false" customHeight="false" outlineLevel="0" collapsed="false">
      <c r="A15" s="0" t="s">
        <v>34</v>
      </c>
      <c r="B15" s="0" t="s">
        <v>33</v>
      </c>
      <c r="D15" s="0" t="s">
        <v>678</v>
      </c>
      <c r="E15" s="0" t="s">
        <v>661</v>
      </c>
      <c r="F15" s="0" t="s">
        <v>687</v>
      </c>
      <c r="G15" s="0" t="s">
        <v>675</v>
      </c>
      <c r="H15" s="0" t="s">
        <v>666</v>
      </c>
      <c r="I15" s="0" t="s">
        <v>740</v>
      </c>
      <c r="J15" s="0" t="n">
        <v>240</v>
      </c>
      <c r="K15" s="37" t="n">
        <f aca="false">J15/300</f>
        <v>0.8</v>
      </c>
      <c r="L15" s="36" t="n">
        <v>0.8</v>
      </c>
      <c r="M15" s="0" t="n">
        <v>75</v>
      </c>
      <c r="N15" s="0" t="n">
        <f aca="false">J15-M15</f>
        <v>165</v>
      </c>
    </row>
    <row r="16" customFormat="false" ht="14.25" hidden="false" customHeight="false" outlineLevel="0" collapsed="false">
      <c r="A16" s="0" t="s">
        <v>39</v>
      </c>
      <c r="B16" s="0" t="s">
        <v>39</v>
      </c>
      <c r="D16" s="0" t="s">
        <v>681</v>
      </c>
      <c r="E16" s="0" t="s">
        <v>661</v>
      </c>
      <c r="F16" s="0" t="s">
        <v>661</v>
      </c>
      <c r="G16" s="0" t="s">
        <v>675</v>
      </c>
      <c r="H16" s="0" t="s">
        <v>666</v>
      </c>
      <c r="I16" s="0" t="s">
        <v>740</v>
      </c>
      <c r="J16" s="0" t="n">
        <v>251</v>
      </c>
      <c r="K16" s="37" t="n">
        <f aca="false">J16/300</f>
        <v>0.836666666666667</v>
      </c>
      <c r="L16" s="36" t="n">
        <v>0.836666666666667</v>
      </c>
      <c r="M16" s="0" t="n">
        <v>251</v>
      </c>
      <c r="N16" s="0" t="n">
        <f aca="false">J16-M16</f>
        <v>0</v>
      </c>
    </row>
    <row r="17" customFormat="false" ht="14.25" hidden="false" customHeight="false" outlineLevel="0" collapsed="false">
      <c r="A17" s="0" t="s">
        <v>29</v>
      </c>
      <c r="B17" s="0" t="s">
        <v>28</v>
      </c>
      <c r="C17" s="0" t="s">
        <v>684</v>
      </c>
      <c r="D17" s="0" t="s">
        <v>683</v>
      </c>
      <c r="E17" s="0" t="s">
        <v>661</v>
      </c>
      <c r="F17" s="0" t="s">
        <v>687</v>
      </c>
      <c r="G17" s="0" t="s">
        <v>675</v>
      </c>
      <c r="H17" s="0" t="s">
        <v>666</v>
      </c>
      <c r="I17" s="0" t="s">
        <v>740</v>
      </c>
      <c r="J17" s="0" t="n">
        <v>225</v>
      </c>
      <c r="K17" s="37" t="n">
        <f aca="false">J17/300</f>
        <v>0.75</v>
      </c>
      <c r="L17" s="36" t="n">
        <v>0.75</v>
      </c>
      <c r="M17" s="0" t="n">
        <v>135</v>
      </c>
      <c r="N17" s="0" t="n">
        <f aca="false">J17-M17</f>
        <v>90</v>
      </c>
    </row>
    <row r="18" customFormat="false" ht="14.25" hidden="false" customHeight="false" outlineLevel="0" collapsed="false">
      <c r="A18" s="0" t="s">
        <v>29</v>
      </c>
      <c r="B18" s="0" t="s">
        <v>28</v>
      </c>
      <c r="C18" s="0" t="s">
        <v>663</v>
      </c>
      <c r="D18" s="0" t="s">
        <v>662</v>
      </c>
      <c r="E18" s="0" t="s">
        <v>687</v>
      </c>
      <c r="F18" s="0" t="s">
        <v>687</v>
      </c>
      <c r="G18" s="0" t="s">
        <v>664</v>
      </c>
      <c r="H18" s="0" t="s">
        <v>666</v>
      </c>
      <c r="J18" s="0" t="n">
        <v>270</v>
      </c>
      <c r="K18" s="37" t="n">
        <f aca="false">J18/300</f>
        <v>0.9</v>
      </c>
      <c r="L18" s="36" t="n">
        <v>0.9</v>
      </c>
      <c r="M18" s="0" t="n">
        <v>180</v>
      </c>
      <c r="N18" s="0" t="n">
        <f aca="false">J18-M18</f>
        <v>90</v>
      </c>
    </row>
    <row r="19" customFormat="false" ht="14.25" hidden="false" customHeight="false" outlineLevel="0" collapsed="false">
      <c r="A19" s="0" t="s">
        <v>29</v>
      </c>
      <c r="B19" s="0" t="s">
        <v>61</v>
      </c>
      <c r="C19" s="0" t="s">
        <v>755</v>
      </c>
      <c r="D19" s="0" t="s">
        <v>698</v>
      </c>
      <c r="E19" s="0" t="s">
        <v>661</v>
      </c>
      <c r="F19" s="0" t="s">
        <v>687</v>
      </c>
      <c r="G19" s="0" t="s">
        <v>680</v>
      </c>
      <c r="H19" s="0" t="s">
        <v>666</v>
      </c>
      <c r="I19" s="0" t="s">
        <v>740</v>
      </c>
      <c r="J19" s="0" t="n">
        <v>165</v>
      </c>
      <c r="K19" s="37" t="n">
        <f aca="false">J19/300</f>
        <v>0.55</v>
      </c>
      <c r="L19" s="36" t="n">
        <v>0.55</v>
      </c>
      <c r="M19" s="0" t="n">
        <v>0</v>
      </c>
      <c r="N19" s="0" t="n">
        <f aca="false">J19-M19</f>
        <v>165</v>
      </c>
    </row>
    <row r="20" customFormat="false" ht="14.25" hidden="false" customHeight="false" outlineLevel="0" collapsed="false">
      <c r="A20" s="0" t="s">
        <v>29</v>
      </c>
      <c r="B20" s="0" t="s">
        <v>114</v>
      </c>
      <c r="C20" s="0" t="s">
        <v>756</v>
      </c>
      <c r="D20" s="0" t="s">
        <v>723</v>
      </c>
      <c r="E20" s="0" t="s">
        <v>661</v>
      </c>
      <c r="F20" s="0" t="s">
        <v>687</v>
      </c>
      <c r="G20" s="0" t="s">
        <v>675</v>
      </c>
      <c r="H20" s="0" t="s">
        <v>666</v>
      </c>
      <c r="I20" s="0" t="s">
        <v>740</v>
      </c>
      <c r="J20" s="0" t="n">
        <v>45</v>
      </c>
      <c r="K20" s="37" t="n">
        <f aca="false">J20/300</f>
        <v>0.15</v>
      </c>
      <c r="L20" s="36" t="n">
        <v>0.15</v>
      </c>
      <c r="M20" s="0" t="n">
        <v>0</v>
      </c>
      <c r="N20" s="0" t="n">
        <f aca="false">J20-M20</f>
        <v>45</v>
      </c>
    </row>
    <row r="21" customFormat="false" ht="14.25" hidden="false" customHeight="false" outlineLevel="0" collapsed="false">
      <c r="A21" s="0" t="s">
        <v>16</v>
      </c>
      <c r="B21" s="0" t="s">
        <v>20</v>
      </c>
      <c r="C21" s="0" t="s">
        <v>757</v>
      </c>
      <c r="D21" s="0" t="s">
        <v>673</v>
      </c>
      <c r="E21" s="0" t="s">
        <v>661</v>
      </c>
      <c r="F21" s="0" t="s">
        <v>661</v>
      </c>
      <c r="G21" s="0" t="s">
        <v>758</v>
      </c>
      <c r="H21" s="0" t="s">
        <v>666</v>
      </c>
      <c r="I21" s="0" t="s">
        <v>759</v>
      </c>
      <c r="J21" s="0" t="n">
        <v>225</v>
      </c>
      <c r="K21" s="37" t="n">
        <f aca="false">J21/300</f>
        <v>0.75</v>
      </c>
      <c r="L21" s="36" t="n">
        <v>0.75</v>
      </c>
      <c r="M21" s="0" t="n">
        <v>225</v>
      </c>
      <c r="N21" s="0" t="n">
        <f aca="false">J21-M21</f>
        <v>0</v>
      </c>
    </row>
    <row r="22" customFormat="false" ht="14.25" hidden="false" customHeight="false" outlineLevel="0" collapsed="false">
      <c r="A22" s="0" t="s">
        <v>16</v>
      </c>
      <c r="B22" s="0" t="s">
        <v>24</v>
      </c>
      <c r="C22" s="0" t="s">
        <v>760</v>
      </c>
      <c r="D22" s="0" t="s">
        <v>676</v>
      </c>
      <c r="E22" s="0" t="s">
        <v>661</v>
      </c>
      <c r="F22" s="0" t="s">
        <v>687</v>
      </c>
      <c r="G22" s="0" t="s">
        <v>675</v>
      </c>
      <c r="H22" s="0" t="s">
        <v>666</v>
      </c>
      <c r="I22" s="0" t="s">
        <v>740</v>
      </c>
      <c r="J22" s="0" t="n">
        <v>195</v>
      </c>
      <c r="K22" s="37" t="n">
        <f aca="false">J22/300</f>
        <v>0.65</v>
      </c>
      <c r="L22" s="36" t="n">
        <v>0.65</v>
      </c>
      <c r="M22" s="0" t="n">
        <v>195</v>
      </c>
      <c r="N22" s="0" t="n">
        <f aca="false">J22-M22</f>
        <v>0</v>
      </c>
    </row>
    <row r="23" customFormat="false" ht="14.25" hidden="false" customHeight="false" outlineLevel="0" collapsed="false">
      <c r="A23" s="0" t="s">
        <v>16</v>
      </c>
      <c r="B23" s="0" t="s">
        <v>44</v>
      </c>
      <c r="C23" s="0" t="s">
        <v>761</v>
      </c>
      <c r="D23" s="0" t="s">
        <v>689</v>
      </c>
      <c r="E23" s="0" t="s">
        <v>661</v>
      </c>
      <c r="F23" s="0" t="s">
        <v>661</v>
      </c>
      <c r="G23" s="0" t="s">
        <v>675</v>
      </c>
      <c r="H23" s="0" t="s">
        <v>666</v>
      </c>
      <c r="I23" s="0" t="s">
        <v>740</v>
      </c>
      <c r="J23" s="0" t="n">
        <v>190</v>
      </c>
      <c r="K23" s="37" t="n">
        <f aca="false">J23/300</f>
        <v>0.633333333333333</v>
      </c>
      <c r="L23" s="36" t="n">
        <v>0.633333333333333</v>
      </c>
      <c r="M23" s="0" t="n">
        <v>0</v>
      </c>
      <c r="N23" s="0" t="n">
        <f aca="false">J23-M23</f>
        <v>190</v>
      </c>
    </row>
    <row r="24" customFormat="false" ht="14.25" hidden="false" customHeight="false" outlineLevel="0" collapsed="false">
      <c r="A24" s="0" t="s">
        <v>16</v>
      </c>
      <c r="B24" s="0" t="s">
        <v>44</v>
      </c>
      <c r="C24" s="0" t="s">
        <v>762</v>
      </c>
      <c r="D24" s="0" t="s">
        <v>691</v>
      </c>
      <c r="E24" s="0" t="s">
        <v>661</v>
      </c>
      <c r="F24" s="0" t="s">
        <v>661</v>
      </c>
      <c r="G24" s="0" t="s">
        <v>675</v>
      </c>
      <c r="H24" s="0" t="s">
        <v>666</v>
      </c>
      <c r="I24" s="0" t="s">
        <v>740</v>
      </c>
      <c r="J24" s="0" t="n">
        <v>70</v>
      </c>
      <c r="K24" s="37" t="n">
        <f aca="false">J24/300</f>
        <v>0.233333333333333</v>
      </c>
      <c r="L24" s="36" t="n">
        <v>0.233333333333333</v>
      </c>
      <c r="M24" s="0" t="n">
        <v>0</v>
      </c>
      <c r="N24" s="0" t="n">
        <f aca="false">J24-M24</f>
        <v>70</v>
      </c>
    </row>
    <row r="25" customFormat="false" ht="14.25" hidden="false" customHeight="false" outlineLevel="0" collapsed="false">
      <c r="A25" s="0" t="s">
        <v>16</v>
      </c>
      <c r="B25" s="0" t="s">
        <v>44</v>
      </c>
      <c r="C25" s="0" t="s">
        <v>763</v>
      </c>
      <c r="D25" s="0" t="s">
        <v>701</v>
      </c>
      <c r="E25" s="0" t="s">
        <v>661</v>
      </c>
      <c r="F25" s="0" t="s">
        <v>687</v>
      </c>
      <c r="G25" s="0" t="s">
        <v>675</v>
      </c>
      <c r="H25" s="0" t="s">
        <v>666</v>
      </c>
      <c r="I25" s="0" t="s">
        <v>740</v>
      </c>
      <c r="J25" s="0" t="n">
        <v>120</v>
      </c>
      <c r="K25" s="37" t="n">
        <f aca="false">J25/300</f>
        <v>0.4</v>
      </c>
      <c r="L25" s="36" t="n">
        <v>0.4</v>
      </c>
      <c r="M25" s="0" t="n">
        <v>0</v>
      </c>
      <c r="N25" s="0" t="n">
        <f aca="false">J25-M25</f>
        <v>120</v>
      </c>
    </row>
    <row r="26" customFormat="false" ht="14.25" hidden="false" customHeight="false" outlineLevel="0" collapsed="false">
      <c r="A26" s="0" t="s">
        <v>16</v>
      </c>
      <c r="B26" s="0" t="s">
        <v>51</v>
      </c>
      <c r="C26" s="0" t="s">
        <v>764</v>
      </c>
      <c r="D26" s="0" t="s">
        <v>692</v>
      </c>
      <c r="E26" s="0" t="s">
        <v>687</v>
      </c>
      <c r="F26" s="0" t="s">
        <v>687</v>
      </c>
      <c r="G26" s="0" t="s">
        <v>664</v>
      </c>
      <c r="H26" s="0" t="s">
        <v>666</v>
      </c>
      <c r="J26" s="0" t="n">
        <v>255</v>
      </c>
      <c r="K26" s="37" t="n">
        <f aca="false">J26/300</f>
        <v>0.85</v>
      </c>
      <c r="L26" s="36" t="n">
        <v>0.85</v>
      </c>
      <c r="M26" s="0" t="n">
        <v>0</v>
      </c>
      <c r="N26" s="0" t="n">
        <f aca="false">J26-M26</f>
        <v>255</v>
      </c>
    </row>
    <row r="27" customFormat="false" ht="14.25" hidden="false" customHeight="false" outlineLevel="0" collapsed="false">
      <c r="A27" s="0" t="s">
        <v>16</v>
      </c>
      <c r="B27" s="0" t="s">
        <v>15</v>
      </c>
      <c r="C27" s="0" t="s">
        <v>672</v>
      </c>
      <c r="D27" s="0" t="s">
        <v>671</v>
      </c>
      <c r="E27" s="0" t="s">
        <v>687</v>
      </c>
      <c r="F27" s="0" t="s">
        <v>687</v>
      </c>
      <c r="G27" s="0" t="s">
        <v>664</v>
      </c>
      <c r="H27" s="0" t="s">
        <v>666</v>
      </c>
      <c r="J27" s="0" t="n">
        <v>30</v>
      </c>
      <c r="K27" s="37" t="n">
        <f aca="false">J27/300</f>
        <v>0.1</v>
      </c>
      <c r="L27" s="36" t="n">
        <v>0.1</v>
      </c>
      <c r="M27" s="0" t="n">
        <v>30</v>
      </c>
      <c r="N27" s="0" t="n">
        <f aca="false">J27-M27</f>
        <v>0</v>
      </c>
    </row>
    <row r="28" customFormat="false" ht="14.25" hidden="false" customHeight="false" outlineLevel="0" collapsed="false">
      <c r="A28" s="0" t="s">
        <v>79</v>
      </c>
      <c r="B28" s="0" t="s">
        <v>78</v>
      </c>
      <c r="D28" s="0" t="s">
        <v>715</v>
      </c>
      <c r="E28" s="0" t="s">
        <v>661</v>
      </c>
      <c r="F28" s="0" t="s">
        <v>661</v>
      </c>
      <c r="G28" s="0" t="s">
        <v>675</v>
      </c>
      <c r="H28" s="0" t="s">
        <v>666</v>
      </c>
      <c r="I28" s="0" t="s">
        <v>740</v>
      </c>
      <c r="J28" s="0" t="n">
        <v>195</v>
      </c>
      <c r="K28" s="37" t="n">
        <f aca="false">J28/300</f>
        <v>0.65</v>
      </c>
      <c r="L28" s="36" t="n">
        <v>0.65</v>
      </c>
      <c r="M28" s="0" t="n">
        <v>0</v>
      </c>
      <c r="N28" s="0" t="n">
        <f aca="false">J28-M28</f>
        <v>195</v>
      </c>
    </row>
    <row r="29" customFormat="false" ht="14.25" hidden="false" customHeight="false" outlineLevel="0" collapsed="false">
      <c r="A29" s="0" t="s">
        <v>79</v>
      </c>
      <c r="B29" s="0" t="s">
        <v>78</v>
      </c>
      <c r="D29" s="0" t="s">
        <v>716</v>
      </c>
      <c r="E29" s="0" t="s">
        <v>687</v>
      </c>
      <c r="F29" s="0" t="s">
        <v>687</v>
      </c>
      <c r="G29" s="0" t="s">
        <v>664</v>
      </c>
      <c r="H29" s="0" t="s">
        <v>721</v>
      </c>
      <c r="J29" s="0" t="n">
        <v>90</v>
      </c>
      <c r="K29" s="37" t="n">
        <f aca="false">J29/300</f>
        <v>0.3</v>
      </c>
      <c r="L29" s="36" t="n">
        <v>0.3</v>
      </c>
      <c r="M29" s="0" t="n">
        <v>0</v>
      </c>
      <c r="N29" s="0" t="n">
        <f aca="false">J29-M29</f>
        <v>90</v>
      </c>
    </row>
    <row r="30" customFormat="false" ht="14.25" hidden="false" customHeight="false" outlineLevel="0" collapsed="false">
      <c r="A30" s="0" t="s">
        <v>54</v>
      </c>
      <c r="B30" s="0" t="s">
        <v>53</v>
      </c>
      <c r="D30" s="0" t="s">
        <v>693</v>
      </c>
      <c r="E30" s="0" t="s">
        <v>687</v>
      </c>
      <c r="F30" s="0" t="s">
        <v>687</v>
      </c>
      <c r="G30" s="0" t="s">
        <v>664</v>
      </c>
      <c r="H30" s="0" t="s">
        <v>666</v>
      </c>
      <c r="J30" s="0" t="n">
        <v>75</v>
      </c>
      <c r="K30" s="37" t="n">
        <f aca="false">J30/300</f>
        <v>0.25</v>
      </c>
      <c r="L30" s="36" t="n">
        <v>0.25</v>
      </c>
      <c r="M30" s="0" t="n">
        <v>0</v>
      </c>
      <c r="N30" s="0" t="n">
        <f aca="false">J30-M30</f>
        <v>75</v>
      </c>
    </row>
    <row r="31" customFormat="false" ht="14.25" hidden="false" customHeight="false" outlineLevel="0" collapsed="false">
      <c r="A31" s="0" t="s">
        <v>113</v>
      </c>
      <c r="B31" s="0" t="s">
        <v>53</v>
      </c>
      <c r="D31" s="0" t="s">
        <v>729</v>
      </c>
      <c r="E31" s="0" t="s">
        <v>661</v>
      </c>
      <c r="F31" s="0" t="s">
        <v>687</v>
      </c>
      <c r="G31" s="0" t="s">
        <v>680</v>
      </c>
      <c r="H31" s="0" t="s">
        <v>666</v>
      </c>
      <c r="I31" s="0" t="s">
        <v>740</v>
      </c>
      <c r="J31" s="0" t="n">
        <v>45</v>
      </c>
      <c r="K31" s="37" t="n">
        <f aca="false">J31/300</f>
        <v>0.15</v>
      </c>
      <c r="L31" s="36" t="n">
        <v>0.15</v>
      </c>
      <c r="M31" s="0" t="n">
        <v>0</v>
      </c>
      <c r="N31" s="0" t="n">
        <f aca="false">J31-M31</f>
        <v>45</v>
      </c>
    </row>
    <row r="32" s="1" customFormat="true" ht="14.25" hidden="false" customHeight="false" outlineLevel="0" collapsed="false">
      <c r="A32" s="1" t="s">
        <v>765</v>
      </c>
      <c r="J32" s="1" t="n">
        <f aca="false">SUM(J2:J31)</f>
        <v>4681</v>
      </c>
      <c r="L32" s="60" t="n">
        <f aca="false">SUM(L2:L31)</f>
        <v>15.6033333333333</v>
      </c>
      <c r="M32" s="1" t="n">
        <f aca="false">SUM(M2:M31)</f>
        <v>1151</v>
      </c>
      <c r="N32" s="1" t="n">
        <f aca="false">SUM(N2:N31)</f>
        <v>3530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9" activeCellId="0" sqref="C49"/>
    </sheetView>
  </sheetViews>
  <sheetFormatPr defaultColWidth="9.12890625" defaultRowHeight="14.25" zeroHeight="false" outlineLevelRow="0" outlineLevelCol="0"/>
  <cols>
    <col collapsed="false" customWidth="true" hidden="false" outlineLevel="0" max="1" min="1" style="76" width="46.42"/>
    <col collapsed="false" customWidth="true" hidden="false" outlineLevel="0" max="3" min="2" style="76" width="13.14"/>
    <col collapsed="false" customWidth="false" hidden="false" outlineLevel="0" max="5" min="4" style="76" width="9.14"/>
    <col collapsed="false" customWidth="true" hidden="false" outlineLevel="0" max="6" min="6" style="76" width="46.42"/>
    <col collapsed="false" customWidth="true" hidden="false" outlineLevel="0" max="7" min="7" style="76" width="17.28"/>
    <col collapsed="false" customWidth="false" hidden="false" outlineLevel="0" max="8" min="8" style="76" width="9.14"/>
    <col collapsed="false" customWidth="true" hidden="false" outlineLevel="0" max="9" min="9" style="76" width="18.86"/>
    <col collapsed="false" customWidth="true" hidden="false" outlineLevel="0" max="10" min="10" style="76" width="12.43"/>
    <col collapsed="false" customWidth="true" hidden="false" outlineLevel="0" max="14" min="11" style="76" width="12"/>
    <col collapsed="false" customWidth="true" hidden="false" outlineLevel="0" max="15" min="15" style="76" width="11.86"/>
    <col collapsed="false" customWidth="false" hidden="false" outlineLevel="0" max="1024" min="16" style="76" width="9.14"/>
  </cols>
  <sheetData>
    <row r="1" customFormat="false" ht="14.25" hidden="false" customHeight="false" outlineLevel="0" collapsed="false">
      <c r="A1" s="77" t="s">
        <v>766</v>
      </c>
      <c r="B1" s="77"/>
      <c r="C1" s="77"/>
      <c r="F1" s="78" t="s">
        <v>767</v>
      </c>
      <c r="G1" s="79" t="s">
        <v>734</v>
      </c>
      <c r="H1" s="79" t="s">
        <v>768</v>
      </c>
    </row>
    <row r="2" customFormat="false" ht="14.25" hidden="false" customHeight="false" outlineLevel="0" collapsed="false">
      <c r="A2" s="80" t="s">
        <v>1</v>
      </c>
      <c r="B2" s="80" t="s">
        <v>2</v>
      </c>
      <c r="C2" s="80" t="s">
        <v>734</v>
      </c>
      <c r="D2" s="1" t="s">
        <v>768</v>
      </c>
      <c r="F2" s="76" t="s">
        <v>769</v>
      </c>
      <c r="G2" s="81" t="n">
        <f aca="false">C13</f>
        <v>825</v>
      </c>
      <c r="H2" s="82" t="n">
        <f aca="false">G2/300</f>
        <v>2.75</v>
      </c>
    </row>
    <row r="3" customFormat="false" ht="14.25" hidden="false" customHeight="false" outlineLevel="0" collapsed="false">
      <c r="A3" s="76" t="str">
        <f aca="false">Asignaturas!B2</f>
        <v>Fundamentos de Matemáticas</v>
      </c>
      <c r="B3" s="83" t="n">
        <f aca="false">Asignaturas!C2</f>
        <v>3</v>
      </c>
      <c r="C3" s="76" t="n">
        <f aca="false">'Actividades Formativas'!D2+'Actividades Formativas'!E2*2+'Actividades Formativas'!F2*2+'Actividades Formativas'!G2*4</f>
        <v>30</v>
      </c>
      <c r="D3" s="76" t="n">
        <f aca="false">C3/300</f>
        <v>0.1</v>
      </c>
      <c r="F3" s="76" t="s">
        <v>770</v>
      </c>
      <c r="G3" s="81" t="n">
        <f aca="false">C28</f>
        <v>825</v>
      </c>
      <c r="H3" s="82" t="n">
        <f aca="false">G3/300</f>
        <v>2.75</v>
      </c>
    </row>
    <row r="4" customFormat="false" ht="14.25" hidden="false" customHeight="false" outlineLevel="0" collapsed="false">
      <c r="A4" s="76" t="str">
        <f aca="false">Asignaturas!B3</f>
        <v>Análisis I</v>
      </c>
      <c r="B4" s="83" t="n">
        <f aca="false">Asignaturas!C3</f>
        <v>6</v>
      </c>
      <c r="C4" s="76" t="n">
        <f aca="false">'Actividades Formativas'!D3+'Actividades Formativas'!E3*2+'Actividades Formativas'!F3*2+'Actividades Formativas'!G3*4</f>
        <v>75</v>
      </c>
      <c r="D4" s="76" t="n">
        <f aca="false">C4/300</f>
        <v>0.25</v>
      </c>
      <c r="F4" s="76" t="s">
        <v>771</v>
      </c>
      <c r="G4" s="81" t="n">
        <f aca="false">C45</f>
        <v>1100</v>
      </c>
      <c r="H4" s="82" t="n">
        <f aca="false">G4/300</f>
        <v>3.66666666666667</v>
      </c>
    </row>
    <row r="5" customFormat="false" ht="14.25" hidden="false" customHeight="false" outlineLevel="0" collapsed="false">
      <c r="A5" s="76" t="str">
        <f aca="false">Asignaturas!B4</f>
        <v>Álgebra Lineal</v>
      </c>
      <c r="B5" s="83" t="n">
        <f aca="false">Asignaturas!C4</f>
        <v>9</v>
      </c>
      <c r="C5" s="76" t="n">
        <f aca="false">'Actividades Formativas'!D4+'Actividades Formativas'!E4*2+'Actividades Formativas'!F4*2+'Actividades Formativas'!G4*4</f>
        <v>120</v>
      </c>
      <c r="D5" s="76" t="n">
        <f aca="false">C5/300</f>
        <v>0.4</v>
      </c>
      <c r="F5" s="76" t="s">
        <v>772</v>
      </c>
      <c r="G5" s="81" t="n">
        <f aca="false">C64</f>
        <v>1701</v>
      </c>
      <c r="H5" s="82" t="n">
        <f aca="false">G5/300</f>
        <v>5.67</v>
      </c>
    </row>
    <row r="6" customFormat="false" ht="14.25" hidden="false" customHeight="false" outlineLevel="0" collapsed="false">
      <c r="A6" s="76" t="str">
        <f aca="false">Asignaturas!B5</f>
        <v>Matemática Discreta</v>
      </c>
      <c r="B6" s="83" t="n">
        <f aca="false">Asignaturas!C5</f>
        <v>6</v>
      </c>
      <c r="C6" s="76" t="n">
        <f aca="false">'Actividades Formativas'!D5+'Actividades Formativas'!E5*2+'Actividades Formativas'!F5*2+'Actividades Formativas'!G5*4</f>
        <v>75</v>
      </c>
      <c r="D6" s="76" t="n">
        <f aca="false">C6/300</f>
        <v>0.25</v>
      </c>
      <c r="F6" s="78" t="s">
        <v>773</v>
      </c>
      <c r="G6" s="79" t="n">
        <f aca="false">SUM(G2:G5)</f>
        <v>4451</v>
      </c>
      <c r="H6" s="79" t="n">
        <f aca="false">G6/300</f>
        <v>14.8366666666667</v>
      </c>
    </row>
    <row r="7" customFormat="false" ht="14.25" hidden="false" customHeight="false" outlineLevel="0" collapsed="false">
      <c r="A7" s="76" t="str">
        <f aca="false">Asignaturas!B6</f>
        <v>Programación</v>
      </c>
      <c r="B7" s="83" t="n">
        <f aca="false">Asignaturas!C6</f>
        <v>6</v>
      </c>
      <c r="C7" s="76" t="n">
        <f aca="false">'Actividades Formativas'!D6+'Actividades Formativas'!E6*2+'Actividades Formativas'!F6*2+'Actividades Formativas'!G6*4</f>
        <v>90</v>
      </c>
      <c r="D7" s="76" t="n">
        <f aca="false">C7/300</f>
        <v>0.3</v>
      </c>
    </row>
    <row r="8" customFormat="false" ht="14.25" hidden="false" customHeight="false" outlineLevel="0" collapsed="false">
      <c r="A8" s="76" t="str">
        <f aca="false">Asignaturas!B7</f>
        <v>Análisis II</v>
      </c>
      <c r="B8" s="83" t="n">
        <f aca="false">Asignaturas!C7</f>
        <v>6</v>
      </c>
      <c r="C8" s="76" t="n">
        <f aca="false">'Actividades Formativas'!D7+'Actividades Formativas'!E7*2+'Actividades Formativas'!F7*2+'Actividades Formativas'!G7*4</f>
        <v>75</v>
      </c>
      <c r="D8" s="76" t="n">
        <f aca="false">C8/300</f>
        <v>0.25</v>
      </c>
      <c r="F8" s="2" t="s">
        <v>653</v>
      </c>
      <c r="G8" s="3" t="s">
        <v>687</v>
      </c>
      <c r="H8" s="0"/>
    </row>
    <row r="9" customFormat="false" ht="14.25" hidden="false" customHeight="false" outlineLevel="0" collapsed="false">
      <c r="A9" s="76" t="str">
        <f aca="false">Asignaturas!B8</f>
        <v>Probabilidad y Estadística</v>
      </c>
      <c r="B9" s="83" t="n">
        <f aca="false">Asignaturas!C8</f>
        <v>6</v>
      </c>
      <c r="C9" s="76" t="n">
        <f aca="false">'Actividades Formativas'!D8+'Actividades Formativas'!E8*2+'Actividades Formativas'!F8*2+'Actividades Formativas'!G8*4</f>
        <v>75</v>
      </c>
      <c r="D9" s="76" t="n">
        <f aca="false">C9/300</f>
        <v>0.25</v>
      </c>
      <c r="F9" s="0"/>
      <c r="G9" s="0"/>
      <c r="H9" s="0"/>
    </row>
    <row r="10" customFormat="false" ht="14.25" hidden="false" customHeight="false" outlineLevel="0" collapsed="false">
      <c r="A10" s="76" t="str">
        <f aca="false">Asignaturas!B9</f>
        <v>Algoritmos y Estructuras de Datos</v>
      </c>
      <c r="B10" s="83" t="n">
        <f aca="false">Asignaturas!C9</f>
        <v>9</v>
      </c>
      <c r="C10" s="76" t="n">
        <f aca="false">'Actividades Formativas'!D9+'Actividades Formativas'!E9*2+'Actividades Formativas'!F9*2+'Actividades Formativas'!G9*4</f>
        <v>135</v>
      </c>
      <c r="D10" s="76" t="n">
        <f aca="false">C10/300</f>
        <v>0.45</v>
      </c>
      <c r="F10" s="4" t="s">
        <v>7</v>
      </c>
      <c r="G10" s="5" t="s">
        <v>648</v>
      </c>
      <c r="H10" s="6" t="s">
        <v>670</v>
      </c>
    </row>
    <row r="11" customFormat="false" ht="14.25" hidden="false" customHeight="false" outlineLevel="0" collapsed="false">
      <c r="A11" s="76" t="str">
        <f aca="false">Asignaturas!B10</f>
        <v>Claves de Historia Contemporánea</v>
      </c>
      <c r="B11" s="83" t="n">
        <f aca="false">Asignaturas!C10</f>
        <v>6</v>
      </c>
      <c r="C11" s="76" t="n">
        <f aca="false">'Actividades Formativas'!D10+'Actividades Formativas'!E10*2+'Actividades Formativas'!F10*2+'Actividades Formativas'!G10*4</f>
        <v>60</v>
      </c>
      <c r="D11" s="76" t="n">
        <f aca="false">C11/300</f>
        <v>0.2</v>
      </c>
      <c r="F11" s="7" t="n">
        <v>2</v>
      </c>
      <c r="G11" s="8"/>
      <c r="H11" s="84" t="n">
        <v>2.55</v>
      </c>
    </row>
    <row r="12" customFormat="false" ht="14.25" hidden="false" customHeight="false" outlineLevel="0" collapsed="false">
      <c r="A12" s="76" t="str">
        <f aca="false">Asignaturas!B11</f>
        <v>Proyecto I </v>
      </c>
      <c r="B12" s="83" t="n">
        <f aca="false">Asignaturas!C11</f>
        <v>3</v>
      </c>
      <c r="C12" s="76" t="n">
        <f aca="false">'Actividades Formativas'!D11+'Actividades Formativas'!E11*2+'Actividades Formativas'!F11*2+'Actividades Formativas'!G11*4</f>
        <v>90</v>
      </c>
      <c r="D12" s="76" t="n">
        <f aca="false">C12/300</f>
        <v>0.3</v>
      </c>
      <c r="F12" s="13"/>
      <c r="G12" s="14" t="s">
        <v>34</v>
      </c>
      <c r="H12" s="85" t="n">
        <v>0.55</v>
      </c>
    </row>
    <row r="13" customFormat="false" ht="14.25" hidden="false" customHeight="false" outlineLevel="0" collapsed="false">
      <c r="A13" s="80" t="s">
        <v>773</v>
      </c>
      <c r="B13" s="86" t="n">
        <f aca="false">SUM(B3:B12)</f>
        <v>60</v>
      </c>
      <c r="C13" s="86" t="n">
        <f aca="false">SUM(C3:C12)</f>
        <v>825</v>
      </c>
      <c r="D13" s="80" t="n">
        <f aca="false">C13/300</f>
        <v>2.75</v>
      </c>
      <c r="F13" s="13"/>
      <c r="G13" s="14" t="s">
        <v>29</v>
      </c>
      <c r="H13" s="85" t="n">
        <v>0.6</v>
      </c>
    </row>
    <row r="14" customFormat="false" ht="14.25" hidden="false" customHeight="false" outlineLevel="0" collapsed="false">
      <c r="B14" s="83"/>
      <c r="F14" s="13"/>
      <c r="G14" s="14" t="s">
        <v>16</v>
      </c>
      <c r="H14" s="85" t="n">
        <v>1.15</v>
      </c>
    </row>
    <row r="15" customFormat="false" ht="14.25" hidden="false" customHeight="false" outlineLevel="0" collapsed="false">
      <c r="A15" s="77" t="s">
        <v>774</v>
      </c>
      <c r="B15" s="77"/>
      <c r="C15" s="77"/>
      <c r="F15" s="10"/>
      <c r="G15" s="11" t="s">
        <v>54</v>
      </c>
      <c r="H15" s="87" t="n">
        <v>0.25</v>
      </c>
    </row>
    <row r="16" customFormat="false" ht="14.25" hidden="false" customHeight="false" outlineLevel="0" collapsed="false">
      <c r="A16" s="88" t="s">
        <v>1</v>
      </c>
      <c r="B16" s="89" t="s">
        <v>2</v>
      </c>
      <c r="C16" s="90" t="s">
        <v>734</v>
      </c>
      <c r="D16" s="89" t="s">
        <v>768</v>
      </c>
      <c r="F16" s="7" t="n">
        <v>3</v>
      </c>
      <c r="G16" s="8"/>
      <c r="H16" s="84" t="n">
        <v>3.71666666666667</v>
      </c>
    </row>
    <row r="17" customFormat="false" ht="14.25" hidden="false" customHeight="false" outlineLevel="0" collapsed="false">
      <c r="A17" s="76" t="str">
        <f aca="false">Asignaturas!B12</f>
        <v>Análisis III</v>
      </c>
      <c r="B17" s="83" t="n">
        <f aca="false">Asignaturas!C12</f>
        <v>6</v>
      </c>
      <c r="C17" s="76" t="n">
        <f aca="false">'Actividades Formativas'!D12+'Actividades Formativas'!E12*2+'Actividades Formativas'!F12*2+'Actividades Formativas'!G12*4</f>
        <v>75</v>
      </c>
      <c r="D17" s="76" t="n">
        <f aca="false">C17/300</f>
        <v>0.25</v>
      </c>
      <c r="F17" s="13"/>
      <c r="G17" s="14" t="s">
        <v>73</v>
      </c>
      <c r="H17" s="85" t="n">
        <v>1.4</v>
      </c>
    </row>
    <row r="18" customFormat="false" ht="14.25" hidden="false" customHeight="false" outlineLevel="0" collapsed="false">
      <c r="A18" s="76" t="str">
        <f aca="false">Asignaturas!B13</f>
        <v>Ecuaciones Diferenciales y en Diferencias</v>
      </c>
      <c r="B18" s="83" t="n">
        <f aca="false">Asignaturas!C13</f>
        <v>6</v>
      </c>
      <c r="C18" s="76" t="n">
        <f aca="false">'Actividades Formativas'!D13+'Actividades Formativas'!E13*2+'Actividades Formativas'!F13*2+'Actividades Formativas'!G13*4</f>
        <v>75</v>
      </c>
      <c r="D18" s="76" t="n">
        <f aca="false">C18/300</f>
        <v>0.25</v>
      </c>
      <c r="F18" s="13"/>
      <c r="G18" s="14" t="s">
        <v>83</v>
      </c>
      <c r="H18" s="85" t="n">
        <v>0.3</v>
      </c>
    </row>
    <row r="19" customFormat="false" ht="14.25" hidden="false" customHeight="false" outlineLevel="0" collapsed="false">
      <c r="A19" s="76" t="str">
        <f aca="false">Asignaturas!B14</f>
        <v>Bases de Datos</v>
      </c>
      <c r="B19" s="83" t="n">
        <f aca="false">Asignaturas!C14</f>
        <v>6</v>
      </c>
      <c r="C19" s="76" t="n">
        <f aca="false">'Actividades Formativas'!D14+'Actividades Formativas'!E14*2+'Actividades Formativas'!F14*2+'Actividades Formativas'!G14*4</f>
        <v>90</v>
      </c>
      <c r="D19" s="76" t="n">
        <f aca="false">C19/300</f>
        <v>0.3</v>
      </c>
      <c r="F19" s="13"/>
      <c r="G19" s="14" t="s">
        <v>29</v>
      </c>
      <c r="H19" s="85" t="n">
        <v>0.25</v>
      </c>
    </row>
    <row r="20" customFormat="false" ht="14.25" hidden="false" customHeight="false" outlineLevel="0" collapsed="false">
      <c r="A20" s="76" t="str">
        <f aca="false">Asignaturas!B15</f>
        <v>Estadística Inferencial</v>
      </c>
      <c r="B20" s="83" t="n">
        <f aca="false">Asignaturas!C15</f>
        <v>6</v>
      </c>
      <c r="C20" s="76" t="n">
        <f aca="false">'Actividades Formativas'!D15+'Actividades Formativas'!E15*2+'Actividades Formativas'!F15*2+'Actividades Formativas'!G15*4</f>
        <v>75</v>
      </c>
      <c r="D20" s="76" t="n">
        <f aca="false">C20/300</f>
        <v>0.25</v>
      </c>
      <c r="F20" s="13"/>
      <c r="G20" s="14" t="s">
        <v>16</v>
      </c>
      <c r="H20" s="85" t="n">
        <v>1.21666666666667</v>
      </c>
    </row>
    <row r="21" customFormat="false" ht="14.25" hidden="false" customHeight="false" outlineLevel="0" collapsed="false">
      <c r="A21" s="76" t="str">
        <f aca="false">Asignaturas!B16</f>
        <v>Fundamentos Económicos</v>
      </c>
      <c r="B21" s="83" t="n">
        <f aca="false">Asignaturas!C16</f>
        <v>6</v>
      </c>
      <c r="C21" s="76" t="n">
        <f aca="false">'Actividades Formativas'!D16+'Actividades Formativas'!E16*2+'Actividades Formativas'!F16*2+'Actividades Formativas'!G16*4</f>
        <v>60</v>
      </c>
      <c r="D21" s="76" t="n">
        <f aca="false">C21/300</f>
        <v>0.2</v>
      </c>
      <c r="F21" s="10"/>
      <c r="G21" s="11" t="s">
        <v>79</v>
      </c>
      <c r="H21" s="87" t="n">
        <v>0.55</v>
      </c>
    </row>
    <row r="22" customFormat="false" ht="14.25" hidden="false" customHeight="false" outlineLevel="0" collapsed="false">
      <c r="A22" s="76" t="str">
        <f aca="false">Asignaturas!B17</f>
        <v>Geometría Diferencial</v>
      </c>
      <c r="B22" s="83" t="n">
        <f aca="false">Asignaturas!C17</f>
        <v>3</v>
      </c>
      <c r="C22" s="76" t="n">
        <f aca="false">'Actividades Formativas'!D17+'Actividades Formativas'!E17*2+'Actividades Formativas'!F17*2+'Actividades Formativas'!G17*4</f>
        <v>30</v>
      </c>
      <c r="D22" s="76" t="n">
        <f aca="false">C22/300</f>
        <v>0.1</v>
      </c>
      <c r="F22" s="7" t="n">
        <v>4</v>
      </c>
      <c r="G22" s="8"/>
      <c r="H22" s="84" t="n">
        <v>5.75</v>
      </c>
    </row>
    <row r="23" customFormat="false" ht="14.25" hidden="false" customHeight="false" outlineLevel="0" collapsed="false">
      <c r="A23" s="76" t="str">
        <f aca="false">Asignaturas!B18</f>
        <v>Métodos Numéricos I</v>
      </c>
      <c r="B23" s="83" t="n">
        <f aca="false">Asignaturas!C18</f>
        <v>6</v>
      </c>
      <c r="C23" s="76" t="n">
        <f aca="false">'Actividades Formativas'!D18+'Actividades Formativas'!E18*2+'Actividades Formativas'!F18*2+'Actividades Formativas'!G18*4</f>
        <v>90</v>
      </c>
      <c r="D23" s="76" t="n">
        <f aca="false">C23/300</f>
        <v>0.3</v>
      </c>
      <c r="F23" s="13"/>
      <c r="G23" s="14" t="s">
        <v>73</v>
      </c>
      <c r="H23" s="85" t="n">
        <v>3.95</v>
      </c>
    </row>
    <row r="24" customFormat="false" ht="14.25" hidden="false" customHeight="false" outlineLevel="0" collapsed="false">
      <c r="A24" s="76" t="str">
        <f aca="false">Asignaturas!B19</f>
        <v>Electrónica Digital y Arquitectura de Ordenadores</v>
      </c>
      <c r="B24" s="83" t="n">
        <f aca="false">Asignaturas!C19</f>
        <v>6</v>
      </c>
      <c r="C24" s="76" t="n">
        <f aca="false">'Actividades Formativas'!D19+'Actividades Formativas'!E19*2+'Actividades Formativas'!F19*2+'Actividades Formativas'!G19*4</f>
        <v>75</v>
      </c>
      <c r="D24" s="76" t="n">
        <f aca="false">C24/300</f>
        <v>0.25</v>
      </c>
      <c r="F24" s="13"/>
      <c r="G24" s="14" t="s">
        <v>83</v>
      </c>
      <c r="H24" s="85" t="n">
        <v>0.8</v>
      </c>
    </row>
    <row r="25" customFormat="false" ht="14.25" hidden="false" customHeight="false" outlineLevel="0" collapsed="false">
      <c r="A25" s="76" t="str">
        <f aca="false">Asignaturas!B20</f>
        <v>Ecuaciones en Derivadas Parciales</v>
      </c>
      <c r="B25" s="83" t="n">
        <f aca="false">Asignaturas!C20</f>
        <v>6</v>
      </c>
      <c r="C25" s="76" t="n">
        <f aca="false">'Actividades Formativas'!D20+'Actividades Formativas'!E20*2+'Actividades Formativas'!F20*2+'Actividades Formativas'!G20*4</f>
        <v>75</v>
      </c>
      <c r="D25" s="76" t="n">
        <f aca="false">C25/300</f>
        <v>0.25</v>
      </c>
      <c r="F25" s="13"/>
      <c r="G25" s="14" t="s">
        <v>29</v>
      </c>
      <c r="H25" s="85" t="n">
        <v>0.45</v>
      </c>
    </row>
    <row r="26" customFormat="false" ht="14.25" hidden="false" customHeight="false" outlineLevel="0" collapsed="false">
      <c r="A26" s="76" t="str">
        <f aca="false">Asignaturas!B21</f>
        <v>Análisis de Datos</v>
      </c>
      <c r="B26" s="83" t="n">
        <f aca="false">Asignaturas!C21</f>
        <v>6</v>
      </c>
      <c r="C26" s="76" t="n">
        <f aca="false">'Actividades Formativas'!D21+'Actividades Formativas'!E21*2+'Actividades Formativas'!F21*2+'Actividades Formativas'!G21*4</f>
        <v>90</v>
      </c>
      <c r="D26" s="76" t="n">
        <f aca="false">C26/300</f>
        <v>0.3</v>
      </c>
      <c r="F26" s="13"/>
      <c r="G26" s="14" t="s">
        <v>79</v>
      </c>
      <c r="H26" s="85" t="n">
        <v>0.4</v>
      </c>
    </row>
    <row r="27" customFormat="false" ht="14.25" hidden="false" customHeight="false" outlineLevel="0" collapsed="false">
      <c r="A27" s="76" t="str">
        <f aca="false">Asignaturas!B22</f>
        <v>Proyecto II</v>
      </c>
      <c r="B27" s="83" t="n">
        <f aca="false">Asignaturas!C22</f>
        <v>3</v>
      </c>
      <c r="C27" s="76" t="n">
        <f aca="false">'Actividades Formativas'!D22+'Actividades Formativas'!E22*2+'Actividades Formativas'!F22*2+'Actividades Formativas'!G22*4</f>
        <v>90</v>
      </c>
      <c r="D27" s="76" t="n">
        <f aca="false">C27/300</f>
        <v>0.3</v>
      </c>
      <c r="F27" s="10"/>
      <c r="G27" s="11" t="s">
        <v>113</v>
      </c>
      <c r="H27" s="87" t="n">
        <v>0.15</v>
      </c>
    </row>
    <row r="28" customFormat="false" ht="14.25" hidden="false" customHeight="false" outlineLevel="0" collapsed="false">
      <c r="A28" s="80" t="s">
        <v>773</v>
      </c>
      <c r="B28" s="86" t="n">
        <f aca="false">SUM(B17:B27)</f>
        <v>60</v>
      </c>
      <c r="C28" s="86" t="n">
        <f aca="false">SUM(C17:C27)</f>
        <v>825</v>
      </c>
      <c r="D28" s="80" t="n">
        <f aca="false">C28/300</f>
        <v>2.75</v>
      </c>
      <c r="F28" s="16" t="s">
        <v>119</v>
      </c>
      <c r="G28" s="17"/>
      <c r="H28" s="91" t="n">
        <v>12.0166666666667</v>
      </c>
    </row>
    <row r="29" customFormat="false" ht="14.25" hidden="false" customHeight="false" outlineLevel="0" collapsed="false">
      <c r="B29" s="83"/>
    </row>
    <row r="30" customFormat="false" ht="14.25" hidden="false" customHeight="false" outlineLevel="0" collapsed="false">
      <c r="A30" s="77" t="s">
        <v>775</v>
      </c>
      <c r="B30" s="77"/>
      <c r="C30" s="77"/>
    </row>
    <row r="31" customFormat="false" ht="14.25" hidden="false" customHeight="false" outlineLevel="0" collapsed="false">
      <c r="A31" s="88" t="s">
        <v>1</v>
      </c>
      <c r="B31" s="89" t="s">
        <v>2</v>
      </c>
      <c r="C31" s="90" t="s">
        <v>734</v>
      </c>
      <c r="D31" s="89" t="s">
        <v>768</v>
      </c>
    </row>
    <row r="32" customFormat="false" ht="14.25" hidden="false" customHeight="false" outlineLevel="0" collapsed="false">
      <c r="A32" s="76" t="str">
        <f aca="false">Asignaturas!B23</f>
        <v>Sistemas Operativos y Redes de Ordenadores</v>
      </c>
      <c r="B32" s="83" t="n">
        <f aca="false">Asignaturas!C23</f>
        <v>6</v>
      </c>
      <c r="C32" s="76" t="n">
        <f aca="false">'Actividades Formativas'!D23+'Actividades Formativas'!E23*2+'Actividades Formativas'!F23*2+'Actividades Formativas'!G23*4</f>
        <v>75</v>
      </c>
      <c r="D32" s="92" t="n">
        <f aca="false">C32/300</f>
        <v>0.25</v>
      </c>
    </row>
    <row r="33" customFormat="false" ht="14.25" hidden="false" customHeight="false" outlineLevel="0" collapsed="false">
      <c r="A33" s="76" t="str">
        <f aca="false">Asignaturas!B24</f>
        <v>Optimización</v>
      </c>
      <c r="B33" s="83" t="n">
        <f aca="false">Asignaturas!C24</f>
        <v>6</v>
      </c>
      <c r="C33" s="76" t="n">
        <f aca="false">'Actividades Formativas'!D24+'Actividades Formativas'!E24*2+'Actividades Formativas'!F24*2+'Actividades Formativas'!G24*4</f>
        <v>75</v>
      </c>
      <c r="D33" s="92" t="n">
        <f aca="false">C33/300</f>
        <v>0.25</v>
      </c>
    </row>
    <row r="34" customFormat="false" ht="14.25" hidden="false" customHeight="false" outlineLevel="0" collapsed="false">
      <c r="A34" s="76" t="str">
        <f aca="false">Asignaturas!B25</f>
        <v>Métodos Numéricos II</v>
      </c>
      <c r="B34" s="83" t="n">
        <f aca="false">Asignaturas!C25</f>
        <v>6</v>
      </c>
      <c r="C34" s="76" t="n">
        <f aca="false">'Actividades Formativas'!D25+'Actividades Formativas'!E25*2+'Actividades Formativas'!F25*2+'Actividades Formativas'!G25*4</f>
        <v>90</v>
      </c>
      <c r="D34" s="92" t="n">
        <f aca="false">C34/300</f>
        <v>0.3</v>
      </c>
    </row>
    <row r="35" customFormat="false" ht="14.25" hidden="false" customHeight="false" outlineLevel="0" collapsed="false">
      <c r="A35" s="76" t="str">
        <f aca="false">Asignaturas!B26</f>
        <v>Hombre y Mundo Moderno</v>
      </c>
      <c r="B35" s="83" t="n">
        <f aca="false">Asignaturas!C26</f>
        <v>6</v>
      </c>
      <c r="C35" s="76" t="n">
        <f aca="false">'Actividades Formativas'!D26+'Actividades Formativas'!E26*2+'Actividades Formativas'!F26*2+'Actividades Formativas'!G26*4</f>
        <v>65</v>
      </c>
      <c r="D35" s="92" t="n">
        <f aca="false">C35/300</f>
        <v>0.216666666666667</v>
      </c>
    </row>
    <row r="36" customFormat="false" ht="14.25" hidden="false" customHeight="false" outlineLevel="0" collapsed="false">
      <c r="A36" s="76" t="s">
        <v>776</v>
      </c>
      <c r="B36" s="83" t="n">
        <v>6</v>
      </c>
      <c r="C36" s="76" t="n">
        <v>120</v>
      </c>
      <c r="D36" s="92" t="n">
        <f aca="false">C36/300</f>
        <v>0.4</v>
      </c>
    </row>
    <row r="37" customFormat="false" ht="14.25" hidden="false" customHeight="false" outlineLevel="0" collapsed="false">
      <c r="A37" s="76" t="str">
        <f aca="false">Asignaturas!B31</f>
        <v>Aprendizaje Automático</v>
      </c>
      <c r="B37" s="83" t="n">
        <f aca="false">Asignaturas!C31</f>
        <v>6</v>
      </c>
      <c r="C37" s="76" t="n">
        <f aca="false">'Actividades Formativas'!D31+'Actividades Formativas'!E31*2+'Actividades Formativas'!F31*2+'Actividades Formativas'!G31*4</f>
        <v>90</v>
      </c>
      <c r="D37" s="92" t="n">
        <f aca="false">C37/300</f>
        <v>0.3</v>
      </c>
    </row>
    <row r="38" customFormat="false" ht="14.25" hidden="false" customHeight="false" outlineLevel="0" collapsed="false">
      <c r="A38" s="76" t="str">
        <f aca="false">Asignaturas!B32</f>
        <v>Computación en paralelo</v>
      </c>
      <c r="B38" s="83" t="n">
        <f aca="false">Asignaturas!C32</f>
        <v>6</v>
      </c>
      <c r="C38" s="76" t="n">
        <f aca="false">'Actividades Formativas'!D32+'Actividades Formativas'!E32*2+'Actividades Formativas'!F32*2+'Actividades Formativas'!G32*4</f>
        <v>90</v>
      </c>
      <c r="D38" s="92" t="n">
        <f aca="false">C38/300</f>
        <v>0.3</v>
      </c>
    </row>
    <row r="39" customFormat="false" ht="14.25" hidden="false" customHeight="false" outlineLevel="0" collapsed="false">
      <c r="A39" s="76" t="str">
        <f aca="false">Asignaturas!B33</f>
        <v>Cálculo Estocástico</v>
      </c>
      <c r="B39" s="83" t="n">
        <f aca="false">Asignaturas!C33</f>
        <v>6</v>
      </c>
      <c r="C39" s="76" t="n">
        <f aca="false">'Actividades Formativas'!D33+'Actividades Formativas'!E33*2+'Actividades Formativas'!F33*2+'Actividades Formativas'!G33*4</f>
        <v>75</v>
      </c>
      <c r="D39" s="92" t="n">
        <f aca="false">C39/300</f>
        <v>0.25</v>
      </c>
    </row>
    <row r="40" customFormat="false" ht="14.25" hidden="false" customHeight="false" outlineLevel="0" collapsed="false">
      <c r="A40" s="76" t="str">
        <f aca="false">Asignaturas!B34</f>
        <v>Matemática Financiera I</v>
      </c>
      <c r="B40" s="83" t="n">
        <f aca="false">Asignaturas!C34</f>
        <v>6</v>
      </c>
      <c r="C40" s="76" t="n">
        <f aca="false">'Actividades Formativas'!D34+'Actividades Formativas'!E34*2+'Actividades Formativas'!F34*2+'Actividades Formativas'!G34*4</f>
        <v>90</v>
      </c>
      <c r="D40" s="92" t="n">
        <f aca="false">C40/300</f>
        <v>0.3</v>
      </c>
    </row>
    <row r="41" customFormat="false" ht="14.25" hidden="false" customHeight="false" outlineLevel="0" collapsed="false">
      <c r="A41" s="76" t="str">
        <f aca="false">Asignaturas!B35</f>
        <v>Matemáticas Actuariales</v>
      </c>
      <c r="B41" s="83" t="n">
        <f aca="false">Asignaturas!C35</f>
        <v>6</v>
      </c>
      <c r="C41" s="76" t="n">
        <f aca="false">'Actividades Formativas'!D35+'Actividades Formativas'!E35*2+'Actividades Formativas'!F35*2+'Actividades Formativas'!G35*4</f>
        <v>90</v>
      </c>
      <c r="D41" s="92" t="n">
        <f aca="false">C41/300</f>
        <v>0.3</v>
      </c>
    </row>
    <row r="42" customFormat="false" ht="14.25" hidden="false" customHeight="false" outlineLevel="0" collapsed="false">
      <c r="A42" s="76" t="str">
        <f aca="false">Asignaturas!B36</f>
        <v>Lógica Formal</v>
      </c>
      <c r="B42" s="83" t="n">
        <f aca="false">Asignaturas!C36</f>
        <v>6</v>
      </c>
      <c r="C42" s="76" t="n">
        <f aca="false">'Actividades Formativas'!D36+'Actividades Formativas'!E36*2+'Actividades Formativas'!F36*2+'Actividades Formativas'!G36*4</f>
        <v>75</v>
      </c>
      <c r="D42" s="92" t="n">
        <f aca="false">C42/300</f>
        <v>0.25</v>
      </c>
    </row>
    <row r="43" customFormat="false" ht="14.25" hidden="false" customHeight="false" outlineLevel="0" collapsed="false">
      <c r="A43" s="76" t="str">
        <f aca="false">Asignaturas!B37</f>
        <v>Teoría de la Computación</v>
      </c>
      <c r="B43" s="83" t="n">
        <f aca="false">Asignaturas!C37</f>
        <v>6</v>
      </c>
      <c r="C43" s="76" t="n">
        <f aca="false">'Actividades Formativas'!D37+'Actividades Formativas'!E37*2+'Actividades Formativas'!F37*2+'Actividades Formativas'!G37*4</f>
        <v>75</v>
      </c>
      <c r="D43" s="92" t="n">
        <f aca="false">C43/300</f>
        <v>0.25</v>
      </c>
    </row>
    <row r="44" customFormat="false" ht="14.25" hidden="false" customHeight="false" outlineLevel="0" collapsed="false">
      <c r="A44" s="76" t="str">
        <f aca="false">Asignaturas!B38</f>
        <v>Fundamentos de la Inteligencia Artificial</v>
      </c>
      <c r="B44" s="83" t="n">
        <f aca="false">Asignaturas!C38</f>
        <v>6</v>
      </c>
      <c r="C44" s="76" t="n">
        <f aca="false">'Actividades Formativas'!D38+'Actividades Formativas'!E38*2+'Actividades Formativas'!F38*2+'Actividades Formativas'!G38*4</f>
        <v>90</v>
      </c>
      <c r="D44" s="92" t="n">
        <f aca="false">C44/300</f>
        <v>0.3</v>
      </c>
    </row>
    <row r="45" customFormat="false" ht="14.25" hidden="false" customHeight="false" outlineLevel="0" collapsed="false">
      <c r="A45" s="80" t="s">
        <v>773</v>
      </c>
      <c r="B45" s="86" t="n">
        <f aca="false">SUM(B32:B44)</f>
        <v>78</v>
      </c>
      <c r="C45" s="86" t="n">
        <f aca="false">SUM(C32:C44)</f>
        <v>1100</v>
      </c>
      <c r="D45" s="93" t="n">
        <f aca="false">C45/300</f>
        <v>3.66666666666667</v>
      </c>
    </row>
    <row r="46" customFormat="false" ht="14.25" hidden="false" customHeight="false" outlineLevel="0" collapsed="false">
      <c r="B46" s="83"/>
    </row>
    <row r="47" customFormat="false" ht="14.25" hidden="false" customHeight="false" outlineLevel="0" collapsed="false">
      <c r="A47" s="77" t="s">
        <v>777</v>
      </c>
      <c r="B47" s="77"/>
      <c r="C47" s="77"/>
    </row>
    <row r="48" customFormat="false" ht="14.25" hidden="false" customHeight="false" outlineLevel="0" collapsed="false">
      <c r="A48" s="88" t="s">
        <v>1</v>
      </c>
      <c r="B48" s="89" t="s">
        <v>2</v>
      </c>
      <c r="C48" s="90" t="s">
        <v>734</v>
      </c>
      <c r="D48" s="89" t="s">
        <v>768</v>
      </c>
    </row>
    <row r="49" customFormat="false" ht="14.25" hidden="false" customHeight="false" outlineLevel="0" collapsed="false">
      <c r="A49" s="76" t="str">
        <f aca="false">Asignaturas!B39</f>
        <v>Matemática Financiera II</v>
      </c>
      <c r="B49" s="83" t="n">
        <f aca="false">Asignaturas!C39</f>
        <v>6</v>
      </c>
      <c r="C49" s="76" t="n">
        <f aca="false">'Actividades Formativas'!D39+'Actividades Formativas'!E39*2+'Actividades Formativas'!F39*2+'Actividades Formativas'!G39*4</f>
        <v>90</v>
      </c>
      <c r="D49" s="92" t="n">
        <f aca="false">C49/300</f>
        <v>0.3</v>
      </c>
    </row>
    <row r="50" customFormat="false" ht="14.25" hidden="false" customHeight="false" outlineLevel="0" collapsed="false">
      <c r="A50" s="76" t="str">
        <f aca="false">Asignaturas!B40</f>
        <v>Minería de Datos y Big Data</v>
      </c>
      <c r="B50" s="83" t="n">
        <f aca="false">Asignaturas!C40</f>
        <v>6</v>
      </c>
      <c r="C50" s="76" t="n">
        <f aca="false">'Actividades Formativas'!D40+'Actividades Formativas'!E40*2+'Actividades Formativas'!F40*2+'Actividades Formativas'!G40*4</f>
        <v>90</v>
      </c>
      <c r="D50" s="92" t="n">
        <f aca="false">C50/300</f>
        <v>0.3</v>
      </c>
    </row>
    <row r="51" customFormat="false" ht="14.25" hidden="false" customHeight="false" outlineLevel="0" collapsed="false">
      <c r="A51" s="76" t="str">
        <f aca="false">Asignaturas!B41</f>
        <v>Modelos de Riesgo Cuantitativo</v>
      </c>
      <c r="B51" s="83" t="n">
        <f aca="false">Asignaturas!C41</f>
        <v>6</v>
      </c>
      <c r="C51" s="76" t="n">
        <f aca="false">'Actividades Formativas'!D41+'Actividades Formativas'!E41*2+'Actividades Formativas'!F41*2+'Actividades Formativas'!G41*4</f>
        <v>75</v>
      </c>
      <c r="D51" s="92" t="n">
        <f aca="false">C51/300</f>
        <v>0.25</v>
      </c>
    </row>
    <row r="52" customFormat="false" ht="14.25" hidden="false" customHeight="false" outlineLevel="0" collapsed="false">
      <c r="A52" s="76" t="str">
        <f aca="false">Asignaturas!B42</f>
        <v>Teoría y optimización de carteras</v>
      </c>
      <c r="B52" s="83" t="n">
        <f aca="false">Asignaturas!C42</f>
        <v>6</v>
      </c>
      <c r="C52" s="76" t="n">
        <f aca="false">'Actividades Formativas'!D42+'Actividades Formativas'!E42*2+'Actividades Formativas'!F42*2+'Actividades Formativas'!G42*4</f>
        <v>75</v>
      </c>
      <c r="D52" s="92" t="n">
        <f aca="false">C52/300</f>
        <v>0.25</v>
      </c>
    </row>
    <row r="53" customFormat="false" ht="14.25" hidden="false" customHeight="false" outlineLevel="0" collapsed="false">
      <c r="A53" s="76" t="str">
        <f aca="false">Asignaturas!B43</f>
        <v>Series Temporales</v>
      </c>
      <c r="B53" s="83" t="n">
        <f aca="false">Asignaturas!C43</f>
        <v>6</v>
      </c>
      <c r="C53" s="76" t="n">
        <f aca="false">'Actividades Formativas'!D43+'Actividades Formativas'!E43*2+'Actividades Formativas'!F43*2+'Actividades Formativas'!G43*4</f>
        <v>75</v>
      </c>
      <c r="D53" s="92" t="n">
        <f aca="false">C53/300</f>
        <v>0.25</v>
      </c>
    </row>
    <row r="54" customFormat="false" ht="14.25" hidden="false" customHeight="false" outlineLevel="0" collapsed="false">
      <c r="A54" s="76" t="str">
        <f aca="false">Asignaturas!B44</f>
        <v>Programación Lógica</v>
      </c>
      <c r="B54" s="83" t="n">
        <f aca="false">Asignaturas!C44</f>
        <v>6</v>
      </c>
      <c r="C54" s="76" t="n">
        <f aca="false">'Actividades Formativas'!D44+'Actividades Formativas'!E44*2+'Actividades Formativas'!F44*2+'Actividades Formativas'!G44*4</f>
        <v>90</v>
      </c>
      <c r="D54" s="92" t="n">
        <f aca="false">C54/300</f>
        <v>0.3</v>
      </c>
    </row>
    <row r="55" customFormat="false" ht="14.25" hidden="false" customHeight="false" outlineLevel="0" collapsed="false">
      <c r="A55" s="76" t="str">
        <f aca="false">Asignaturas!B45</f>
        <v>Programación Funcional</v>
      </c>
      <c r="B55" s="83" t="n">
        <f aca="false">Asignaturas!C45</f>
        <v>6</v>
      </c>
      <c r="C55" s="76" t="n">
        <f aca="false">'Actividades Formativas'!D45+'Actividades Formativas'!E45*2+'Actividades Formativas'!F45*2+'Actividades Formativas'!G45*4</f>
        <v>90</v>
      </c>
      <c r="D55" s="92" t="n">
        <f aca="false">C55/300</f>
        <v>0.3</v>
      </c>
    </row>
    <row r="56" customFormat="false" ht="14.25" hidden="false" customHeight="false" outlineLevel="0" collapsed="false">
      <c r="A56" s="76" t="str">
        <f aca="false">Asignaturas!B46</f>
        <v>Percepción Computacional</v>
      </c>
      <c r="B56" s="83" t="n">
        <f aca="false">Asignaturas!C46</f>
        <v>6</v>
      </c>
      <c r="C56" s="76" t="n">
        <f aca="false">'Actividades Formativas'!D46+'Actividades Formativas'!E46*2+'Actividades Formativas'!F46*2+'Actividades Formativas'!G46*4</f>
        <v>90</v>
      </c>
      <c r="D56" s="92" t="n">
        <f aca="false">C56/300</f>
        <v>0.3</v>
      </c>
    </row>
    <row r="57" customFormat="false" ht="14.25" hidden="false" customHeight="false" outlineLevel="0" collapsed="false">
      <c r="A57" s="76" t="str">
        <f aca="false">Asignaturas!B47</f>
        <v>Procesamiento de Lenguaje Natural</v>
      </c>
      <c r="B57" s="83" t="n">
        <f aca="false">Asignaturas!C47</f>
        <v>6</v>
      </c>
      <c r="C57" s="76" t="n">
        <f aca="false">'Actividades Formativas'!D47+'Actividades Formativas'!E47*2+'Actividades Formativas'!F47*2+'Actividades Formativas'!G47*4</f>
        <v>90</v>
      </c>
      <c r="D57" s="92" t="n">
        <f aca="false">C57/300</f>
        <v>0.3</v>
      </c>
    </row>
    <row r="58" customFormat="false" ht="14.25" hidden="false" customHeight="false" outlineLevel="0" collapsed="false">
      <c r="A58" s="76" t="str">
        <f aca="false">Asignaturas!B48</f>
        <v>Administración de sistemas</v>
      </c>
      <c r="B58" s="83" t="n">
        <f aca="false">Asignaturas!C48</f>
        <v>6</v>
      </c>
      <c r="C58" s="76" t="n">
        <f aca="false">'Actividades Formativas'!D48+'Actividades Formativas'!E48*2+'Actividades Formativas'!F48*2+'Actividades Formativas'!G48*4</f>
        <v>90</v>
      </c>
      <c r="D58" s="92" t="n">
        <f aca="false">C58/300</f>
        <v>0.3</v>
      </c>
    </row>
    <row r="59" customFormat="false" ht="14.25" hidden="false" customHeight="false" outlineLevel="0" collapsed="false">
      <c r="A59" s="76" t="str">
        <f aca="false">Asignaturas!B49</f>
        <v>Doctrina Social de la Iglesia</v>
      </c>
      <c r="B59" s="83" t="n">
        <f aca="false">Asignaturas!C49</f>
        <v>6</v>
      </c>
      <c r="C59" s="76" t="n">
        <f aca="false">'Actividades Formativas'!D49+'Actividades Formativas'!E49*2+'Actividades Formativas'!F49*2+'Actividades Formativas'!G49*4</f>
        <v>66</v>
      </c>
      <c r="D59" s="92" t="n">
        <f aca="false">C59/300</f>
        <v>0.22</v>
      </c>
    </row>
    <row r="60" customFormat="false" ht="14.25" hidden="false" customHeight="false" outlineLevel="0" collapsed="false">
      <c r="A60" s="76" t="str">
        <f aca="false">Asignaturas!B50</f>
        <v>Prácticas externas</v>
      </c>
      <c r="B60" s="83" t="n">
        <f aca="false">Asignaturas!C50</f>
        <v>12</v>
      </c>
      <c r="C60" s="76" t="n">
        <v>200</v>
      </c>
      <c r="D60" s="92" t="n">
        <f aca="false">C60/300</f>
        <v>0.666666666666667</v>
      </c>
    </row>
    <row r="61" customFormat="false" ht="14.25" hidden="false" customHeight="false" outlineLevel="0" collapsed="false">
      <c r="A61" s="76" t="str">
        <f aca="false">Asignaturas!B51</f>
        <v>Trabajo Fin de Grado</v>
      </c>
      <c r="B61" s="83" t="n">
        <f aca="false">Asignaturas!C51</f>
        <v>9</v>
      </c>
      <c r="C61" s="76" t="n">
        <v>400</v>
      </c>
      <c r="D61" s="92" t="n">
        <f aca="false">C61/300</f>
        <v>1.33333333333333</v>
      </c>
    </row>
    <row r="62" customFormat="false" ht="14.25" hidden="false" customHeight="false" outlineLevel="0" collapsed="false">
      <c r="A62" s="76" t="s">
        <v>778</v>
      </c>
      <c r="B62" s="83" t="n">
        <v>3</v>
      </c>
      <c r="C62" s="76" t="n">
        <v>90</v>
      </c>
      <c r="D62" s="92" t="n">
        <f aca="false">C62/300</f>
        <v>0.3</v>
      </c>
    </row>
    <row r="63" customFormat="false" ht="14.25" hidden="false" customHeight="false" outlineLevel="0" collapsed="false">
      <c r="A63" s="76" t="s">
        <v>779</v>
      </c>
      <c r="B63" s="83" t="n">
        <v>3</v>
      </c>
      <c r="C63" s="76" t="n">
        <v>90</v>
      </c>
      <c r="D63" s="92" t="n">
        <f aca="false">C63/300</f>
        <v>0.3</v>
      </c>
    </row>
    <row r="64" customFormat="false" ht="14.25" hidden="false" customHeight="false" outlineLevel="0" collapsed="false">
      <c r="A64" s="80" t="s">
        <v>773</v>
      </c>
      <c r="B64" s="80" t="n">
        <f aca="false">SUM(B49:B63)</f>
        <v>93</v>
      </c>
      <c r="C64" s="80" t="n">
        <f aca="false">SUM(C49:C63)</f>
        <v>1701</v>
      </c>
      <c r="D64" s="76" t="n">
        <f aca="false">C64/300</f>
        <v>5.67</v>
      </c>
    </row>
    <row r="65" customFormat="false" ht="14.25" hidden="false" customHeight="false" outlineLevel="0" collapsed="false">
      <c r="A65" s="80"/>
      <c r="B65" s="80"/>
      <c r="C65" s="80"/>
    </row>
    <row r="66" customFormat="false" ht="14.25" hidden="false" customHeight="false" outlineLevel="0" collapsed="false">
      <c r="D66" s="94" t="s">
        <v>768</v>
      </c>
    </row>
    <row r="67" customFormat="false" ht="14.25" hidden="false" customHeight="false" outlineLevel="0" collapsed="false">
      <c r="A67" s="78" t="s">
        <v>780</v>
      </c>
      <c r="B67" s="95"/>
      <c r="C67" s="96" t="n">
        <f aca="false">C13+C28+C45+C64</f>
        <v>4451</v>
      </c>
      <c r="D67" s="96" t="n">
        <f aca="false">C67/300</f>
        <v>14.8366666666667</v>
      </c>
    </row>
  </sheetData>
  <mergeCells count="4">
    <mergeCell ref="A1:C1"/>
    <mergeCell ref="A15:C15"/>
    <mergeCell ref="A30:C30"/>
    <mergeCell ref="A47:C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8.8515625" defaultRowHeight="14.25" zeroHeight="false" outlineLevelRow="0" outlineLevelCol="0"/>
  <cols>
    <col collapsed="false" customWidth="true" hidden="false" outlineLevel="0" max="1" min="1" style="0" width="42.43"/>
    <col collapsed="false" customWidth="true" hidden="false" outlineLevel="0" max="2" min="2" style="0" width="17.71"/>
    <col collapsed="false" customWidth="true" hidden="false" outlineLevel="0" max="5" min="3" style="0" width="3.14"/>
    <col collapsed="false" customWidth="true" hidden="false" outlineLevel="0" max="6" min="6" style="0" width="52.42"/>
    <col collapsed="false" customWidth="true" hidden="false" outlineLevel="0" max="7" min="7" style="0" width="7.86"/>
    <col collapsed="false" customWidth="true" hidden="false" outlineLevel="0" max="8" min="8" style="0" width="7.14"/>
    <col collapsed="false" customWidth="true" hidden="false" outlineLevel="0" max="10" min="9" style="0" width="4.14"/>
    <col collapsed="false" customWidth="true" hidden="false" outlineLevel="0" max="11" min="11" style="0" width="12.57"/>
  </cols>
  <sheetData>
    <row r="1" customFormat="false" ht="14.25" hidden="false" customHeight="false" outlineLevel="0" collapsed="false">
      <c r="K1" s="0" t="s">
        <v>781</v>
      </c>
    </row>
    <row r="2" customFormat="false" ht="14.25" hidden="false" customHeight="false" outlineLevel="0" collapsed="false">
      <c r="A2" s="4" t="s">
        <v>648</v>
      </c>
      <c r="B2" s="6" t="s">
        <v>669</v>
      </c>
      <c r="F2" s="97" t="s">
        <v>648</v>
      </c>
      <c r="G2" s="98" t="s">
        <v>734</v>
      </c>
      <c r="H2" s="98" t="s">
        <v>768</v>
      </c>
      <c r="K2" s="0" t="s">
        <v>782</v>
      </c>
    </row>
    <row r="3" customFormat="false" ht="14.25" hidden="false" customHeight="false" outlineLevel="0" collapsed="false">
      <c r="A3" s="7" t="s">
        <v>73</v>
      </c>
      <c r="B3" s="9" t="n">
        <v>1605</v>
      </c>
      <c r="F3" s="0" t="s">
        <v>73</v>
      </c>
      <c r="G3" s="0" t="n">
        <f aca="false">GETPIVOTDATA("Horas Max",$A$2,"Área de conocimiento","Ciencias de la Computación e Inteligencia Artificial")-90-200</f>
        <v>1315</v>
      </c>
      <c r="H3" s="36" t="n">
        <f aca="false">G3/300</f>
        <v>4.38333333333333</v>
      </c>
      <c r="K3" s="0" t="s">
        <v>783</v>
      </c>
    </row>
    <row r="4" customFormat="false" ht="14.25" hidden="false" customHeight="false" outlineLevel="0" collapsed="false">
      <c r="A4" s="13" t="s">
        <v>48</v>
      </c>
      <c r="B4" s="15" t="n">
        <v>60</v>
      </c>
      <c r="F4" s="0" t="s">
        <v>48</v>
      </c>
      <c r="G4" s="0" t="n">
        <f aca="false">GETPIVOTDATA("Horas Max",$A$2,"Área de conocimiento","Economía")</f>
        <v>60</v>
      </c>
      <c r="H4" s="36" t="n">
        <f aca="false">G4/300</f>
        <v>0.2</v>
      </c>
      <c r="K4" s="0" t="s">
        <v>784</v>
      </c>
    </row>
    <row r="5" customFormat="false" ht="14.25" hidden="false" customHeight="false" outlineLevel="0" collapsed="false">
      <c r="A5" s="13" t="s">
        <v>83</v>
      </c>
      <c r="B5" s="15" t="n">
        <v>330</v>
      </c>
      <c r="F5" s="0" t="s">
        <v>83</v>
      </c>
      <c r="G5" s="0" t="n">
        <f aca="false">GETPIVOTDATA("Horas Max",$A$2,"Área de conocimiento","Economía Financiera y Contabilidad") + 200</f>
        <v>530</v>
      </c>
      <c r="H5" s="36" t="n">
        <f aca="false">G5/300</f>
        <v>1.76666666666667</v>
      </c>
      <c r="K5" s="0" t="s">
        <v>785</v>
      </c>
    </row>
    <row r="6" customFormat="false" ht="14.25" hidden="false" customHeight="false" outlineLevel="0" collapsed="false">
      <c r="A6" s="13" t="s">
        <v>34</v>
      </c>
      <c r="B6" s="15" t="n">
        <v>240</v>
      </c>
      <c r="F6" s="0" t="s">
        <v>34</v>
      </c>
      <c r="G6" s="0" t="n">
        <f aca="false">GETPIVOTDATA("Horas Max",$A$2,"Área de conocimiento","Estadística e Investigación Operativa")</f>
        <v>240</v>
      </c>
      <c r="H6" s="36" t="n">
        <f aca="false">G6/300</f>
        <v>0.8</v>
      </c>
      <c r="K6" s="0" t="s">
        <v>786</v>
      </c>
    </row>
    <row r="7" customFormat="false" ht="14.25" hidden="false" customHeight="false" outlineLevel="0" collapsed="false">
      <c r="A7" s="13" t="s">
        <v>39</v>
      </c>
      <c r="B7" s="15" t="n">
        <v>251</v>
      </c>
      <c r="F7" s="0" t="s">
        <v>39</v>
      </c>
      <c r="G7" s="0" t="n">
        <f aca="false">GETPIVOTDATA("Horas Max",$A$2,"Área de conocimiento","Humanidades")-60</f>
        <v>191</v>
      </c>
      <c r="H7" s="36" t="n">
        <f aca="false">G7/300</f>
        <v>0.636666666666667</v>
      </c>
      <c r="K7" s="0" t="s">
        <v>787</v>
      </c>
    </row>
    <row r="8" customFormat="false" ht="14.25" hidden="false" customHeight="false" outlineLevel="0" collapsed="false">
      <c r="A8" s="13" t="s">
        <v>29</v>
      </c>
      <c r="B8" s="15" t="n">
        <v>705</v>
      </c>
      <c r="F8" s="0" t="s">
        <v>29</v>
      </c>
      <c r="G8" s="0" t="n">
        <f aca="false">GETPIVOTDATA("Horas Max",$A$2,"Área de conocimiento","Lenguajes y Sistemas Informáticos")</f>
        <v>705</v>
      </c>
      <c r="H8" s="36" t="n">
        <f aca="false">G8/300</f>
        <v>2.35</v>
      </c>
    </row>
    <row r="9" customFormat="false" ht="14.25" hidden="false" customHeight="false" outlineLevel="0" collapsed="false">
      <c r="A9" s="13" t="s">
        <v>16</v>
      </c>
      <c r="B9" s="15" t="n">
        <v>1085</v>
      </c>
      <c r="F9" s="0" t="s">
        <v>16</v>
      </c>
      <c r="G9" s="0" t="n">
        <f aca="false">GETPIVOTDATA("Horas Max",$A$2,"Área de conocimiento","Matemática Aplicada")-80</f>
        <v>1005</v>
      </c>
      <c r="H9" s="36" t="n">
        <f aca="false">G9/300</f>
        <v>3.35</v>
      </c>
    </row>
    <row r="10" customFormat="false" ht="14.25" hidden="false" customHeight="false" outlineLevel="0" collapsed="false">
      <c r="A10" s="13" t="s">
        <v>79</v>
      </c>
      <c r="B10" s="15" t="n">
        <v>285</v>
      </c>
      <c r="F10" s="0" t="s">
        <v>79</v>
      </c>
      <c r="G10" s="0" t="n">
        <f aca="false">GETPIVOTDATA("Horas Max",$A$2,"Área de conocimiento","Métodos Cuantitativos para la Economía")</f>
        <v>285</v>
      </c>
      <c r="H10" s="36" t="n">
        <f aca="false">G10/300</f>
        <v>0.95</v>
      </c>
    </row>
    <row r="11" customFormat="false" ht="14.25" hidden="false" customHeight="false" outlineLevel="0" collapsed="false">
      <c r="A11" s="13" t="s">
        <v>54</v>
      </c>
      <c r="B11" s="15" t="n">
        <v>75</v>
      </c>
      <c r="F11" s="0" t="s">
        <v>54</v>
      </c>
      <c r="G11" s="0" t="n">
        <f aca="false">GETPIVOTDATA("Horas Max",$A$2,"Área de conocimiento","Tecnología Electrónica")</f>
        <v>75</v>
      </c>
      <c r="H11" s="36" t="n">
        <f aca="false">G11/300</f>
        <v>0.25</v>
      </c>
    </row>
    <row r="12" customFormat="false" ht="14.25" hidden="false" customHeight="false" outlineLevel="0" collapsed="false">
      <c r="A12" s="13" t="s">
        <v>113</v>
      </c>
      <c r="B12" s="12" t="n">
        <v>45</v>
      </c>
      <c r="F12" s="0" t="s">
        <v>113</v>
      </c>
      <c r="G12" s="0" t="n">
        <v>45</v>
      </c>
      <c r="H12" s="36" t="n">
        <f aca="false">G12/300</f>
        <v>0.15</v>
      </c>
    </row>
    <row r="13" customFormat="false" ht="14.25" hidden="false" customHeight="false" outlineLevel="0" collapsed="false">
      <c r="A13" s="54" t="s">
        <v>119</v>
      </c>
      <c r="B13" s="18" t="n">
        <v>4681</v>
      </c>
      <c r="F13" s="99" t="s">
        <v>788</v>
      </c>
      <c r="G13" s="100" t="n">
        <f aca="false">SUM(G3:G12)</f>
        <v>4451</v>
      </c>
      <c r="H13" s="100" t="n">
        <f aca="false">G13/300</f>
        <v>14.8366666666667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4140625" defaultRowHeight="14.25" zeroHeight="false" outlineLevelRow="0" outlineLevelCol="0"/>
  <cols>
    <col collapsed="false" customWidth="true" hidden="false" outlineLevel="0" max="1" min="1" style="0" width="46.42"/>
    <col collapsed="false" customWidth="true" hidden="false" outlineLevel="0" max="2" min="2" style="0" width="21.43"/>
    <col collapsed="false" customWidth="true" hidden="false" outlineLevel="0" max="3" min="3" style="0" width="16.85"/>
    <col collapsed="false" customWidth="true" hidden="false" outlineLevel="0" max="4" min="4" style="0" width="19.57"/>
    <col collapsed="false" customWidth="true" hidden="false" outlineLevel="0" max="5" min="5" style="0" width="18.14"/>
    <col collapsed="false" customWidth="true" hidden="false" outlineLevel="0" max="6" min="6" style="0" width="27"/>
    <col collapsed="false" customWidth="true" hidden="false" outlineLevel="0" max="7" min="7" style="0" width="20.57"/>
    <col collapsed="false" customWidth="true" hidden="false" outlineLevel="0" max="8" min="8" style="0" width="27"/>
    <col collapsed="false" customWidth="true" hidden="false" outlineLevel="0" max="9" min="9" style="0" width="32"/>
    <col collapsed="false" customWidth="true" hidden="false" outlineLevel="0" max="10" min="10" style="0" width="24"/>
    <col collapsed="false" customWidth="true" hidden="false" outlineLevel="0" max="11" min="11" style="0" width="22.43"/>
    <col collapsed="false" customWidth="true" hidden="false" outlineLevel="0" max="12" min="12" style="0" width="20.14"/>
    <col collapsed="false" customWidth="true" hidden="false" outlineLevel="0" max="13" min="13" style="0" width="22.86"/>
    <col collapsed="false" customWidth="true" hidden="false" outlineLevel="0" max="14" min="14" style="0" width="24"/>
    <col collapsed="false" customWidth="true" hidden="false" outlineLevel="0" max="15" min="15" style="0" width="27.14"/>
    <col collapsed="false" customWidth="true" hidden="false" outlineLevel="0" max="16" min="16" style="0" width="12"/>
    <col collapsed="false" customWidth="true" hidden="false" outlineLevel="0" max="17" min="17" style="0" width="22.86"/>
    <col collapsed="false" customWidth="true" hidden="false" outlineLevel="0" max="18" min="18" style="0" width="24"/>
    <col collapsed="false" customWidth="true" hidden="false" outlineLevel="0" max="19" min="19" style="0" width="11.86"/>
  </cols>
  <sheetData>
    <row r="1" customFormat="false" ht="14.25" hidden="false" customHeight="false" outlineLevel="0" collapsed="false">
      <c r="A1" s="2" t="s">
        <v>652</v>
      </c>
      <c r="B1" s="3" t="s">
        <v>117</v>
      </c>
    </row>
    <row r="3" customFormat="false" ht="14.25" hidden="false" customHeight="false" outlineLevel="0" collapsed="false">
      <c r="A3" s="61" t="s">
        <v>670</v>
      </c>
      <c r="B3" s="62"/>
      <c r="C3" s="5" t="s">
        <v>653</v>
      </c>
      <c r="D3" s="33"/>
      <c r="E3" s="34"/>
    </row>
    <row r="4" customFormat="false" ht="14.25" hidden="false" customHeight="false" outlineLevel="0" collapsed="false">
      <c r="A4" s="38" t="s">
        <v>7</v>
      </c>
      <c r="B4" s="63" t="s">
        <v>648</v>
      </c>
      <c r="C4" s="39" t="s">
        <v>687</v>
      </c>
      <c r="D4" s="40" t="s">
        <v>661</v>
      </c>
      <c r="E4" s="101" t="s">
        <v>119</v>
      </c>
    </row>
    <row r="5" customFormat="false" ht="14.25" hidden="false" customHeight="false" outlineLevel="0" collapsed="false">
      <c r="A5" s="7" t="n">
        <v>1</v>
      </c>
      <c r="B5" s="8"/>
      <c r="C5" s="102"/>
      <c r="D5" s="103" t="n">
        <v>2.06666666666667</v>
      </c>
      <c r="E5" s="104" t="n">
        <v>2.06666666666667</v>
      </c>
    </row>
    <row r="6" customFormat="false" ht="14.25" hidden="false" customHeight="false" outlineLevel="0" collapsed="false">
      <c r="A6" s="13"/>
      <c r="B6" s="14" t="s">
        <v>34</v>
      </c>
      <c r="C6" s="105"/>
      <c r="D6" s="106" t="n">
        <v>0.2</v>
      </c>
      <c r="E6" s="107" t="n">
        <v>0.2</v>
      </c>
    </row>
    <row r="7" customFormat="false" ht="14.25" hidden="false" customHeight="false" outlineLevel="0" collapsed="false">
      <c r="A7" s="13"/>
      <c r="B7" s="14" t="s">
        <v>39</v>
      </c>
      <c r="C7" s="105"/>
      <c r="D7" s="106" t="n">
        <v>0.2</v>
      </c>
      <c r="E7" s="107" t="n">
        <v>0.2</v>
      </c>
    </row>
    <row r="8" customFormat="false" ht="14.25" hidden="false" customHeight="false" outlineLevel="0" collapsed="false">
      <c r="A8" s="13"/>
      <c r="B8" s="14" t="s">
        <v>29</v>
      </c>
      <c r="C8" s="105"/>
      <c r="D8" s="106" t="n">
        <v>0.666666666666667</v>
      </c>
      <c r="E8" s="107" t="n">
        <v>0.666666666666667</v>
      </c>
    </row>
    <row r="9" customFormat="false" ht="14.25" hidden="false" customHeight="false" outlineLevel="0" collapsed="false">
      <c r="A9" s="10"/>
      <c r="B9" s="11" t="s">
        <v>16</v>
      </c>
      <c r="C9" s="108"/>
      <c r="D9" s="109" t="n">
        <v>1</v>
      </c>
      <c r="E9" s="110" t="n">
        <v>1</v>
      </c>
    </row>
    <row r="10" customFormat="false" ht="14.25" hidden="false" customHeight="false" outlineLevel="0" collapsed="false">
      <c r="A10" s="7" t="n">
        <v>2</v>
      </c>
      <c r="B10" s="8"/>
      <c r="C10" s="43" t="n">
        <v>1.86666666666667</v>
      </c>
      <c r="D10" s="43" t="n">
        <v>0.2</v>
      </c>
      <c r="E10" s="104" t="n">
        <v>2.06666666666667</v>
      </c>
    </row>
    <row r="11" customFormat="false" ht="14.25" hidden="false" customHeight="false" outlineLevel="0" collapsed="false">
      <c r="A11" s="13"/>
      <c r="B11" s="14" t="s">
        <v>48</v>
      </c>
      <c r="C11" s="111"/>
      <c r="D11" s="47" t="n">
        <v>0.2</v>
      </c>
      <c r="E11" s="107" t="n">
        <v>0.2</v>
      </c>
    </row>
    <row r="12" customFormat="false" ht="14.25" hidden="false" customHeight="false" outlineLevel="0" collapsed="false">
      <c r="A12" s="13"/>
      <c r="B12" s="14" t="s">
        <v>34</v>
      </c>
      <c r="C12" s="47" t="n">
        <v>0.4</v>
      </c>
      <c r="D12" s="111"/>
      <c r="E12" s="107" t="n">
        <v>0.4</v>
      </c>
    </row>
    <row r="13" customFormat="false" ht="14.25" hidden="false" customHeight="false" outlineLevel="0" collapsed="false">
      <c r="A13" s="13"/>
      <c r="B13" s="14" t="s">
        <v>29</v>
      </c>
      <c r="C13" s="47" t="n">
        <v>0.366666666666667</v>
      </c>
      <c r="D13" s="111"/>
      <c r="E13" s="107" t="n">
        <v>0.366666666666667</v>
      </c>
    </row>
    <row r="14" customFormat="false" ht="14.25" hidden="false" customHeight="false" outlineLevel="0" collapsed="false">
      <c r="A14" s="13"/>
      <c r="B14" s="14" t="s">
        <v>16</v>
      </c>
      <c r="C14" s="47" t="n">
        <v>0.9</v>
      </c>
      <c r="D14" s="111"/>
      <c r="E14" s="107" t="n">
        <v>0.9</v>
      </c>
    </row>
    <row r="15" customFormat="false" ht="14.25" hidden="false" customHeight="false" outlineLevel="0" collapsed="false">
      <c r="A15" s="10"/>
      <c r="B15" s="11" t="s">
        <v>54</v>
      </c>
      <c r="C15" s="51" t="n">
        <v>0.2</v>
      </c>
      <c r="D15" s="112"/>
      <c r="E15" s="110" t="n">
        <v>0.2</v>
      </c>
    </row>
    <row r="16" customFormat="false" ht="14.25" hidden="false" customHeight="false" outlineLevel="0" collapsed="false">
      <c r="A16" s="7" t="n">
        <v>3</v>
      </c>
      <c r="B16" s="8"/>
      <c r="C16" s="113" t="n">
        <v>2.7</v>
      </c>
      <c r="D16" s="103" t="n">
        <v>0.2</v>
      </c>
      <c r="E16" s="104" t="n">
        <v>2.9</v>
      </c>
    </row>
    <row r="17" customFormat="false" ht="14.25" hidden="false" customHeight="false" outlineLevel="0" collapsed="false">
      <c r="A17" s="13"/>
      <c r="B17" s="14" t="s">
        <v>73</v>
      </c>
      <c r="C17" s="114" t="n">
        <v>1</v>
      </c>
      <c r="D17" s="115"/>
      <c r="E17" s="107" t="n">
        <v>1</v>
      </c>
    </row>
    <row r="18" customFormat="false" ht="14.25" hidden="false" customHeight="false" outlineLevel="0" collapsed="false">
      <c r="A18" s="13"/>
      <c r="B18" s="14" t="s">
        <v>83</v>
      </c>
      <c r="C18" s="114" t="n">
        <v>0.2</v>
      </c>
      <c r="D18" s="115"/>
      <c r="E18" s="107" t="n">
        <v>0.2</v>
      </c>
    </row>
    <row r="19" customFormat="false" ht="14.25" hidden="false" customHeight="false" outlineLevel="0" collapsed="false">
      <c r="A19" s="13"/>
      <c r="B19" s="14" t="s">
        <v>39</v>
      </c>
      <c r="C19" s="105"/>
      <c r="D19" s="106" t="n">
        <v>0.2</v>
      </c>
      <c r="E19" s="107" t="n">
        <v>0.2</v>
      </c>
    </row>
    <row r="20" customFormat="false" ht="14.25" hidden="false" customHeight="false" outlineLevel="0" collapsed="false">
      <c r="A20" s="13"/>
      <c r="B20" s="14" t="s">
        <v>29</v>
      </c>
      <c r="C20" s="114" t="n">
        <v>0.2</v>
      </c>
      <c r="D20" s="115"/>
      <c r="E20" s="107" t="n">
        <v>0.2</v>
      </c>
    </row>
    <row r="21" customFormat="false" ht="14.25" hidden="false" customHeight="false" outlineLevel="0" collapsed="false">
      <c r="A21" s="13"/>
      <c r="B21" s="14" t="s">
        <v>16</v>
      </c>
      <c r="C21" s="114" t="n">
        <v>0.9</v>
      </c>
      <c r="D21" s="115"/>
      <c r="E21" s="107" t="n">
        <v>0.9</v>
      </c>
    </row>
    <row r="22" customFormat="false" ht="14.25" hidden="false" customHeight="false" outlineLevel="0" collapsed="false">
      <c r="A22" s="10"/>
      <c r="B22" s="11" t="s">
        <v>79</v>
      </c>
      <c r="C22" s="116" t="n">
        <v>0.4</v>
      </c>
      <c r="D22" s="117"/>
      <c r="E22" s="110" t="n">
        <v>0.4</v>
      </c>
    </row>
    <row r="23" customFormat="false" ht="14.25" hidden="false" customHeight="false" outlineLevel="0" collapsed="false">
      <c r="A23" s="7" t="n">
        <v>4</v>
      </c>
      <c r="B23" s="8"/>
      <c r="C23" s="43" t="n">
        <v>3.6</v>
      </c>
      <c r="D23" s="43" t="n">
        <v>0.4</v>
      </c>
      <c r="E23" s="104" t="n">
        <v>4</v>
      </c>
    </row>
    <row r="24" customFormat="false" ht="14.25" hidden="false" customHeight="false" outlineLevel="0" collapsed="false">
      <c r="A24" s="13"/>
      <c r="B24" s="14" t="s">
        <v>73</v>
      </c>
      <c r="C24" s="47" t="n">
        <v>2.3</v>
      </c>
      <c r="D24" s="111"/>
      <c r="E24" s="107" t="n">
        <v>2.3</v>
      </c>
    </row>
    <row r="25" customFormat="false" ht="14.25" hidden="false" customHeight="false" outlineLevel="0" collapsed="false">
      <c r="A25" s="13"/>
      <c r="B25" s="14" t="s">
        <v>83</v>
      </c>
      <c r="C25" s="47" t="n">
        <v>0.6</v>
      </c>
      <c r="D25" s="111"/>
      <c r="E25" s="107" t="n">
        <v>0.6</v>
      </c>
    </row>
    <row r="26" customFormat="false" ht="14.25" hidden="false" customHeight="false" outlineLevel="0" collapsed="false">
      <c r="A26" s="13"/>
      <c r="B26" s="14" t="s">
        <v>39</v>
      </c>
      <c r="C26" s="111"/>
      <c r="D26" s="47" t="n">
        <v>0.4</v>
      </c>
      <c r="E26" s="107" t="n">
        <v>0.4</v>
      </c>
    </row>
    <row r="27" customFormat="false" ht="14.25" hidden="false" customHeight="false" outlineLevel="0" collapsed="false">
      <c r="A27" s="13"/>
      <c r="B27" s="14" t="s">
        <v>29</v>
      </c>
      <c r="C27" s="47" t="n">
        <v>0.3</v>
      </c>
      <c r="D27" s="111"/>
      <c r="E27" s="107" t="n">
        <v>0.3</v>
      </c>
    </row>
    <row r="28" customFormat="false" ht="14.25" hidden="false" customHeight="false" outlineLevel="0" collapsed="false">
      <c r="A28" s="13"/>
      <c r="B28" s="14" t="s">
        <v>79</v>
      </c>
      <c r="C28" s="47" t="n">
        <v>0.3</v>
      </c>
      <c r="D28" s="111"/>
      <c r="E28" s="107" t="n">
        <v>0.3</v>
      </c>
    </row>
    <row r="29" customFormat="false" ht="14.25" hidden="false" customHeight="false" outlineLevel="0" collapsed="false">
      <c r="A29" s="10"/>
      <c r="B29" s="11" t="s">
        <v>113</v>
      </c>
      <c r="C29" s="51" t="n">
        <v>0.1</v>
      </c>
      <c r="D29" s="112"/>
      <c r="E29" s="110" t="n">
        <v>0.1</v>
      </c>
    </row>
    <row r="30" customFormat="false" ht="14.25" hidden="false" customHeight="false" outlineLevel="0" collapsed="false">
      <c r="A30" s="16" t="s">
        <v>119</v>
      </c>
      <c r="B30" s="17"/>
      <c r="C30" s="118" t="n">
        <v>8.16666666666667</v>
      </c>
      <c r="D30" s="119" t="n">
        <v>2.86666666666667</v>
      </c>
      <c r="E30" s="91" t="n">
        <v>11.0333333333333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1.4140625" defaultRowHeight="14.25" zeroHeight="false" outlineLevelRow="0" outlineLevelCol="0"/>
  <cols>
    <col collapsed="false" customWidth="true" hidden="false" outlineLevel="0" max="1" min="1" style="0" width="30.43"/>
    <col collapsed="false" customWidth="true" hidden="false" outlineLevel="0" max="2" min="2" style="0" width="41"/>
    <col collapsed="false" customWidth="true" hidden="false" outlineLevel="0" max="3" min="3" style="0" width="28.57"/>
    <col collapsed="false" customWidth="true" hidden="false" outlineLevel="0" max="4" min="4" style="0" width="5.14"/>
    <col collapsed="false" customWidth="true" hidden="false" outlineLevel="0" max="5" min="5" style="0" width="8.43"/>
  </cols>
  <sheetData>
    <row r="1" s="1" customFormat="true" ht="15" hidden="false" customHeight="false" outlineLevel="0" collapsed="false">
      <c r="A1" s="1" t="s">
        <v>5</v>
      </c>
      <c r="B1" s="1" t="str">
        <f aca="false">Asignaturas!B1</f>
        <v>Asignatura</v>
      </c>
      <c r="C1" s="1" t="str">
        <f aca="false">Asignaturas!J1</f>
        <v>Carácter</v>
      </c>
      <c r="D1" s="1" t="str">
        <f aca="false">Asignaturas!C1</f>
        <v>ECTS</v>
      </c>
      <c r="E1" s="1" t="str">
        <f aca="false">Asignaturas!I1</f>
        <v>Semestre</v>
      </c>
    </row>
    <row r="2" customFormat="false" ht="14.25" hidden="false" customHeight="false" outlineLevel="0" collapsed="false">
      <c r="A2" s="0" t="str">
        <f aca="false">Asignaturas!F4</f>
        <v>Álgebra y Lógica Matemática</v>
      </c>
      <c r="B2" s="0" t="str">
        <f aca="false">Asignaturas!B4</f>
        <v>Álgebra Lineal</v>
      </c>
      <c r="C2" s="0" t="str">
        <f aca="false">Asignaturas!J4</f>
        <v>Básica</v>
      </c>
      <c r="D2" s="0" t="n">
        <f aca="false">Asignaturas!C4</f>
        <v>9</v>
      </c>
      <c r="E2" s="0" t="n">
        <f aca="false">Asignaturas!I4</f>
        <v>1</v>
      </c>
    </row>
    <row r="3" customFormat="false" ht="14.25" hidden="false" customHeight="false" outlineLevel="0" collapsed="false">
      <c r="A3" s="0" t="str">
        <f aca="false">Asignaturas!F6</f>
        <v>Algoritmos y Datos</v>
      </c>
      <c r="B3" s="0" t="str">
        <f aca="false">Asignaturas!B6</f>
        <v>Programación</v>
      </c>
      <c r="C3" s="0" t="str">
        <f aca="false">Asignaturas!J6</f>
        <v>Básica</v>
      </c>
      <c r="D3" s="0" t="n">
        <f aca="false">Asignaturas!C6</f>
        <v>6</v>
      </c>
      <c r="E3" s="0" t="n">
        <f aca="false">Asignaturas!I6</f>
        <v>1</v>
      </c>
    </row>
    <row r="4" customFormat="false" ht="14.25" hidden="false" customHeight="false" outlineLevel="0" collapsed="false">
      <c r="A4" s="0" t="str">
        <f aca="false">Asignaturas!F3</f>
        <v>Análisis Matemático</v>
      </c>
      <c r="B4" s="0" t="str">
        <f aca="false">Asignaturas!B3</f>
        <v>Análisis I</v>
      </c>
      <c r="C4" s="0" t="str">
        <f aca="false">Asignaturas!J3</f>
        <v>Básica</v>
      </c>
      <c r="D4" s="0" t="n">
        <f aca="false">Asignaturas!C3</f>
        <v>6</v>
      </c>
      <c r="E4" s="0" t="n">
        <f aca="false">Asignaturas!I3</f>
        <v>1</v>
      </c>
    </row>
    <row r="5" customFormat="false" ht="14.25" hidden="false" customHeight="false" outlineLevel="0" collapsed="false">
      <c r="A5" s="0" t="str">
        <f aca="false">Asignaturas!F28</f>
        <v>Análisis Matemático</v>
      </c>
      <c r="B5" s="0" t="str">
        <f aca="false">Asignaturas!B28</f>
        <v>Análisis Funcional</v>
      </c>
      <c r="C5" s="0" t="str">
        <f aca="false">Asignaturas!J28</f>
        <v>Optativa</v>
      </c>
      <c r="D5" s="0" t="n">
        <f aca="false">Asignaturas!C28</f>
        <v>3</v>
      </c>
      <c r="E5" s="0" t="n">
        <f aca="false">Asignaturas!I28</f>
        <v>5</v>
      </c>
    </row>
    <row r="6" customFormat="false" ht="14.25" hidden="false" customHeight="false" outlineLevel="0" collapsed="false">
      <c r="A6" s="0" t="str">
        <f aca="false">Asignaturas!F18</f>
        <v>Cálculo Numérico</v>
      </c>
      <c r="B6" s="0" t="str">
        <f aca="false">Asignaturas!B18</f>
        <v>Métodos Numéricos I</v>
      </c>
      <c r="C6" s="0" t="str">
        <f aca="false">Asignaturas!J18</f>
        <v>Básica</v>
      </c>
      <c r="D6" s="0" t="n">
        <f aca="false">Asignaturas!C18</f>
        <v>6</v>
      </c>
      <c r="E6" s="0" t="n">
        <f aca="false">Asignaturas!I18</f>
        <v>4</v>
      </c>
    </row>
    <row r="7" customFormat="false" ht="14.25" hidden="false" customHeight="false" outlineLevel="0" collapsed="false">
      <c r="A7" s="0" t="str">
        <f aca="false">Asignaturas!F31</f>
        <v>Ciencia de Datos</v>
      </c>
      <c r="B7" s="0" t="str">
        <f aca="false">Asignaturas!B31</f>
        <v>Aprendizaje Automático</v>
      </c>
      <c r="C7" s="0" t="str">
        <f aca="false">Asignaturas!J31</f>
        <v>Obligatoria</v>
      </c>
      <c r="D7" s="0" t="n">
        <f aca="false">Asignaturas!C31</f>
        <v>6</v>
      </c>
      <c r="E7" s="0" t="n">
        <f aca="false">Asignaturas!I31</f>
        <v>6</v>
      </c>
    </row>
    <row r="8" customFormat="false" ht="14.25" hidden="false" customHeight="false" outlineLevel="0" collapsed="false">
      <c r="A8" s="0" t="str">
        <f aca="false">Asignaturas!F53</f>
        <v>Ciencia de Datos</v>
      </c>
      <c r="B8" s="0" t="str">
        <f aca="false">Asignaturas!B53</f>
        <v>Aprendizaje profundo</v>
      </c>
      <c r="C8" s="0" t="str">
        <f aca="false">Asignaturas!J53</f>
        <v>Optativa de Mención</v>
      </c>
      <c r="D8" s="0" t="n">
        <f aca="false">Asignaturas!C53</f>
        <v>3</v>
      </c>
      <c r="E8" s="0" t="n">
        <f aca="false">Asignaturas!I53</f>
        <v>8</v>
      </c>
    </row>
    <row r="9" customFormat="false" ht="14.25" hidden="false" customHeight="false" outlineLevel="0" collapsed="false">
      <c r="A9" s="0" t="str">
        <f aca="false">Asignaturas!F36</f>
        <v>Computación</v>
      </c>
      <c r="B9" s="0" t="str">
        <f aca="false">Asignaturas!B36</f>
        <v>Lógica Formal</v>
      </c>
      <c r="C9" s="0" t="str">
        <f aca="false">Asignaturas!J36</f>
        <v>Optativa - Obligatoria Mención</v>
      </c>
      <c r="D9" s="0" t="n">
        <f aca="false">Asignaturas!C36</f>
        <v>6</v>
      </c>
      <c r="E9" s="0" t="n">
        <f aca="false">Asignaturas!I36</f>
        <v>6</v>
      </c>
    </row>
    <row r="10" customFormat="false" ht="14.25" hidden="false" customHeight="false" outlineLevel="0" collapsed="false">
      <c r="A10" s="0" t="str">
        <f aca="false">Asignaturas!F37</f>
        <v>Computación</v>
      </c>
      <c r="B10" s="0" t="str">
        <f aca="false">Asignaturas!B37</f>
        <v>Teoría de la Computación</v>
      </c>
      <c r="C10" s="0" t="str">
        <f aca="false">Asignaturas!J37</f>
        <v>Optativa - Obligatoria Mención</v>
      </c>
      <c r="D10" s="0" t="n">
        <f aca="false">Asignaturas!C37</f>
        <v>6</v>
      </c>
      <c r="E10" s="0" t="n">
        <f aca="false">Asignaturas!I37</f>
        <v>6</v>
      </c>
    </row>
    <row r="11" customFormat="false" ht="14.25" hidden="false" customHeight="false" outlineLevel="0" collapsed="false">
      <c r="A11" s="0" t="str">
        <f aca="false">Asignaturas!F44</f>
        <v>Computación</v>
      </c>
      <c r="B11" s="0" t="str">
        <f aca="false">Asignaturas!B44</f>
        <v>Programación Lógica</v>
      </c>
      <c r="C11" s="0" t="str">
        <f aca="false">Asignaturas!J44</f>
        <v>Optativa - Obligatoria Mención</v>
      </c>
      <c r="D11" s="0" t="n">
        <f aca="false">Asignaturas!C44</f>
        <v>6</v>
      </c>
      <c r="E11" s="0" t="n">
        <f aca="false">Asignaturas!I44</f>
        <v>7</v>
      </c>
    </row>
    <row r="12" customFormat="false" ht="14.25" hidden="false" customHeight="false" outlineLevel="0" collapsed="false">
      <c r="A12" s="0" t="str">
        <f aca="false">Asignaturas!F45</f>
        <v>Computación</v>
      </c>
      <c r="B12" s="0" t="str">
        <f aca="false">Asignaturas!B45</f>
        <v>Programación Funcional</v>
      </c>
      <c r="C12" s="0" t="str">
        <f aca="false">Asignaturas!J45</f>
        <v>Optativa - Obligatoria Mención</v>
      </c>
      <c r="D12" s="0" t="n">
        <f aca="false">Asignaturas!C45</f>
        <v>6</v>
      </c>
      <c r="E12" s="0" t="n">
        <f aca="false">Asignaturas!I45</f>
        <v>7</v>
      </c>
    </row>
    <row r="13" customFormat="false" ht="14.25" hidden="false" customHeight="false" outlineLevel="0" collapsed="false">
      <c r="A13" s="0" t="str">
        <f aca="false">Asignaturas!F52</f>
        <v>Computación Cuántica</v>
      </c>
      <c r="B13" s="0" t="str">
        <f aca="false">Asignaturas!B52</f>
        <v>Computación Cuántica</v>
      </c>
      <c r="C13" s="0" t="str">
        <f aca="false">Asignaturas!J52</f>
        <v>Optativa de Mención</v>
      </c>
      <c r="D13" s="0" t="n">
        <f aca="false">Asignaturas!C52</f>
        <v>3</v>
      </c>
      <c r="E13" s="0" t="n">
        <f aca="false">Asignaturas!I52</f>
        <v>8</v>
      </c>
    </row>
    <row r="14" customFormat="false" ht="14.25" hidden="false" customHeight="false" outlineLevel="0" collapsed="false">
      <c r="A14" s="0" t="str">
        <f aca="false">Asignaturas!F32</f>
        <v>Computación Paralela</v>
      </c>
      <c r="B14" s="0" t="str">
        <f aca="false">Asignaturas!B32</f>
        <v>Computación en paralelo</v>
      </c>
      <c r="C14" s="0" t="str">
        <f aca="false">Asignaturas!J32</f>
        <v>Obligatoria</v>
      </c>
      <c r="D14" s="0" t="n">
        <f aca="false">Asignaturas!C32</f>
        <v>6</v>
      </c>
      <c r="E14" s="0" t="n">
        <f aca="false">Asignaturas!I32</f>
        <v>6</v>
      </c>
    </row>
    <row r="15" customFormat="false" ht="14.25" hidden="false" customHeight="false" outlineLevel="0" collapsed="false">
      <c r="A15" s="0" t="str">
        <f aca="false">Asignaturas!F55</f>
        <v>Criptografía</v>
      </c>
      <c r="B15" s="0" t="str">
        <f aca="false">Asignaturas!B55</f>
        <v>Criptografía y Blockchain</v>
      </c>
      <c r="C15" s="0" t="str">
        <f aca="false">Asignaturas!J55</f>
        <v>Optativa de Mención</v>
      </c>
      <c r="D15" s="0" t="n">
        <f aca="false">Asignaturas!C55</f>
        <v>3</v>
      </c>
      <c r="E15" s="0" t="n">
        <f aca="false">Asignaturas!I55</f>
        <v>8</v>
      </c>
    </row>
    <row r="16" customFormat="false" ht="14.25" hidden="false" customHeight="false" outlineLevel="0" collapsed="false">
      <c r="A16" s="0" t="str">
        <f aca="false">Asignaturas!F16</f>
        <v>Economía</v>
      </c>
      <c r="B16" s="0" t="str">
        <f aca="false">Asignaturas!B16</f>
        <v>Fundamentos Económicos</v>
      </c>
      <c r="C16" s="0" t="str">
        <f aca="false">Asignaturas!J16</f>
        <v>Obligatoria</v>
      </c>
      <c r="D16" s="0" t="n">
        <f aca="false">Asignaturas!C16</f>
        <v>6</v>
      </c>
      <c r="E16" s="0" t="n">
        <f aca="false">Asignaturas!I16</f>
        <v>5</v>
      </c>
    </row>
    <row r="17" customFormat="false" ht="14.25" hidden="false" customHeight="false" outlineLevel="0" collapsed="false">
      <c r="A17" s="0" t="str">
        <f aca="false">Asignaturas!F8</f>
        <v>Estadística</v>
      </c>
      <c r="B17" s="0" t="str">
        <f aca="false">Asignaturas!B8</f>
        <v>Probabilidad y Estadística</v>
      </c>
      <c r="C17" s="0" t="str">
        <f aca="false">Asignaturas!J8</f>
        <v>Básica</v>
      </c>
      <c r="D17" s="0" t="n">
        <f aca="false">Asignaturas!C8</f>
        <v>6</v>
      </c>
      <c r="E17" s="0" t="n">
        <f aca="false">Asignaturas!I8</f>
        <v>2</v>
      </c>
    </row>
    <row r="18" customFormat="false" ht="14.25" hidden="false" customHeight="false" outlineLevel="0" collapsed="false">
      <c r="A18" s="0" t="str">
        <f aca="false">Asignaturas!F2</f>
        <v>Fundamentos Matemáticos</v>
      </c>
      <c r="B18" s="0" t="str">
        <f aca="false">Asignaturas!B2</f>
        <v>Fundamentos de Matemáticas</v>
      </c>
      <c r="C18" s="0" t="str">
        <f aca="false">Asignaturas!J2</f>
        <v>Obligatoria</v>
      </c>
      <c r="D18" s="0" t="n">
        <f aca="false">Asignaturas!C2</f>
        <v>3</v>
      </c>
      <c r="E18" s="0" t="n">
        <f aca="false">Asignaturas!I2</f>
        <v>1</v>
      </c>
    </row>
    <row r="19" customFormat="false" ht="14.25" hidden="false" customHeight="false" outlineLevel="0" collapsed="false">
      <c r="A19" s="0" t="str">
        <f aca="false">Asignaturas!F10</f>
        <v>Humanidades</v>
      </c>
      <c r="B19" s="0" t="str">
        <f aca="false">Asignaturas!B10</f>
        <v>Claves de Historia Contemporánea</v>
      </c>
      <c r="C19" s="0" t="str">
        <f aca="false">Asignaturas!J10</f>
        <v>Obligatoria</v>
      </c>
      <c r="D19" s="0" t="n">
        <f aca="false">Asignaturas!C10</f>
        <v>6</v>
      </c>
      <c r="E19" s="0" t="n">
        <f aca="false">Asignaturas!I10</f>
        <v>2</v>
      </c>
    </row>
    <row r="20" customFormat="false" ht="14.25" hidden="false" customHeight="false" outlineLevel="0" collapsed="false">
      <c r="A20" s="0" t="str">
        <f aca="false">Asignaturas!F58</f>
        <v>Humanidades</v>
      </c>
      <c r="B20" s="0" t="str">
        <f aca="false">Asignaturas!B58</f>
        <v>Grandes libros</v>
      </c>
      <c r="C20" s="0" t="str">
        <f aca="false">Asignaturas!J58</f>
        <v>Optativa de Mención</v>
      </c>
      <c r="D20" s="0" t="n">
        <f aca="false">Asignaturas!C58</f>
        <v>3</v>
      </c>
      <c r="E20" s="0" t="n">
        <f aca="false">Asignaturas!I58</f>
        <v>8</v>
      </c>
    </row>
    <row r="21" customFormat="false" ht="14.25" hidden="false" customHeight="false" outlineLevel="0" collapsed="false">
      <c r="A21" s="0" t="str">
        <f aca="false">Asignaturas!F59</f>
        <v>Humanidades</v>
      </c>
      <c r="B21" s="0" t="str">
        <f aca="false">Asignaturas!B59</f>
        <v>Ética y Deontología</v>
      </c>
      <c r="C21" s="0" t="str">
        <f aca="false">Asignaturas!J59</f>
        <v>Optativa de Mención</v>
      </c>
      <c r="D21" s="0" t="n">
        <f aca="false">Asignaturas!C59</f>
        <v>3</v>
      </c>
      <c r="E21" s="0" t="n">
        <f aca="false">Asignaturas!I59</f>
        <v>8</v>
      </c>
    </row>
    <row r="22" customFormat="false" ht="14.25" hidden="false" customHeight="false" outlineLevel="0" collapsed="false">
      <c r="A22" s="0" t="str">
        <f aca="false">Asignaturas!F57</f>
        <v>Ingeniería del Software</v>
      </c>
      <c r="B22" s="0" t="str">
        <f aca="false">Asignaturas!B57</f>
        <v>Ingeniería del Software</v>
      </c>
      <c r="C22" s="0" t="str">
        <f aca="false">Asignaturas!J57</f>
        <v>Optativa de Mención</v>
      </c>
      <c r="D22" s="0" t="n">
        <f aca="false">Asignaturas!C57</f>
        <v>3</v>
      </c>
      <c r="E22" s="0" t="n">
        <f aca="false">Asignaturas!I57</f>
        <v>8</v>
      </c>
    </row>
    <row r="23" customFormat="false" ht="14.25" hidden="false" customHeight="false" outlineLevel="0" collapsed="false">
      <c r="A23" s="0" t="str">
        <f aca="false">Asignaturas!F38</f>
        <v>Inteligencia Artificial</v>
      </c>
      <c r="B23" s="0" t="str">
        <f aca="false">Asignaturas!B38</f>
        <v>Fundamentos de la Inteligencia Artificial</v>
      </c>
      <c r="C23" s="0" t="str">
        <f aca="false">Asignaturas!J38</f>
        <v>Optativa - Obligatoria Mención</v>
      </c>
      <c r="D23" s="0" t="n">
        <f aca="false">Asignaturas!C38</f>
        <v>6</v>
      </c>
      <c r="E23" s="0" t="n">
        <f aca="false">Asignaturas!I38</f>
        <v>6</v>
      </c>
    </row>
    <row r="24" customFormat="false" ht="14.25" hidden="false" customHeight="false" outlineLevel="0" collapsed="false">
      <c r="A24" s="0" t="str">
        <f aca="false">Asignaturas!F46</f>
        <v>Inteligencia Artificial</v>
      </c>
      <c r="B24" s="0" t="str">
        <f aca="false">Asignaturas!B46</f>
        <v>Percepción Computacional</v>
      </c>
      <c r="C24" s="0" t="str">
        <f aca="false">Asignaturas!J46</f>
        <v>Optativa - Obligatoria Mención</v>
      </c>
      <c r="D24" s="0" t="n">
        <f aca="false">Asignaturas!C46</f>
        <v>6</v>
      </c>
      <c r="E24" s="0" t="n">
        <f aca="false">Asignaturas!I46</f>
        <v>7</v>
      </c>
    </row>
    <row r="25" customFormat="false" ht="14.25" hidden="false" customHeight="false" outlineLevel="0" collapsed="false">
      <c r="A25" s="0" t="str">
        <f aca="false">Asignaturas!F47</f>
        <v>Inteligencia Artificial</v>
      </c>
      <c r="B25" s="0" t="str">
        <f aca="false">Asignaturas!B47</f>
        <v>Procesamiento de Lenguaje Natural</v>
      </c>
      <c r="C25" s="0" t="str">
        <f aca="false">Asignaturas!J47</f>
        <v>Optativa - Obligatoria Mención</v>
      </c>
      <c r="D25" s="0" t="n">
        <f aca="false">Asignaturas!C47</f>
        <v>6</v>
      </c>
      <c r="E25" s="0" t="n">
        <f aca="false">Asignaturas!I47</f>
        <v>7</v>
      </c>
    </row>
    <row r="26" customFormat="false" ht="14.25" hidden="false" customHeight="false" outlineLevel="0" collapsed="false">
      <c r="A26" s="0" t="str">
        <f aca="false">Asignaturas!F33</f>
        <v>Matemática Aplicada a la Economía</v>
      </c>
      <c r="B26" s="0" t="str">
        <f aca="false">Asignaturas!B33</f>
        <v>Cálculo Estocástico</v>
      </c>
      <c r="C26" s="0" t="str">
        <f aca="false">Asignaturas!J33</f>
        <v>Optativa - Obligatoria Mención</v>
      </c>
      <c r="D26" s="0" t="n">
        <f aca="false">Asignaturas!C33</f>
        <v>6</v>
      </c>
      <c r="E26" s="0" t="n">
        <f aca="false">Asignaturas!I33</f>
        <v>6</v>
      </c>
    </row>
    <row r="27" customFormat="false" ht="14.25" hidden="false" customHeight="false" outlineLevel="0" collapsed="false">
      <c r="A27" s="0" t="str">
        <f aca="false">Asignaturas!F35</f>
        <v>Matemática Aplicada a la Economía</v>
      </c>
      <c r="B27" s="0" t="str">
        <f aca="false">Asignaturas!B35</f>
        <v>Matemáticas Actuariales</v>
      </c>
      <c r="C27" s="0" t="str">
        <f aca="false">Asignaturas!J35</f>
        <v>Optativa - Obligatoria Mención</v>
      </c>
      <c r="D27" s="0" t="n">
        <f aca="false">Asignaturas!C35</f>
        <v>6</v>
      </c>
      <c r="E27" s="0" t="n">
        <f aca="false">Asignaturas!I35</f>
        <v>6</v>
      </c>
    </row>
    <row r="28" customFormat="false" ht="14.25" hidden="false" customHeight="false" outlineLevel="0" collapsed="false">
      <c r="A28" s="0" t="str">
        <f aca="false">Asignaturas!F43</f>
        <v>Matemática Aplicada a la Economía</v>
      </c>
      <c r="B28" s="0" t="str">
        <f aca="false">Asignaturas!B43</f>
        <v>Series Temporales</v>
      </c>
      <c r="C28" s="0" t="str">
        <f aca="false">Asignaturas!J43</f>
        <v>Optativa - Obligatoria Mención</v>
      </c>
      <c r="D28" s="0" t="n">
        <f aca="false">Asignaturas!C43</f>
        <v>6</v>
      </c>
      <c r="E28" s="0" t="n">
        <f aca="false">Asignaturas!I43</f>
        <v>7</v>
      </c>
    </row>
    <row r="29" customFormat="false" ht="14.25" hidden="false" customHeight="false" outlineLevel="0" collapsed="false">
      <c r="A29" s="0" t="str">
        <f aca="false">Asignaturas!F54</f>
        <v>Matemática Aplicada a la Economía</v>
      </c>
      <c r="B29" s="0" t="str">
        <f aca="false">Asignaturas!B54</f>
        <v>Procesos Estocásticos</v>
      </c>
      <c r="C29" s="0" t="str">
        <f aca="false">Asignaturas!J54</f>
        <v>Optativa de Mención</v>
      </c>
      <c r="D29" s="0" t="n">
        <f aca="false">Asignaturas!C54</f>
        <v>3</v>
      </c>
      <c r="E29" s="0" t="n">
        <f aca="false">Asignaturas!I54</f>
        <v>8</v>
      </c>
    </row>
    <row r="30" customFormat="false" ht="14.25" hidden="false" customHeight="false" outlineLevel="0" collapsed="false">
      <c r="A30" s="0" t="str">
        <f aca="false">Asignaturas!F13</f>
        <v>Matemática Avanzada</v>
      </c>
      <c r="B30" s="0" t="str">
        <f aca="false">Asignaturas!B13</f>
        <v>Ecuaciones Diferenciales y en Diferencias</v>
      </c>
      <c r="C30" s="0" t="str">
        <f aca="false">Asignaturas!J13</f>
        <v>Obligatoria</v>
      </c>
      <c r="D30" s="0" t="n">
        <f aca="false">Asignaturas!C13</f>
        <v>6</v>
      </c>
      <c r="E30" s="0" t="n">
        <f aca="false">Asignaturas!I13</f>
        <v>3</v>
      </c>
    </row>
    <row r="31" customFormat="false" ht="14.25" hidden="false" customHeight="false" outlineLevel="0" collapsed="false">
      <c r="A31" s="0" t="str">
        <f aca="false">Asignaturas!F27</f>
        <v>Matemática Avanzada</v>
      </c>
      <c r="B31" s="0" t="str">
        <f aca="false">Asignaturas!B27</f>
        <v>Sistemas Dinámicos</v>
      </c>
      <c r="C31" s="0" t="str">
        <f aca="false">Asignaturas!J27</f>
        <v>Optativa</v>
      </c>
      <c r="D31" s="0" t="n">
        <f aca="false">Asignaturas!C27</f>
        <v>3</v>
      </c>
      <c r="E31" s="0" t="n">
        <f aca="false">Asignaturas!I27</f>
        <v>5</v>
      </c>
    </row>
    <row r="32" customFormat="false" ht="14.25" hidden="false" customHeight="false" outlineLevel="0" collapsed="false">
      <c r="A32" s="0" t="str">
        <f aca="false">Asignaturas!F29</f>
        <v>Matemática Avanzada</v>
      </c>
      <c r="B32" s="0" t="str">
        <f aca="false">Asignaturas!B29</f>
        <v>Topología</v>
      </c>
      <c r="C32" s="0" t="str">
        <f aca="false">Asignaturas!J29</f>
        <v>Optativa</v>
      </c>
      <c r="D32" s="0" t="n">
        <f aca="false">Asignaturas!C29</f>
        <v>3</v>
      </c>
      <c r="E32" s="0" t="n">
        <f aca="false">Asignaturas!I29</f>
        <v>5</v>
      </c>
    </row>
    <row r="33" customFormat="false" ht="15" hidden="false" customHeight="false" outlineLevel="0" collapsed="false">
      <c r="A33" s="0" t="str">
        <f aca="false">Asignaturas!F30</f>
        <v>Matemática Avanzada</v>
      </c>
      <c r="B33" s="0" t="str">
        <f aca="false">Asignaturas!B30</f>
        <v>Variable Compleja y Análisis de Fourier</v>
      </c>
      <c r="C33" s="0" t="str">
        <f aca="false">Asignaturas!J30</f>
        <v>Optativa</v>
      </c>
      <c r="D33" s="0" t="n">
        <f aca="false">Asignaturas!C30</f>
        <v>6</v>
      </c>
      <c r="E33" s="0" t="n">
        <f aca="false">Asignaturas!I30</f>
        <v>5</v>
      </c>
    </row>
    <row r="34" customFormat="false" ht="14.25" hidden="false" customHeight="false" outlineLevel="0" collapsed="false">
      <c r="A34" s="0" t="str">
        <f aca="false">Asignaturas!F34</f>
        <v>Matemática Financiera</v>
      </c>
      <c r="B34" s="0" t="str">
        <f aca="false">Asignaturas!B34</f>
        <v>Matemática Financiera I</v>
      </c>
      <c r="C34" s="0" t="str">
        <f aca="false">Asignaturas!J34</f>
        <v>Optativa - Obligatoria Mención</v>
      </c>
      <c r="D34" s="0" t="n">
        <f aca="false">Asignaturas!C34</f>
        <v>6</v>
      </c>
      <c r="E34" s="0" t="n">
        <f aca="false">Asignaturas!I34</f>
        <v>6</v>
      </c>
    </row>
    <row r="35" customFormat="false" ht="14.25" hidden="false" customHeight="false" outlineLevel="0" collapsed="false">
      <c r="A35" s="0" t="str">
        <f aca="false">Asignaturas!F39</f>
        <v>Matemática Financiera</v>
      </c>
      <c r="B35" s="0" t="str">
        <f aca="false">Asignaturas!B39</f>
        <v>Matemática Financiera II</v>
      </c>
      <c r="C35" s="0" t="str">
        <f aca="false">Asignaturas!J39</f>
        <v>Optativa - Obligatoria Mención</v>
      </c>
      <c r="D35" s="0" t="n">
        <f aca="false">Asignaturas!C39</f>
        <v>6</v>
      </c>
      <c r="E35" s="0" t="n">
        <f aca="false">Asignaturas!I39</f>
        <v>7</v>
      </c>
    </row>
    <row r="36" customFormat="false" ht="14.25" hidden="false" customHeight="false" outlineLevel="0" collapsed="false">
      <c r="A36" s="0" t="str">
        <f aca="false">Asignaturas!F41</f>
        <v>Matemática Financiera</v>
      </c>
      <c r="B36" s="0" t="str">
        <f aca="false">Asignaturas!B41</f>
        <v>Modelos de Riesgo Cuantitativo</v>
      </c>
      <c r="C36" s="0" t="str">
        <f aca="false">Asignaturas!J41</f>
        <v>Optativa - Obligatoria Mención</v>
      </c>
      <c r="D36" s="0" t="n">
        <f aca="false">Asignaturas!C41</f>
        <v>6</v>
      </c>
      <c r="E36" s="0" t="n">
        <f aca="false">Asignaturas!I41</f>
        <v>7</v>
      </c>
    </row>
    <row r="37" customFormat="false" ht="14.25" hidden="false" customHeight="false" outlineLevel="0" collapsed="false">
      <c r="A37" s="0" t="str">
        <f aca="false">Asignaturas!F42</f>
        <v>Matemática Financiera</v>
      </c>
      <c r="B37" s="0" t="str">
        <f aca="false">Asignaturas!B42</f>
        <v>Teoría y optimización de carteras</v>
      </c>
      <c r="C37" s="0" t="str">
        <f aca="false">Asignaturas!J42</f>
        <v>Optativa - Obligatoria Mención</v>
      </c>
      <c r="D37" s="0" t="n">
        <f aca="false">Asignaturas!C42</f>
        <v>6</v>
      </c>
      <c r="E37" s="0" t="n">
        <f aca="false">Asignaturas!I42</f>
        <v>7</v>
      </c>
    </row>
    <row r="38" customFormat="false" ht="14.25" hidden="false" customHeight="false" outlineLevel="0" collapsed="false">
      <c r="A38" s="0" t="str">
        <f aca="false">Asignaturas!F40</f>
        <v>Minería de Datos</v>
      </c>
      <c r="B38" s="0" t="str">
        <f aca="false">Asignaturas!B40</f>
        <v>Minería de Datos y Big Data</v>
      </c>
      <c r="C38" s="0" t="str">
        <f aca="false">Asignaturas!J40</f>
        <v>Optativa - Obligatoria Mención</v>
      </c>
      <c r="D38" s="0" t="n">
        <f aca="false">Asignaturas!C40</f>
        <v>6</v>
      </c>
      <c r="E38" s="0" t="n">
        <f aca="false">Asignaturas!I40</f>
        <v>7</v>
      </c>
    </row>
    <row r="39" customFormat="false" ht="15" hidden="false" customHeight="false" outlineLevel="0" collapsed="false">
      <c r="A39" s="0" t="str">
        <f aca="false">Asignaturas!F50</f>
        <v>Prácticas Externas</v>
      </c>
      <c r="B39" s="0" t="str">
        <f aca="false">Asignaturas!B50</f>
        <v>Prácticas externas</v>
      </c>
      <c r="C39" s="0" t="str">
        <f aca="false">Asignaturas!J50</f>
        <v>Prácticas Externas</v>
      </c>
      <c r="D39" s="0" t="n">
        <f aca="false">Asignaturas!C50</f>
        <v>12</v>
      </c>
      <c r="E39" s="0" t="n">
        <f aca="false">Asignaturas!I50</f>
        <v>8</v>
      </c>
    </row>
    <row r="40" customFormat="false" ht="15" hidden="false" customHeight="false" outlineLevel="0" collapsed="false">
      <c r="A40" s="0" t="str">
        <f aca="false">Asignaturas!F11</f>
        <v>Proyectos</v>
      </c>
      <c r="B40" s="0" t="str">
        <f aca="false">Asignaturas!B11</f>
        <v>Proyecto I </v>
      </c>
      <c r="C40" s="0" t="str">
        <f aca="false">Asignaturas!J11</f>
        <v>Obligatoria</v>
      </c>
      <c r="D40" s="0" t="n">
        <f aca="false">Asignaturas!C11</f>
        <v>3</v>
      </c>
      <c r="E40" s="0" t="n">
        <f aca="false">Asignaturas!I11</f>
        <v>2</v>
      </c>
    </row>
    <row r="41" customFormat="false" ht="15" hidden="false" customHeight="false" outlineLevel="0" collapsed="false">
      <c r="A41" s="0" t="str">
        <f aca="false">Asignaturas!F48</f>
        <v>Sistemas de Información</v>
      </c>
      <c r="B41" s="0" t="str">
        <f aca="false">Asignaturas!B48</f>
        <v>Administración de sistemas</v>
      </c>
      <c r="C41" s="0" t="str">
        <f aca="false">Asignaturas!J48</f>
        <v>Optativa - Obligatoria Mención</v>
      </c>
      <c r="D41" s="0" t="n">
        <f aca="false">Asignaturas!C48</f>
        <v>6</v>
      </c>
      <c r="E41" s="0" t="n">
        <f aca="false">Asignaturas!I48</f>
        <v>7</v>
      </c>
    </row>
    <row r="42" customFormat="false" ht="15" hidden="false" customHeight="false" outlineLevel="0" collapsed="false">
      <c r="A42" s="0" t="str">
        <f aca="false">Asignaturas!F23</f>
        <v>Sistemas Operativos y Redes</v>
      </c>
      <c r="B42" s="0" t="str">
        <f aca="false">Asignaturas!B23</f>
        <v>Sistemas Operativos y Redes de Ordenadores</v>
      </c>
      <c r="C42" s="0" t="str">
        <f aca="false">Asignaturas!J23</f>
        <v>Obligatoria</v>
      </c>
      <c r="D42" s="0" t="n">
        <f aca="false">Asignaturas!C23</f>
        <v>6</v>
      </c>
      <c r="E42" s="0" t="n">
        <f aca="false">Asignaturas!I23</f>
        <v>5</v>
      </c>
    </row>
    <row r="43" customFormat="false" ht="15" hidden="false" customHeight="false" outlineLevel="0" collapsed="false">
      <c r="A43" s="0" t="str">
        <f aca="false">Asignaturas!F19</f>
        <v>Tecnología Digital</v>
      </c>
      <c r="B43" s="0" t="str">
        <f aca="false">Asignaturas!B19</f>
        <v>Electrónica Digital y Arquitectura de Ordenadores</v>
      </c>
      <c r="C43" s="0" t="str">
        <f aca="false">Asignaturas!J19</f>
        <v>Obligatoria</v>
      </c>
      <c r="D43" s="0" t="n">
        <f aca="false">Asignaturas!C19</f>
        <v>6</v>
      </c>
      <c r="E43" s="0" t="n">
        <f aca="false">Asignaturas!I19</f>
        <v>4</v>
      </c>
    </row>
    <row r="44" customFormat="false" ht="15" hidden="false" customHeight="false" outlineLevel="0" collapsed="false">
      <c r="A44" s="0" t="str">
        <f aca="false">Asignaturas!F56</f>
        <v>Tecnología Digital</v>
      </c>
      <c r="B44" s="0" t="str">
        <f aca="false">Asignaturas!B56</f>
        <v>Teoría de la señal</v>
      </c>
      <c r="C44" s="0" t="str">
        <f aca="false">Asignaturas!J56</f>
        <v>Optativa de Mención</v>
      </c>
      <c r="D44" s="0" t="n">
        <f aca="false">Asignaturas!C56</f>
        <v>3</v>
      </c>
      <c r="E44" s="0" t="n">
        <f aca="false">Asignaturas!I56</f>
        <v>8</v>
      </c>
    </row>
    <row r="45" customFormat="false" ht="15" hidden="false" customHeight="false" outlineLevel="0" collapsed="false">
      <c r="A45" s="0" t="str">
        <f aca="false">Asignaturas!F51</f>
        <v>Trabajo Fin de Grado</v>
      </c>
      <c r="B45" s="0" t="str">
        <f aca="false">Asignaturas!B51</f>
        <v>Trabajo Fin de Grado</v>
      </c>
      <c r="C45" s="0" t="str">
        <f aca="false">Asignaturas!J51</f>
        <v>TFG</v>
      </c>
      <c r="D45" s="0" t="n">
        <f aca="false">Asignaturas!C51</f>
        <v>9</v>
      </c>
      <c r="E45" s="0" t="n">
        <f aca="false">Asignaturas!I51</f>
        <v>8</v>
      </c>
    </row>
    <row r="46" customFormat="false" ht="14.25" hidden="false" customHeight="false" outlineLevel="0" collapsed="false">
      <c r="B46" s="0" t="str">
        <f aca="false">Asignaturas!B5</f>
        <v>Matemática Discreta</v>
      </c>
      <c r="C46" s="0" t="str">
        <f aca="false">Asignaturas!J5</f>
        <v>Básica</v>
      </c>
      <c r="D46" s="0" t="n">
        <f aca="false">Asignaturas!C5</f>
        <v>6</v>
      </c>
      <c r="E46" s="0" t="n">
        <f aca="false">Asignaturas!I5</f>
        <v>1</v>
      </c>
    </row>
    <row r="47" customFormat="false" ht="14.25" hidden="false" customHeight="false" outlineLevel="0" collapsed="false">
      <c r="B47" s="0" t="str">
        <f aca="false">Asignaturas!B9</f>
        <v>Algoritmos y Estructuras de Datos</v>
      </c>
      <c r="C47" s="0" t="str">
        <f aca="false">Asignaturas!J9</f>
        <v>Básica</v>
      </c>
      <c r="D47" s="0" t="n">
        <f aca="false">Asignaturas!C9</f>
        <v>9</v>
      </c>
      <c r="E47" s="0" t="n">
        <f aca="false">Asignaturas!I9</f>
        <v>2</v>
      </c>
    </row>
    <row r="48" customFormat="false" ht="14.25" hidden="false" customHeight="false" outlineLevel="0" collapsed="false">
      <c r="B48" s="0" t="str">
        <f aca="false">Asignaturas!B14</f>
        <v>Bases de Datos</v>
      </c>
      <c r="C48" s="0" t="str">
        <f aca="false">Asignaturas!J14</f>
        <v>Básica</v>
      </c>
      <c r="D48" s="0" t="n">
        <f aca="false">Asignaturas!C14</f>
        <v>6</v>
      </c>
      <c r="E48" s="0" t="n">
        <f aca="false">Asignaturas!I14</f>
        <v>3</v>
      </c>
    </row>
    <row r="49" customFormat="false" ht="14.25" hidden="false" customHeight="false" outlineLevel="0" collapsed="false">
      <c r="B49" s="0" t="str">
        <f aca="false">Asignaturas!B7</f>
        <v>Análisis II</v>
      </c>
      <c r="C49" s="0" t="str">
        <f aca="false">Asignaturas!J7</f>
        <v>Básica</v>
      </c>
      <c r="D49" s="0" t="n">
        <f aca="false">Asignaturas!C7</f>
        <v>6</v>
      </c>
      <c r="E49" s="0" t="n">
        <f aca="false">Asignaturas!I7</f>
        <v>2</v>
      </c>
    </row>
    <row r="50" customFormat="false" ht="14.25" hidden="false" customHeight="false" outlineLevel="0" collapsed="false">
      <c r="B50" s="0" t="str">
        <f aca="false">Asignaturas!B12</f>
        <v>Análisis III</v>
      </c>
      <c r="C50" s="0" t="str">
        <f aca="false">Asignaturas!J12</f>
        <v>Obligatoria</v>
      </c>
      <c r="D50" s="0" t="n">
        <f aca="false">Asignaturas!C12</f>
        <v>6</v>
      </c>
      <c r="E50" s="0" t="n">
        <f aca="false">Asignaturas!I12</f>
        <v>3</v>
      </c>
    </row>
    <row r="51" customFormat="false" ht="14.25" hidden="false" customHeight="false" outlineLevel="0" collapsed="false">
      <c r="B51" s="0" t="str">
        <f aca="false">Asignaturas!B24</f>
        <v>Optimización</v>
      </c>
      <c r="C51" s="0" t="str">
        <f aca="false">Asignaturas!J24</f>
        <v>Obligatoria</v>
      </c>
      <c r="D51" s="0" t="n">
        <f aca="false">Asignaturas!C24</f>
        <v>6</v>
      </c>
      <c r="E51" s="0" t="n">
        <f aca="false">Asignaturas!I24</f>
        <v>5</v>
      </c>
    </row>
    <row r="52" customFormat="false" ht="14.25" hidden="false" customHeight="false" outlineLevel="0" collapsed="false">
      <c r="B52" s="0" t="str">
        <f aca="false">Asignaturas!B25</f>
        <v>Métodos Numéricos II</v>
      </c>
      <c r="C52" s="0" t="str">
        <f aca="false">Asignaturas!J25</f>
        <v>Obligatoria</v>
      </c>
      <c r="D52" s="0" t="n">
        <f aca="false">Asignaturas!C25</f>
        <v>6</v>
      </c>
      <c r="E52" s="0" t="n">
        <f aca="false">Asignaturas!I25</f>
        <v>5</v>
      </c>
    </row>
    <row r="53" customFormat="false" ht="14.25" hidden="false" customHeight="false" outlineLevel="0" collapsed="false">
      <c r="B53" s="0" t="str">
        <f aca="false">Asignaturas!B15</f>
        <v>Estadística Inferencial</v>
      </c>
      <c r="C53" s="0" t="str">
        <f aca="false">Asignaturas!J15</f>
        <v>Obligatoria</v>
      </c>
      <c r="D53" s="0" t="n">
        <f aca="false">Asignaturas!C15</f>
        <v>6</v>
      </c>
      <c r="E53" s="0" t="n">
        <f aca="false">Asignaturas!I15</f>
        <v>3</v>
      </c>
    </row>
    <row r="54" customFormat="false" ht="15" hidden="false" customHeight="false" outlineLevel="0" collapsed="false">
      <c r="B54" s="0" t="str">
        <f aca="false">Asignaturas!B21</f>
        <v>Análisis de Datos</v>
      </c>
      <c r="C54" s="0" t="str">
        <f aca="false">Asignaturas!J21</f>
        <v>Obligatoria</v>
      </c>
      <c r="D54" s="0" t="n">
        <f aca="false">Asignaturas!C21</f>
        <v>6</v>
      </c>
      <c r="E54" s="0" t="n">
        <f aca="false">Asignaturas!I21</f>
        <v>4</v>
      </c>
    </row>
    <row r="55" customFormat="false" ht="14.25" hidden="false" customHeight="false" outlineLevel="0" collapsed="false">
      <c r="B55" s="0" t="str">
        <f aca="false">Asignaturas!B26</f>
        <v>Hombre y Mundo Moderno</v>
      </c>
      <c r="C55" s="0" t="str">
        <f aca="false">Asignaturas!J26</f>
        <v>Obligatoria</v>
      </c>
      <c r="D55" s="0" t="n">
        <f aca="false">Asignaturas!C26</f>
        <v>6</v>
      </c>
      <c r="E55" s="0" t="n">
        <f aca="false">Asignaturas!I26</f>
        <v>3</v>
      </c>
    </row>
    <row r="56" customFormat="false" ht="14.25" hidden="false" customHeight="false" outlineLevel="0" collapsed="false">
      <c r="B56" s="0" t="str">
        <f aca="false">Asignaturas!B49</f>
        <v>Doctrina Social de la Iglesia</v>
      </c>
      <c r="C56" s="0" t="str">
        <f aca="false">Asignaturas!J49</f>
        <v>Obligatoria</v>
      </c>
      <c r="D56" s="0" t="n">
        <f aca="false">Asignaturas!C49</f>
        <v>6</v>
      </c>
      <c r="E56" s="0" t="n">
        <f aca="false">Asignaturas!I49</f>
        <v>8</v>
      </c>
    </row>
    <row r="57" customFormat="false" ht="14.25" hidden="false" customHeight="false" outlineLevel="0" collapsed="false">
      <c r="B57" s="0" t="str">
        <f aca="false">Asignaturas!B17</f>
        <v>Geometría Diferencial</v>
      </c>
      <c r="C57" s="0" t="str">
        <f aca="false">Asignaturas!J17</f>
        <v>Obligatoria</v>
      </c>
      <c r="D57" s="0" t="n">
        <f aca="false">Asignaturas!C17</f>
        <v>3</v>
      </c>
      <c r="E57" s="0" t="n">
        <f aca="false">Asignaturas!I17</f>
        <v>4</v>
      </c>
    </row>
    <row r="58" customFormat="false" ht="14.25" hidden="false" customHeight="false" outlineLevel="0" collapsed="false">
      <c r="B58" s="0" t="str">
        <f aca="false">Asignaturas!B20</f>
        <v>Ecuaciones en Derivadas Parciales</v>
      </c>
      <c r="C58" s="0" t="str">
        <f aca="false">Asignaturas!J20</f>
        <v>Obligatoria</v>
      </c>
      <c r="D58" s="0" t="n">
        <f aca="false">Asignaturas!C20</f>
        <v>6</v>
      </c>
      <c r="E58" s="0" t="n">
        <f aca="false">Asignaturas!I20</f>
        <v>4</v>
      </c>
    </row>
    <row r="59" customFormat="false" ht="14.25" hidden="false" customHeight="false" outlineLevel="0" collapsed="false">
      <c r="B59" s="0" t="str">
        <f aca="false">Asignaturas!B22</f>
        <v>Proyecto II</v>
      </c>
      <c r="C59" s="0" t="str">
        <f aca="false">Asignaturas!J22</f>
        <v>Obligatoria</v>
      </c>
      <c r="D59" s="0" t="n">
        <f aca="false">Asignaturas!C22</f>
        <v>3</v>
      </c>
      <c r="E59" s="0" t="n">
        <f aca="false">Asignaturas!I22</f>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4140625" defaultRowHeight="14.25" zeroHeight="false" outlineLevelRow="0" outlineLevelCol="0"/>
  <cols>
    <col collapsed="false" customWidth="true" hidden="false" outlineLevel="0" max="1" min="1" style="0" width="34.43"/>
    <col collapsed="false" customWidth="true" hidden="false" outlineLevel="0" max="2" min="2" style="0" width="10.58"/>
    <col collapsed="false" customWidth="true" hidden="false" outlineLevel="0" max="3" min="3" style="0" width="10.42"/>
    <col collapsed="false" customWidth="true" hidden="false" outlineLevel="0" max="4" min="4" style="0" width="5.43"/>
    <col collapsed="false" customWidth="true" hidden="false" outlineLevel="0" max="5" min="5" style="0" width="10.42"/>
    <col collapsed="false" customWidth="true" hidden="false" outlineLevel="0" max="6" min="6" style="0" width="16.85"/>
    <col collapsed="false" customWidth="true" hidden="false" outlineLevel="0" max="7" min="7" style="0" width="20.43"/>
    <col collapsed="false" customWidth="true" hidden="false" outlineLevel="0" max="8" min="8" style="0" width="19.57"/>
    <col collapsed="false" customWidth="true" hidden="false" outlineLevel="0" max="9" min="9" style="0" width="9.57"/>
    <col collapsed="false" customWidth="true" hidden="false" outlineLevel="0" max="10" min="10" style="0" width="25.14"/>
    <col collapsed="false" customWidth="true" hidden="false" outlineLevel="0" max="12" min="12" style="0" width="8.43"/>
  </cols>
  <sheetData>
    <row r="1" customFormat="false" ht="14.25" hidden="false" customHeight="false" outlineLevel="0" collapsed="false">
      <c r="A1" s="2" t="s">
        <v>9</v>
      </c>
      <c r="B1" s="3" t="s">
        <v>117</v>
      </c>
    </row>
    <row r="3" customFormat="false" ht="14.25" hidden="false" customHeight="false" outlineLevel="0" collapsed="false">
      <c r="A3" s="4" t="s">
        <v>3</v>
      </c>
      <c r="B3" s="5" t="s">
        <v>5</v>
      </c>
      <c r="C3" s="6" t="s">
        <v>118</v>
      </c>
    </row>
    <row r="4" customFormat="false" ht="14.25" hidden="false" customHeight="false" outlineLevel="0" collapsed="false">
      <c r="A4" s="7" t="s">
        <v>38</v>
      </c>
      <c r="B4" s="8"/>
      <c r="C4" s="9" t="n">
        <v>5</v>
      </c>
    </row>
    <row r="5" customFormat="false" ht="14.25" hidden="false" customHeight="false" outlineLevel="0" collapsed="false">
      <c r="A5" s="10"/>
      <c r="B5" s="11" t="s">
        <v>39</v>
      </c>
      <c r="C5" s="12" t="n">
        <v>5</v>
      </c>
    </row>
    <row r="6" customFormat="false" ht="14.25" hidden="false" customHeight="false" outlineLevel="0" collapsed="false">
      <c r="A6" s="7" t="s">
        <v>13</v>
      </c>
      <c r="B6" s="8"/>
      <c r="C6" s="9" t="n">
        <v>10</v>
      </c>
    </row>
    <row r="7" customFormat="false" ht="14.25" hidden="false" customHeight="false" outlineLevel="0" collapsed="false">
      <c r="A7" s="13"/>
      <c r="B7" s="14" t="s">
        <v>20</v>
      </c>
      <c r="C7" s="15" t="n">
        <v>4</v>
      </c>
    </row>
    <row r="8" customFormat="false" ht="14.25" hidden="false" customHeight="false" outlineLevel="0" collapsed="false">
      <c r="A8" s="13"/>
      <c r="B8" s="14" t="s">
        <v>15</v>
      </c>
      <c r="C8" s="15" t="n">
        <v>1</v>
      </c>
    </row>
    <row r="9" customFormat="false" ht="14.25" hidden="false" customHeight="false" outlineLevel="0" collapsed="false">
      <c r="A9" s="10"/>
      <c r="B9" s="11" t="s">
        <v>44</v>
      </c>
      <c r="C9" s="12" t="n">
        <v>5</v>
      </c>
    </row>
    <row r="10" customFormat="false" ht="14.25" hidden="false" customHeight="false" outlineLevel="0" collapsed="false">
      <c r="A10" s="7" t="s">
        <v>32</v>
      </c>
      <c r="B10" s="8"/>
      <c r="C10" s="9" t="n">
        <v>12</v>
      </c>
    </row>
    <row r="11" customFormat="false" ht="14.25" hidden="false" customHeight="false" outlineLevel="0" collapsed="false">
      <c r="A11" s="13"/>
      <c r="B11" s="14" t="s">
        <v>33</v>
      </c>
      <c r="C11" s="15" t="n">
        <v>3</v>
      </c>
    </row>
    <row r="12" customFormat="false" ht="14.25" hidden="false" customHeight="false" outlineLevel="0" collapsed="false">
      <c r="A12" s="13"/>
      <c r="B12" s="14" t="s">
        <v>78</v>
      </c>
      <c r="C12" s="15" t="n">
        <v>4</v>
      </c>
    </row>
    <row r="13" customFormat="false" ht="14.25" hidden="false" customHeight="false" outlineLevel="0" collapsed="false">
      <c r="A13" s="13"/>
      <c r="B13" s="14" t="s">
        <v>82</v>
      </c>
      <c r="C13" s="15" t="n">
        <v>4</v>
      </c>
    </row>
    <row r="14" customFormat="false" ht="14.25" hidden="false" customHeight="false" outlineLevel="0" collapsed="false">
      <c r="A14" s="10"/>
      <c r="B14" s="11" t="s">
        <v>48</v>
      </c>
      <c r="C14" s="12" t="n">
        <v>1</v>
      </c>
    </row>
    <row r="15" customFormat="false" ht="14.25" hidden="false" customHeight="false" outlineLevel="0" collapsed="false">
      <c r="A15" s="7" t="s">
        <v>23</v>
      </c>
      <c r="B15" s="8"/>
      <c r="C15" s="9" t="n">
        <v>29</v>
      </c>
    </row>
    <row r="16" customFormat="false" ht="14.25" hidden="false" customHeight="false" outlineLevel="0" collapsed="false">
      <c r="A16" s="13"/>
      <c r="B16" s="14" t="s">
        <v>24</v>
      </c>
      <c r="C16" s="15" t="n">
        <v>2</v>
      </c>
    </row>
    <row r="17" customFormat="false" ht="14.25" hidden="false" customHeight="false" outlineLevel="0" collapsed="false">
      <c r="A17" s="13"/>
      <c r="B17" s="14" t="s">
        <v>28</v>
      </c>
      <c r="C17" s="15" t="n">
        <v>3</v>
      </c>
    </row>
    <row r="18" customFormat="false" ht="14.25" hidden="false" customHeight="false" outlineLevel="0" collapsed="false">
      <c r="A18" s="13"/>
      <c r="B18" s="14" t="s">
        <v>51</v>
      </c>
      <c r="C18" s="15" t="n">
        <v>3</v>
      </c>
    </row>
    <row r="19" customFormat="false" ht="14.25" hidden="false" customHeight="false" outlineLevel="0" collapsed="false">
      <c r="A19" s="13"/>
      <c r="B19" s="14" t="s">
        <v>72</v>
      </c>
      <c r="C19" s="15" t="n">
        <v>2</v>
      </c>
    </row>
    <row r="20" customFormat="false" ht="14.25" hidden="false" customHeight="false" outlineLevel="0" collapsed="false">
      <c r="A20" s="13"/>
      <c r="B20" s="14" t="s">
        <v>27</v>
      </c>
      <c r="C20" s="15" t="n">
        <v>4</v>
      </c>
    </row>
    <row r="21" customFormat="false" ht="14.25" hidden="false" customHeight="false" outlineLevel="0" collapsed="false">
      <c r="A21" s="13"/>
      <c r="B21" s="14" t="s">
        <v>114</v>
      </c>
      <c r="C21" s="15" t="n">
        <v>1</v>
      </c>
    </row>
    <row r="22" customFormat="false" ht="14.25" hidden="false" customHeight="false" outlineLevel="0" collapsed="false">
      <c r="A22" s="13"/>
      <c r="B22" s="14" t="s">
        <v>71</v>
      </c>
      <c r="C22" s="15" t="n">
        <v>3</v>
      </c>
    </row>
    <row r="23" customFormat="false" ht="14.25" hidden="false" customHeight="false" outlineLevel="0" collapsed="false">
      <c r="A23" s="13"/>
      <c r="B23" s="14" t="s">
        <v>44</v>
      </c>
      <c r="C23" s="15" t="n">
        <v>1</v>
      </c>
    </row>
    <row r="24" customFormat="false" ht="14.25" hidden="false" customHeight="false" outlineLevel="0" collapsed="false">
      <c r="A24" s="13"/>
      <c r="B24" s="14" t="s">
        <v>41</v>
      </c>
      <c r="C24" s="15" t="n">
        <v>2</v>
      </c>
    </row>
    <row r="25" customFormat="false" ht="14.25" hidden="false" customHeight="false" outlineLevel="0" collapsed="false">
      <c r="A25" s="13"/>
      <c r="B25" s="14" t="s">
        <v>99</v>
      </c>
      <c r="C25" s="15" t="n">
        <v>1</v>
      </c>
    </row>
    <row r="26" customFormat="false" ht="14.25" hidden="false" customHeight="false" outlineLevel="0" collapsed="false">
      <c r="A26" s="13"/>
      <c r="B26" s="14" t="s">
        <v>53</v>
      </c>
      <c r="C26" s="15" t="n">
        <v>2</v>
      </c>
    </row>
    <row r="27" customFormat="false" ht="14.25" hidden="false" customHeight="false" outlineLevel="0" collapsed="false">
      <c r="A27" s="13"/>
      <c r="B27" s="14" t="s">
        <v>75</v>
      </c>
      <c r="C27" s="15" t="n">
        <v>1</v>
      </c>
    </row>
    <row r="28" customFormat="false" ht="14.25" hidden="false" customHeight="false" outlineLevel="0" collapsed="false">
      <c r="A28" s="13"/>
      <c r="B28" s="14" t="s">
        <v>105</v>
      </c>
      <c r="C28" s="15" t="n">
        <v>1</v>
      </c>
    </row>
    <row r="29" customFormat="false" ht="14.25" hidden="false" customHeight="false" outlineLevel="0" collapsed="false">
      <c r="A29" s="13"/>
      <c r="B29" s="14" t="s">
        <v>110</v>
      </c>
      <c r="C29" s="15" t="n">
        <v>1</v>
      </c>
    </row>
    <row r="30" customFormat="false" ht="14.25" hidden="false" customHeight="false" outlineLevel="0" collapsed="false">
      <c r="A30" s="13"/>
      <c r="B30" s="14" t="s">
        <v>90</v>
      </c>
      <c r="C30" s="15" t="n">
        <v>1</v>
      </c>
    </row>
    <row r="31" customFormat="false" ht="14.25" hidden="false" customHeight="false" outlineLevel="0" collapsed="false">
      <c r="A31" s="10"/>
      <c r="B31" s="11" t="s">
        <v>61</v>
      </c>
      <c r="C31" s="12" t="n">
        <v>1</v>
      </c>
    </row>
    <row r="32" customFormat="false" ht="14.25" hidden="false" customHeight="false" outlineLevel="0" collapsed="false">
      <c r="A32" s="7" t="s">
        <v>102</v>
      </c>
      <c r="B32" s="8"/>
      <c r="C32" s="9" t="n">
        <v>1</v>
      </c>
    </row>
    <row r="33" customFormat="false" ht="14.25" hidden="false" customHeight="false" outlineLevel="0" collapsed="false">
      <c r="A33" s="10"/>
      <c r="B33" s="11" t="s">
        <v>102</v>
      </c>
      <c r="C33" s="12" t="n">
        <v>1</v>
      </c>
    </row>
    <row r="34" customFormat="false" ht="14.25" hidden="false" customHeight="false" outlineLevel="0" collapsed="false">
      <c r="A34" s="7" t="s">
        <v>103</v>
      </c>
      <c r="B34" s="8"/>
      <c r="C34" s="9" t="n">
        <v>1</v>
      </c>
    </row>
    <row r="35" customFormat="false" ht="14.25" hidden="false" customHeight="false" outlineLevel="0" collapsed="false">
      <c r="A35" s="10"/>
      <c r="B35" s="11" t="s">
        <v>103</v>
      </c>
      <c r="C35" s="12" t="n">
        <v>1</v>
      </c>
    </row>
    <row r="36" customFormat="false" ht="14.25" hidden="false" customHeight="false" outlineLevel="0" collapsed="false">
      <c r="A36" s="16" t="s">
        <v>119</v>
      </c>
      <c r="B36" s="17"/>
      <c r="C36" s="18" t="n">
        <v>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E1" activeCellId="0" sqref="E1"/>
    </sheetView>
  </sheetViews>
  <sheetFormatPr defaultColWidth="8.8515625" defaultRowHeight="30" zeroHeight="false" outlineLevelRow="0" outlineLevelCol="0"/>
  <cols>
    <col collapsed="false" customWidth="true" hidden="false" outlineLevel="0" max="2" min="2" style="0" width="45.85"/>
    <col collapsed="false" customWidth="true" hidden="false" outlineLevel="0" max="3" min="3" style="0" width="32.71"/>
    <col collapsed="false" customWidth="true" hidden="false" outlineLevel="0" max="4" min="4" style="0" width="255.71"/>
    <col collapsed="false" customWidth="true" hidden="false" outlineLevel="0" max="5" min="5" style="0" width="51.43"/>
  </cols>
  <sheetData>
    <row r="1" s="1" customFormat="true" ht="30" hidden="false" customHeight="true" outlineLevel="0" collapsed="false">
      <c r="A1" s="1" t="s">
        <v>0</v>
      </c>
      <c r="B1" s="1" t="s">
        <v>1</v>
      </c>
      <c r="C1" s="1" t="s">
        <v>5</v>
      </c>
      <c r="D1" s="1" t="s">
        <v>120</v>
      </c>
    </row>
    <row r="2" customFormat="false" ht="30" hidden="false" customHeight="true" outlineLevel="0" collapsed="false">
      <c r="A2" s="0" t="n">
        <f aca="false">Asignaturas!A2</f>
        <v>19968</v>
      </c>
      <c r="B2" s="0" t="str">
        <f aca="false">Asignaturas!B2</f>
        <v>Fundamentos de Matemáticas</v>
      </c>
      <c r="C2" s="0" t="str">
        <f aca="false">Asignaturas!F2</f>
        <v>Fundamentos Matemáticos</v>
      </c>
      <c r="D2" s="0" t="s">
        <v>121</v>
      </c>
      <c r="E2" s="19"/>
    </row>
    <row r="3" customFormat="false" ht="30" hidden="false" customHeight="true" outlineLevel="0" collapsed="false">
      <c r="A3" s="0" t="n">
        <f aca="false">Asignaturas!A3</f>
        <v>19967</v>
      </c>
      <c r="B3" s="0" t="str">
        <f aca="false">Asignaturas!B3</f>
        <v>Análisis I</v>
      </c>
      <c r="C3" s="0" t="str">
        <f aca="false">Asignaturas!F3</f>
        <v>Análisis Matemático</v>
      </c>
      <c r="D3" s="0" t="s">
        <v>122</v>
      </c>
    </row>
    <row r="4" customFormat="false" ht="30" hidden="false" customHeight="true" outlineLevel="0" collapsed="false">
      <c r="A4" s="0" t="n">
        <f aca="false">Asignaturas!A4</f>
        <v>19964</v>
      </c>
      <c r="B4" s="0" t="str">
        <f aca="false">Asignaturas!B4</f>
        <v>Álgebra Lineal</v>
      </c>
      <c r="C4" s="0" t="str">
        <f aca="false">Asignaturas!F4</f>
        <v>Álgebra y Lógica Matemática</v>
      </c>
      <c r="D4" s="0" t="s">
        <v>123</v>
      </c>
    </row>
    <row r="5" customFormat="false" ht="30" hidden="false" customHeight="true" outlineLevel="0" collapsed="false">
      <c r="A5" s="0" t="n">
        <f aca="false">Asignaturas!A5</f>
        <v>19965</v>
      </c>
      <c r="B5" s="0" t="str">
        <f aca="false">Asignaturas!B5</f>
        <v>Matemática Discreta</v>
      </c>
      <c r="C5" s="0" t="str">
        <f aca="false">Asignaturas!F5</f>
        <v>Álgebra y Lógica Matemática</v>
      </c>
      <c r="D5" s="0" t="s">
        <v>124</v>
      </c>
    </row>
    <row r="6" customFormat="false" ht="30" hidden="false" customHeight="true" outlineLevel="0" collapsed="false">
      <c r="A6" s="0" t="n">
        <f aca="false">Asignaturas!A6</f>
        <v>19966</v>
      </c>
      <c r="B6" s="0" t="str">
        <f aca="false">Asignaturas!B6</f>
        <v>Programación</v>
      </c>
      <c r="C6" s="0" t="str">
        <f aca="false">Asignaturas!F6</f>
        <v>Algoritmos y Datos</v>
      </c>
      <c r="D6" s="0" t="s">
        <v>125</v>
      </c>
    </row>
    <row r="7" customFormat="false" ht="30" hidden="false" customHeight="true" outlineLevel="0" collapsed="false">
      <c r="A7" s="0" t="n">
        <f aca="false">Asignaturas!A7</f>
        <v>19970</v>
      </c>
      <c r="B7" s="0" t="str">
        <f aca="false">Asignaturas!B7</f>
        <v>Análisis II</v>
      </c>
      <c r="C7" s="0" t="str">
        <f aca="false">Asignaturas!F7</f>
        <v>Análisis Matemático</v>
      </c>
      <c r="D7" s="0" t="s">
        <v>126</v>
      </c>
    </row>
    <row r="8" customFormat="false" ht="30" hidden="false" customHeight="true" outlineLevel="0" collapsed="false">
      <c r="A8" s="0" t="n">
        <f aca="false">Asignaturas!A8</f>
        <v>19971</v>
      </c>
      <c r="B8" s="0" t="str">
        <f aca="false">Asignaturas!B8</f>
        <v>Probabilidad y Estadística</v>
      </c>
      <c r="C8" s="0" t="str">
        <f aca="false">Asignaturas!F8</f>
        <v>Estadística</v>
      </c>
      <c r="D8" s="0" t="s">
        <v>127</v>
      </c>
    </row>
    <row r="9" customFormat="false" ht="30" hidden="false" customHeight="true" outlineLevel="0" collapsed="false">
      <c r="A9" s="0" t="n">
        <f aca="false">Asignaturas!A9</f>
        <v>19969</v>
      </c>
      <c r="B9" s="0" t="str">
        <f aca="false">Asignaturas!B9</f>
        <v>Algoritmos y Estructuras de Datos</v>
      </c>
      <c r="C9" s="0" t="str">
        <f aca="false">Asignaturas!F9</f>
        <v>Algoritmos y Datos</v>
      </c>
      <c r="D9" s="0" t="s">
        <v>128</v>
      </c>
    </row>
    <row r="10" customFormat="false" ht="30" hidden="false" customHeight="true" outlineLevel="0" collapsed="false">
      <c r="A10" s="0" t="n">
        <f aca="false">Asignaturas!A10</f>
        <v>19972</v>
      </c>
      <c r="B10" s="0" t="str">
        <f aca="false">Asignaturas!B10</f>
        <v>Claves de Historia Contemporánea</v>
      </c>
      <c r="C10" s="0" t="str">
        <f aca="false">Asignaturas!F10</f>
        <v>Humanidades</v>
      </c>
      <c r="D10" s="0" t="s">
        <v>129</v>
      </c>
    </row>
    <row r="11" customFormat="false" ht="30" hidden="false" customHeight="true" outlineLevel="0" collapsed="false">
      <c r="A11" s="0" t="n">
        <f aca="false">Asignaturas!A11</f>
        <v>19973</v>
      </c>
      <c r="B11" s="0" t="str">
        <f aca="false">Asignaturas!B11</f>
        <v>Proyecto I </v>
      </c>
      <c r="C11" s="0" t="str">
        <f aca="false">Asignaturas!F11</f>
        <v>Proyectos</v>
      </c>
      <c r="D11" s="0" t="s">
        <v>130</v>
      </c>
    </row>
    <row r="12" customFormat="false" ht="30" hidden="false" customHeight="true" outlineLevel="0" collapsed="false">
      <c r="A12" s="0" t="n">
        <f aca="false">Asignaturas!A12</f>
        <v>19975</v>
      </c>
      <c r="B12" s="0" t="str">
        <f aca="false">Asignaturas!B12</f>
        <v>Análisis III</v>
      </c>
      <c r="C12" s="0" t="str">
        <f aca="false">Asignaturas!F12</f>
        <v>Análisis Matemático</v>
      </c>
      <c r="D12" s="0" t="s">
        <v>131</v>
      </c>
    </row>
    <row r="13" customFormat="false" ht="30" hidden="false" customHeight="true" outlineLevel="0" collapsed="false">
      <c r="A13" s="0" t="n">
        <f aca="false">Asignaturas!A13</f>
        <v>19978</v>
      </c>
      <c r="B13" s="0" t="str">
        <f aca="false">Asignaturas!B13</f>
        <v>Ecuaciones Diferenciales y en Diferencias</v>
      </c>
      <c r="C13" s="0" t="str">
        <f aca="false">Asignaturas!F13</f>
        <v>Matemática Avanzada</v>
      </c>
      <c r="D13" s="0" t="s">
        <v>132</v>
      </c>
    </row>
    <row r="14" customFormat="false" ht="30" hidden="false" customHeight="true" outlineLevel="0" collapsed="false">
      <c r="A14" s="0" t="n">
        <f aca="false">Asignaturas!A14</f>
        <v>19974</v>
      </c>
      <c r="B14" s="0" t="str">
        <f aca="false">Asignaturas!B14</f>
        <v>Bases de Datos</v>
      </c>
      <c r="C14" s="0" t="str">
        <f aca="false">Asignaturas!F14</f>
        <v>Algoritmos y Datos</v>
      </c>
      <c r="D14" s="0" t="s">
        <v>133</v>
      </c>
    </row>
    <row r="15" customFormat="false" ht="30" hidden="false" customHeight="true" outlineLevel="0" collapsed="false">
      <c r="A15" s="0" t="n">
        <f aca="false">Asignaturas!A15</f>
        <v>19976</v>
      </c>
      <c r="B15" s="0" t="str">
        <f aca="false">Asignaturas!B15</f>
        <v>Estadística Inferencial</v>
      </c>
      <c r="C15" s="0" t="str">
        <f aca="false">Asignaturas!F15</f>
        <v>Estadística</v>
      </c>
      <c r="D15" s="0" t="s">
        <v>134</v>
      </c>
    </row>
    <row r="16" customFormat="false" ht="30" hidden="false" customHeight="true" outlineLevel="0" collapsed="false">
      <c r="A16" s="0" t="n">
        <f aca="false">Asignaturas!A16</f>
        <v>19977</v>
      </c>
      <c r="B16" s="0" t="str">
        <f aca="false">Asignaturas!B16</f>
        <v>Fundamentos Económicos</v>
      </c>
      <c r="C16" s="0" t="str">
        <f aca="false">Asignaturas!F16</f>
        <v>Economía</v>
      </c>
      <c r="D16" s="0" t="s">
        <v>135</v>
      </c>
    </row>
    <row r="17" customFormat="false" ht="30" hidden="false" customHeight="true" outlineLevel="0" collapsed="false">
      <c r="A17" s="0" t="n">
        <f aca="false">Asignaturas!A17</f>
        <v>19981</v>
      </c>
      <c r="B17" s="0" t="str">
        <f aca="false">Asignaturas!B17</f>
        <v>Geometría Diferencial</v>
      </c>
      <c r="C17" s="0" t="str">
        <f aca="false">Asignaturas!F17</f>
        <v>Matemática Avanzada</v>
      </c>
      <c r="D17" s="0" t="s">
        <v>136</v>
      </c>
    </row>
    <row r="18" customFormat="false" ht="30" hidden="false" customHeight="true" outlineLevel="0" collapsed="false">
      <c r="A18" s="0" t="n">
        <f aca="false">Asignaturas!A18</f>
        <v>19979</v>
      </c>
      <c r="B18" s="0" t="str">
        <f aca="false">Asignaturas!B18</f>
        <v>Métodos Numéricos I</v>
      </c>
      <c r="C18" s="0" t="str">
        <f aca="false">Asignaturas!F18</f>
        <v>Cálculo Numérico</v>
      </c>
      <c r="D18" s="0" t="s">
        <v>137</v>
      </c>
    </row>
    <row r="19" customFormat="false" ht="30" hidden="false" customHeight="true" outlineLevel="0" collapsed="false">
      <c r="A19" s="0" t="n">
        <f aca="false">Asignaturas!A19</f>
        <v>19984</v>
      </c>
      <c r="B19" s="0" t="str">
        <f aca="false">Asignaturas!B19</f>
        <v>Electrónica Digital y Arquitectura de Ordenadores</v>
      </c>
      <c r="C19" s="0" t="str">
        <f aca="false">Asignaturas!F19</f>
        <v>Tecnología Digital</v>
      </c>
      <c r="D19" s="0" t="s">
        <v>138</v>
      </c>
    </row>
    <row r="20" customFormat="false" ht="30" hidden="false" customHeight="true" outlineLevel="0" collapsed="false">
      <c r="A20" s="0" t="n">
        <f aca="false">Asignaturas!A20</f>
        <v>19982</v>
      </c>
      <c r="B20" s="0" t="str">
        <f aca="false">Asignaturas!B20</f>
        <v>Ecuaciones en Derivadas Parciales</v>
      </c>
      <c r="C20" s="0" t="str">
        <f aca="false">Asignaturas!F20</f>
        <v>Matemática Avanzada</v>
      </c>
      <c r="D20" s="0" t="s">
        <v>139</v>
      </c>
    </row>
    <row r="21" customFormat="false" ht="30" hidden="false" customHeight="true" outlineLevel="0" collapsed="false">
      <c r="A21" s="0" t="n">
        <f aca="false">Asignaturas!A21</f>
        <v>19980</v>
      </c>
      <c r="B21" s="0" t="str">
        <f aca="false">Asignaturas!B21</f>
        <v>Análisis de Datos</v>
      </c>
      <c r="C21" s="0" t="str">
        <f aca="false">Asignaturas!F21</f>
        <v>Estadística</v>
      </c>
      <c r="D21" s="0" t="s">
        <v>140</v>
      </c>
    </row>
    <row r="22" customFormat="false" ht="30" hidden="false" customHeight="true" outlineLevel="0" collapsed="false">
      <c r="A22" s="0" t="n">
        <f aca="false">Asignaturas!A22</f>
        <v>19983</v>
      </c>
      <c r="B22" s="0" t="str">
        <f aca="false">Asignaturas!B22</f>
        <v>Proyecto II</v>
      </c>
      <c r="C22" s="0" t="str">
        <f aca="false">Asignaturas!F22</f>
        <v>Proyectos</v>
      </c>
      <c r="D22" s="0" t="s">
        <v>141</v>
      </c>
    </row>
    <row r="23" customFormat="false" ht="30" hidden="false" customHeight="true" outlineLevel="0" collapsed="false">
      <c r="A23" s="0" t="n">
        <f aca="false">Asignaturas!A23</f>
        <v>19988</v>
      </c>
      <c r="B23" s="0" t="str">
        <f aca="false">Asignaturas!B23</f>
        <v>Sistemas Operativos y Redes de Ordenadores</v>
      </c>
      <c r="C23" s="0" t="str">
        <f aca="false">Asignaturas!F23</f>
        <v>Sistemas Operativos y Redes</v>
      </c>
      <c r="D23" s="0" t="s">
        <v>142</v>
      </c>
    </row>
    <row r="24" customFormat="false" ht="30" hidden="false" customHeight="true" outlineLevel="0" collapsed="false">
      <c r="A24" s="0" t="n">
        <f aca="false">Asignaturas!A24</f>
        <v>19985</v>
      </c>
      <c r="B24" s="0" t="str">
        <f aca="false">Asignaturas!B24</f>
        <v>Optimización</v>
      </c>
      <c r="C24" s="0" t="str">
        <f aca="false">Asignaturas!F24</f>
        <v>Cálculo Numérico</v>
      </c>
      <c r="D24" s="0" t="s">
        <v>143</v>
      </c>
    </row>
    <row r="25" customFormat="false" ht="30" hidden="false" customHeight="true" outlineLevel="0" collapsed="false">
      <c r="A25" s="0" t="n">
        <f aca="false">Asignaturas!A25</f>
        <v>19986</v>
      </c>
      <c r="B25" s="0" t="str">
        <f aca="false">Asignaturas!B25</f>
        <v>Métodos Numéricos II</v>
      </c>
      <c r="C25" s="0" t="str">
        <f aca="false">Asignaturas!F25</f>
        <v>Cálculo Numérico</v>
      </c>
      <c r="D25" s="0" t="s">
        <v>144</v>
      </c>
    </row>
    <row r="26" customFormat="false" ht="30" hidden="false" customHeight="true" outlineLevel="0" collapsed="false">
      <c r="A26" s="0" t="n">
        <f aca="false">Asignaturas!A26</f>
        <v>19987</v>
      </c>
      <c r="B26" s="0" t="str">
        <f aca="false">Asignaturas!B26</f>
        <v>Hombre y Mundo Moderno</v>
      </c>
      <c r="C26" s="0" t="str">
        <f aca="false">Asignaturas!F26</f>
        <v>Humanidades</v>
      </c>
      <c r="D26" s="0" t="s">
        <v>145</v>
      </c>
    </row>
    <row r="27" customFormat="false" ht="30" hidden="false" customHeight="true" outlineLevel="0" collapsed="false">
      <c r="A27" s="0" t="n">
        <f aca="false">Asignaturas!A27</f>
        <v>19989</v>
      </c>
      <c r="B27" s="0" t="str">
        <f aca="false">Asignaturas!B27</f>
        <v>Sistemas Dinámicos</v>
      </c>
      <c r="C27" s="0" t="str">
        <f aca="false">Asignaturas!F27</f>
        <v>Matemática Avanzada</v>
      </c>
      <c r="D27" s="0" t="s">
        <v>146</v>
      </c>
    </row>
    <row r="28" customFormat="false" ht="30" hidden="false" customHeight="true" outlineLevel="0" collapsed="false">
      <c r="A28" s="0" t="n">
        <f aca="false">Asignaturas!A28</f>
        <v>19991</v>
      </c>
      <c r="B28" s="0" t="str">
        <f aca="false">Asignaturas!B28</f>
        <v>Análisis Funcional</v>
      </c>
      <c r="C28" s="0" t="str">
        <f aca="false">Asignaturas!F28</f>
        <v>Análisis Matemático</v>
      </c>
      <c r="D28" s="0" t="s">
        <v>147</v>
      </c>
    </row>
    <row r="29" customFormat="false" ht="30" hidden="false" customHeight="true" outlineLevel="0" collapsed="false">
      <c r="A29" s="0" t="n">
        <f aca="false">Asignaturas!A29</f>
        <v>19992</v>
      </c>
      <c r="B29" s="0" t="str">
        <f aca="false">Asignaturas!B29</f>
        <v>Topología</v>
      </c>
      <c r="C29" s="0" t="str">
        <f aca="false">Asignaturas!F29</f>
        <v>Matemática Avanzada</v>
      </c>
      <c r="D29" s="0" t="s">
        <v>148</v>
      </c>
    </row>
    <row r="30" customFormat="false" ht="30" hidden="false" customHeight="true" outlineLevel="0" collapsed="false">
      <c r="A30" s="0" t="n">
        <f aca="false">Asignaturas!A30</f>
        <v>19990</v>
      </c>
      <c r="B30" s="0" t="str">
        <f aca="false">Asignaturas!B30</f>
        <v>Variable Compleja y Análisis de Fourier</v>
      </c>
      <c r="C30" s="0" t="str">
        <f aca="false">Asignaturas!F30</f>
        <v>Matemática Avanzada</v>
      </c>
      <c r="D30" s="0" t="s">
        <v>149</v>
      </c>
    </row>
    <row r="31" customFormat="false" ht="30" hidden="false" customHeight="true" outlineLevel="0" collapsed="false">
      <c r="A31" s="0" t="n">
        <f aca="false">Asignaturas!A31</f>
        <v>19993</v>
      </c>
      <c r="B31" s="0" t="str">
        <f aca="false">Asignaturas!B31</f>
        <v>Aprendizaje Automático</v>
      </c>
      <c r="C31" s="0" t="str">
        <f aca="false">Asignaturas!F31</f>
        <v>Ciencia de Datos</v>
      </c>
      <c r="D31" s="0" t="s">
        <v>150</v>
      </c>
    </row>
    <row r="32" customFormat="false" ht="30" hidden="false" customHeight="true" outlineLevel="0" collapsed="false">
      <c r="A32" s="0" t="n">
        <f aca="false">Asignaturas!A32</f>
        <v>19994</v>
      </c>
      <c r="B32" s="0" t="str">
        <f aca="false">Asignaturas!B32</f>
        <v>Computación en paralelo</v>
      </c>
      <c r="C32" s="0" t="str">
        <f aca="false">Asignaturas!F32</f>
        <v>Computación Paralela</v>
      </c>
      <c r="D32" s="0" t="s">
        <v>151</v>
      </c>
    </row>
    <row r="33" customFormat="false" ht="30" hidden="false" customHeight="true" outlineLevel="0" collapsed="false">
      <c r="A33" s="0" t="n">
        <f aca="false">Asignaturas!A33</f>
        <v>19995</v>
      </c>
      <c r="B33" s="0" t="str">
        <f aca="false">Asignaturas!B33</f>
        <v>Cálculo Estocástico</v>
      </c>
      <c r="C33" s="0" t="str">
        <f aca="false">Asignaturas!F33</f>
        <v>Matemática Aplicada a la Economía</v>
      </c>
      <c r="D33" s="0" t="s">
        <v>152</v>
      </c>
    </row>
    <row r="34" customFormat="false" ht="30" hidden="false" customHeight="true" outlineLevel="0" collapsed="false">
      <c r="A34" s="0" t="n">
        <f aca="false">Asignaturas!A34</f>
        <v>19997</v>
      </c>
      <c r="B34" s="0" t="str">
        <f aca="false">Asignaturas!B34</f>
        <v>Matemática Financiera I</v>
      </c>
      <c r="C34" s="0" t="str">
        <f aca="false">Asignaturas!F34</f>
        <v>Matemática Financiera</v>
      </c>
      <c r="D34" s="0" t="s">
        <v>153</v>
      </c>
    </row>
    <row r="35" customFormat="false" ht="30" hidden="false" customHeight="true" outlineLevel="0" collapsed="false">
      <c r="A35" s="0" t="n">
        <f aca="false">Asignaturas!A35</f>
        <v>19996</v>
      </c>
      <c r="B35" s="0" t="str">
        <f aca="false">Asignaturas!B35</f>
        <v>Matemáticas Actuariales</v>
      </c>
      <c r="C35" s="0" t="str">
        <f aca="false">Asignaturas!F35</f>
        <v>Matemática Aplicada a la Economía</v>
      </c>
      <c r="D35" s="0" t="s">
        <v>154</v>
      </c>
    </row>
    <row r="36" customFormat="false" ht="30" hidden="false" customHeight="true" outlineLevel="0" collapsed="false">
      <c r="A36" s="0" t="n">
        <f aca="false">Asignaturas!A36</f>
        <v>19998</v>
      </c>
      <c r="B36" s="0" t="str">
        <f aca="false">Asignaturas!B36</f>
        <v>Lógica Formal</v>
      </c>
      <c r="C36" s="0" t="str">
        <f aca="false">Asignaturas!F36</f>
        <v>Computación</v>
      </c>
      <c r="D36" s="0" t="s">
        <v>155</v>
      </c>
    </row>
    <row r="37" customFormat="false" ht="30" hidden="false" customHeight="true" outlineLevel="0" collapsed="false">
      <c r="A37" s="0" t="n">
        <f aca="false">Asignaturas!A37</f>
        <v>19999</v>
      </c>
      <c r="B37" s="0" t="str">
        <f aca="false">Asignaturas!B37</f>
        <v>Teoría de la Computación</v>
      </c>
      <c r="C37" s="0" t="str">
        <f aca="false">Asignaturas!F37</f>
        <v>Computación</v>
      </c>
      <c r="D37" s="0" t="s">
        <v>156</v>
      </c>
    </row>
    <row r="38" customFormat="false" ht="30" hidden="false" customHeight="true" outlineLevel="0" collapsed="false">
      <c r="A38" s="0" t="n">
        <f aca="false">Asignaturas!A38</f>
        <v>20000</v>
      </c>
      <c r="B38" s="0" t="str">
        <f aca="false">Asignaturas!B38</f>
        <v>Fundamentos de la Inteligencia Artificial</v>
      </c>
      <c r="C38" s="0" t="str">
        <f aca="false">Asignaturas!F38</f>
        <v>Inteligencia Artificial</v>
      </c>
      <c r="D38" s="0" t="s">
        <v>157</v>
      </c>
    </row>
    <row r="39" customFormat="false" ht="30" hidden="false" customHeight="true" outlineLevel="0" collapsed="false">
      <c r="A39" s="0" t="n">
        <f aca="false">Asignaturas!A39</f>
        <v>20002</v>
      </c>
      <c r="B39" s="0" t="str">
        <f aca="false">Asignaturas!B39</f>
        <v>Matemática Financiera II</v>
      </c>
      <c r="C39" s="0" t="str">
        <f aca="false">Asignaturas!F39</f>
        <v>Matemática Financiera</v>
      </c>
      <c r="D39" s="0" t="s">
        <v>158</v>
      </c>
    </row>
    <row r="40" customFormat="false" ht="30" hidden="false" customHeight="true" outlineLevel="0" collapsed="false">
      <c r="A40" s="0" t="n">
        <f aca="false">Asignaturas!A40</f>
        <v>20005</v>
      </c>
      <c r="B40" s="0" t="str">
        <f aca="false">Asignaturas!B40</f>
        <v>Minería de Datos y Big Data</v>
      </c>
      <c r="C40" s="0" t="str">
        <f aca="false">Asignaturas!F40</f>
        <v>Minería de Datos</v>
      </c>
      <c r="D40" s="0" t="s">
        <v>159</v>
      </c>
    </row>
    <row r="41" customFormat="false" ht="30" hidden="false" customHeight="true" outlineLevel="0" collapsed="false">
      <c r="A41" s="0" t="n">
        <f aca="false">Asignaturas!A41</f>
        <v>20003</v>
      </c>
      <c r="B41" s="0" t="str">
        <f aca="false">Asignaturas!B41</f>
        <v>Modelos de Riesgo Cuantitativo</v>
      </c>
      <c r="C41" s="0" t="str">
        <f aca="false">Asignaturas!F41</f>
        <v>Matemática Financiera</v>
      </c>
      <c r="D41" s="0" t="s">
        <v>160</v>
      </c>
    </row>
    <row r="42" customFormat="false" ht="30" hidden="false" customHeight="true" outlineLevel="0" collapsed="false">
      <c r="A42" s="0" t="n">
        <f aca="false">Asignaturas!A42</f>
        <v>20004</v>
      </c>
      <c r="B42" s="0" t="str">
        <f aca="false">Asignaturas!B42</f>
        <v>Teoría y optimización de carteras</v>
      </c>
      <c r="C42" s="0" t="str">
        <f aca="false">Asignaturas!F42</f>
        <v>Matemática Financiera</v>
      </c>
      <c r="D42" s="0" t="s">
        <v>161</v>
      </c>
    </row>
    <row r="43" customFormat="false" ht="30" hidden="false" customHeight="true" outlineLevel="0" collapsed="false">
      <c r="A43" s="0" t="n">
        <f aca="false">Asignaturas!A43</f>
        <v>20001</v>
      </c>
      <c r="B43" s="0" t="str">
        <f aca="false">Asignaturas!B43</f>
        <v>Series Temporales</v>
      </c>
      <c r="C43" s="0" t="str">
        <f aca="false">Asignaturas!F43</f>
        <v>Matemática Aplicada a la Economía</v>
      </c>
      <c r="D43" s="0" t="s">
        <v>162</v>
      </c>
    </row>
    <row r="44" customFormat="false" ht="30" hidden="false" customHeight="true" outlineLevel="0" collapsed="false">
      <c r="A44" s="0" t="n">
        <f aca="false">Asignaturas!A44</f>
        <v>20006</v>
      </c>
      <c r="B44" s="0" t="str">
        <f aca="false">Asignaturas!B44</f>
        <v>Programación Lógica</v>
      </c>
      <c r="C44" s="0" t="str">
        <f aca="false">Asignaturas!F44</f>
        <v>Computación</v>
      </c>
      <c r="D44" s="0" t="s">
        <v>163</v>
      </c>
    </row>
    <row r="45" customFormat="false" ht="30" hidden="false" customHeight="true" outlineLevel="0" collapsed="false">
      <c r="A45" s="0" t="n">
        <f aca="false">Asignaturas!A45</f>
        <v>20007</v>
      </c>
      <c r="B45" s="0" t="str">
        <f aca="false">Asignaturas!B45</f>
        <v>Programación Funcional</v>
      </c>
      <c r="C45" s="0" t="str">
        <f aca="false">Asignaturas!F45</f>
        <v>Computación</v>
      </c>
      <c r="D45" s="0" t="s">
        <v>164</v>
      </c>
    </row>
    <row r="46" customFormat="false" ht="30" hidden="false" customHeight="true" outlineLevel="0" collapsed="false">
      <c r="A46" s="0" t="n">
        <f aca="false">Asignaturas!A46</f>
        <v>20008</v>
      </c>
      <c r="B46" s="0" t="str">
        <f aca="false">Asignaturas!B46</f>
        <v>Percepción Computacional</v>
      </c>
      <c r="C46" s="0" t="str">
        <f aca="false">Asignaturas!F46</f>
        <v>Inteligencia Artificial</v>
      </c>
      <c r="D46" s="0" t="s">
        <v>165</v>
      </c>
    </row>
    <row r="47" customFormat="false" ht="30" hidden="false" customHeight="true" outlineLevel="0" collapsed="false">
      <c r="A47" s="0" t="n">
        <f aca="false">Asignaturas!A47</f>
        <v>20009</v>
      </c>
      <c r="B47" s="0" t="str">
        <f aca="false">Asignaturas!B47</f>
        <v>Procesamiento de Lenguaje Natural</v>
      </c>
      <c r="C47" s="0" t="str">
        <f aca="false">Asignaturas!F47</f>
        <v>Inteligencia Artificial</v>
      </c>
      <c r="D47" s="0" t="s">
        <v>166</v>
      </c>
    </row>
    <row r="48" customFormat="false" ht="30" hidden="false" customHeight="true" outlineLevel="0" collapsed="false">
      <c r="A48" s="0" t="n">
        <f aca="false">Asignaturas!A48</f>
        <v>20010</v>
      </c>
      <c r="B48" s="0" t="s">
        <v>167</v>
      </c>
      <c r="C48" s="0" t="str">
        <f aca="false">Asignaturas!F48</f>
        <v>Sistemas de Información</v>
      </c>
      <c r="D48" s="0" t="s">
        <v>168</v>
      </c>
    </row>
    <row r="49" customFormat="false" ht="30" hidden="false" customHeight="true" outlineLevel="0" collapsed="false">
      <c r="A49" s="0" t="n">
        <f aca="false">Asignaturas!A49</f>
        <v>20011</v>
      </c>
      <c r="B49" s="0" t="str">
        <f aca="false">Asignaturas!B49</f>
        <v>Doctrina Social de la Iglesia</v>
      </c>
      <c r="C49" s="0" t="str">
        <f aca="false">Asignaturas!F49</f>
        <v>Humanidades</v>
      </c>
      <c r="D49" s="0" t="s">
        <v>169</v>
      </c>
    </row>
    <row r="50" customFormat="false" ht="30" hidden="false" customHeight="true" outlineLevel="0" collapsed="false">
      <c r="A50" s="0" t="n">
        <f aca="false">Asignaturas!A50</f>
        <v>20012</v>
      </c>
      <c r="B50" s="0" t="str">
        <f aca="false">Asignaturas!B50</f>
        <v>Prácticas externas</v>
      </c>
      <c r="C50" s="0" t="str">
        <f aca="false">Asignaturas!F50</f>
        <v>Prácticas Externas</v>
      </c>
    </row>
    <row r="51" customFormat="false" ht="30" hidden="false" customHeight="true" outlineLevel="0" collapsed="false">
      <c r="A51" s="0" t="n">
        <f aca="false">Asignaturas!A51</f>
        <v>20013</v>
      </c>
      <c r="B51" s="0" t="str">
        <f aca="false">Asignaturas!B51</f>
        <v>Trabajo Fin de Grado</v>
      </c>
      <c r="C51" s="0" t="str">
        <f aca="false">Asignaturas!F51</f>
        <v>Trabajo Fin de Grado</v>
      </c>
    </row>
    <row r="52" customFormat="false" ht="30" hidden="false" customHeight="true" outlineLevel="0" collapsed="false">
      <c r="A52" s="0" t="n">
        <f aca="false">Asignaturas!A52</f>
        <v>20016</v>
      </c>
      <c r="B52" s="0" t="str">
        <f aca="false">Asignaturas!B52</f>
        <v>Computación Cuántica</v>
      </c>
      <c r="C52" s="0" t="str">
        <f aca="false">Asignaturas!F52</f>
        <v>Computación Cuántica</v>
      </c>
      <c r="D52" s="0" t="s">
        <v>170</v>
      </c>
    </row>
    <row r="53" customFormat="false" ht="30" hidden="false" customHeight="true" outlineLevel="0" collapsed="false">
      <c r="A53" s="0" t="n">
        <f aca="false">Asignaturas!A53</f>
        <v>20017</v>
      </c>
      <c r="B53" s="0" t="str">
        <f aca="false">Asignaturas!B53</f>
        <v>Aprendizaje profundo</v>
      </c>
      <c r="C53" s="0" t="str">
        <f aca="false">Asignaturas!F53</f>
        <v>Ciencia de Datos</v>
      </c>
      <c r="D53" s="0" t="s">
        <v>171</v>
      </c>
    </row>
    <row r="54" customFormat="false" ht="30" hidden="false" customHeight="true" outlineLevel="0" collapsed="false">
      <c r="A54" s="0" t="n">
        <f aca="false">Asignaturas!A54</f>
        <v>20018</v>
      </c>
      <c r="B54" s="0" t="str">
        <f aca="false">Asignaturas!B54</f>
        <v>Procesos Estocásticos</v>
      </c>
      <c r="C54" s="0" t="str">
        <f aca="false">Asignaturas!F54</f>
        <v>Matemática Aplicada a la Economía</v>
      </c>
      <c r="D54" s="0" t="s">
        <v>172</v>
      </c>
    </row>
    <row r="55" customFormat="false" ht="30" hidden="false" customHeight="true" outlineLevel="0" collapsed="false">
      <c r="A55" s="0" t="n">
        <f aca="false">Asignaturas!A55</f>
        <v>20014</v>
      </c>
      <c r="B55" s="0" t="str">
        <f aca="false">Asignaturas!B55</f>
        <v>Criptografía y Blockchain</v>
      </c>
      <c r="C55" s="0" t="str">
        <f aca="false">Asignaturas!F55</f>
        <v>Criptografía</v>
      </c>
      <c r="D55" s="0" t="s">
        <v>173</v>
      </c>
    </row>
    <row r="56" customFormat="false" ht="30" hidden="false" customHeight="true" outlineLevel="0" collapsed="false">
      <c r="A56" s="0" t="n">
        <f aca="false">Asignaturas!A56</f>
        <v>20019</v>
      </c>
      <c r="B56" s="0" t="str">
        <f aca="false">Asignaturas!B56</f>
        <v>Teoría de la señal</v>
      </c>
      <c r="C56" s="0" t="str">
        <f aca="false">Asignaturas!F56</f>
        <v>Tecnología Digital</v>
      </c>
      <c r="D56" s="0" t="s">
        <v>174</v>
      </c>
    </row>
    <row r="57" customFormat="false" ht="30" hidden="false" customHeight="true" outlineLevel="0" collapsed="false">
      <c r="A57" s="0" t="n">
        <f aca="false">Asignaturas!A57</f>
        <v>20015</v>
      </c>
      <c r="B57" s="0" t="str">
        <f aca="false">Asignaturas!B57</f>
        <v>Ingeniería del Software</v>
      </c>
      <c r="C57" s="0" t="str">
        <f aca="false">Asignaturas!F57</f>
        <v>Ingeniería del Software</v>
      </c>
      <c r="D57" s="0" t="s">
        <v>175</v>
      </c>
    </row>
    <row r="58" customFormat="false" ht="30" hidden="false" customHeight="true" outlineLevel="0" collapsed="false">
      <c r="A58" s="0" t="n">
        <f aca="false">Asignaturas!A58</f>
        <v>20020</v>
      </c>
      <c r="B58" s="0" t="str">
        <f aca="false">Asignaturas!B58</f>
        <v>Grandes libros</v>
      </c>
      <c r="C58" s="0" t="str">
        <f aca="false">Asignaturas!F58</f>
        <v>Humanidades</v>
      </c>
      <c r="D58" s="0" t="s">
        <v>176</v>
      </c>
    </row>
    <row r="59" customFormat="false" ht="30" hidden="false" customHeight="true" outlineLevel="0" collapsed="false">
      <c r="A59" s="0" t="n">
        <f aca="false">Asignaturas!A59</f>
        <v>20021</v>
      </c>
      <c r="B59" s="0" t="str">
        <f aca="false">Asignaturas!B59</f>
        <v>Ética y Deontología</v>
      </c>
      <c r="C59" s="0" t="str">
        <f aca="false">Asignaturas!F59</f>
        <v>Humanidades</v>
      </c>
      <c r="D59" s="20" t="s">
        <v>177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8.8515625" defaultRowHeight="20.25" zeroHeight="false" outlineLevelRow="0" outlineLevelCol="0"/>
  <cols>
    <col collapsed="false" customWidth="true" hidden="false" outlineLevel="0" max="2" min="2" style="0" width="45.85"/>
    <col collapsed="false" customWidth="true" hidden="false" outlineLevel="0" max="3" min="3" style="0" width="128.43"/>
    <col collapsed="false" customWidth="true" hidden="false" outlineLevel="0" max="5" min="5" style="0" width="67"/>
  </cols>
  <sheetData>
    <row r="1" s="1" customFormat="true" ht="20.25" hidden="false" customHeight="true" outlineLevel="0" collapsed="false">
      <c r="A1" s="1" t="s">
        <v>0</v>
      </c>
      <c r="B1" s="1" t="s">
        <v>1</v>
      </c>
      <c r="C1" s="1" t="s">
        <v>178</v>
      </c>
    </row>
    <row r="2" customFormat="false" ht="20.25" hidden="false" customHeight="true" outlineLevel="0" collapsed="false">
      <c r="A2" s="0" t="n">
        <f aca="false">Asignaturas!A2</f>
        <v>19968</v>
      </c>
      <c r="B2" s="0" t="str">
        <f aca="false">Asignaturas!B2</f>
        <v>Fundamentos de Matemáticas</v>
      </c>
      <c r="C2" s="0" t="s">
        <v>179</v>
      </c>
    </row>
    <row r="3" customFormat="false" ht="20.25" hidden="false" customHeight="true" outlineLevel="0" collapsed="false">
      <c r="A3" s="0" t="n">
        <f aca="false">Asignaturas!A2</f>
        <v>19968</v>
      </c>
      <c r="B3" s="0" t="str">
        <f aca="false">Asignaturas!B2</f>
        <v>Fundamentos de Matemáticas</v>
      </c>
      <c r="C3" s="0" t="s">
        <v>180</v>
      </c>
    </row>
    <row r="4" customFormat="false" ht="20.25" hidden="false" customHeight="true" outlineLevel="0" collapsed="false">
      <c r="A4" s="0" t="n">
        <f aca="false">Asignaturas!A2</f>
        <v>19968</v>
      </c>
      <c r="B4" s="0" t="str">
        <f aca="false">Asignaturas!B2</f>
        <v>Fundamentos de Matemáticas</v>
      </c>
      <c r="C4" s="0" t="s">
        <v>181</v>
      </c>
    </row>
    <row r="5" customFormat="false" ht="20.25" hidden="false" customHeight="true" outlineLevel="0" collapsed="false">
      <c r="A5" s="0" t="n">
        <f aca="false">Asignaturas!A2</f>
        <v>19968</v>
      </c>
      <c r="B5" s="0" t="str">
        <f aca="false">Asignaturas!B2</f>
        <v>Fundamentos de Matemáticas</v>
      </c>
      <c r="C5" s="0" t="s">
        <v>182</v>
      </c>
    </row>
    <row r="6" customFormat="false" ht="20.25" hidden="false" customHeight="true" outlineLevel="0" collapsed="false">
      <c r="A6" s="0" t="n">
        <f aca="false">Asignaturas!A2</f>
        <v>19968</v>
      </c>
      <c r="B6" s="0" t="str">
        <f aca="false">Asignaturas!B2</f>
        <v>Fundamentos de Matemáticas</v>
      </c>
      <c r="C6" s="0" t="s">
        <v>183</v>
      </c>
    </row>
    <row r="7" customFormat="false" ht="20.25" hidden="false" customHeight="true" outlineLevel="0" collapsed="false">
      <c r="A7" s="0" t="n">
        <f aca="false">Asignaturas!A3</f>
        <v>19967</v>
      </c>
      <c r="B7" s="0" t="str">
        <f aca="false">Asignaturas!B3</f>
        <v>Análisis I</v>
      </c>
      <c r="C7" s="0" t="s">
        <v>184</v>
      </c>
    </row>
    <row r="8" customFormat="false" ht="20.25" hidden="false" customHeight="true" outlineLevel="0" collapsed="false">
      <c r="A8" s="21" t="n">
        <f aca="false">Asignaturas!A3</f>
        <v>19967</v>
      </c>
      <c r="B8" s="21" t="str">
        <f aca="false">Asignaturas!B3</f>
        <v>Análisis I</v>
      </c>
      <c r="C8" s="0" t="s">
        <v>185</v>
      </c>
    </row>
    <row r="9" customFormat="false" ht="20.25" hidden="false" customHeight="true" outlineLevel="0" collapsed="false">
      <c r="A9" s="0" t="n">
        <f aca="false">Asignaturas!A3</f>
        <v>19967</v>
      </c>
      <c r="B9" s="0" t="str">
        <f aca="false">Asignaturas!B3</f>
        <v>Análisis I</v>
      </c>
      <c r="C9" s="0" t="s">
        <v>186</v>
      </c>
    </row>
    <row r="10" customFormat="false" ht="20.25" hidden="false" customHeight="true" outlineLevel="0" collapsed="false">
      <c r="A10" s="0" t="n">
        <f aca="false">Asignaturas!A3</f>
        <v>19967</v>
      </c>
      <c r="B10" s="0" t="str">
        <f aca="false">Asignaturas!B3</f>
        <v>Análisis I</v>
      </c>
      <c r="C10" s="0" t="s">
        <v>187</v>
      </c>
    </row>
    <row r="11" customFormat="false" ht="20.25" hidden="false" customHeight="true" outlineLevel="0" collapsed="false">
      <c r="A11" s="0" t="n">
        <f aca="false">Asignaturas!A4</f>
        <v>19964</v>
      </c>
      <c r="B11" s="0" t="str">
        <f aca="false">Asignaturas!B4</f>
        <v>Álgebra Lineal</v>
      </c>
      <c r="C11" s="0" t="s">
        <v>188</v>
      </c>
    </row>
    <row r="12" customFormat="false" ht="20.25" hidden="false" customHeight="true" outlineLevel="0" collapsed="false">
      <c r="A12" s="0" t="n">
        <f aca="false">Asignaturas!A4</f>
        <v>19964</v>
      </c>
      <c r="B12" s="0" t="str">
        <f aca="false">Asignaturas!B4</f>
        <v>Álgebra Lineal</v>
      </c>
      <c r="C12" s="0" t="s">
        <v>189</v>
      </c>
    </row>
    <row r="13" customFormat="false" ht="20.25" hidden="false" customHeight="true" outlineLevel="0" collapsed="false">
      <c r="A13" s="0" t="n">
        <f aca="false">Asignaturas!A4</f>
        <v>19964</v>
      </c>
      <c r="B13" s="0" t="str">
        <f aca="false">Asignaturas!B4</f>
        <v>Álgebra Lineal</v>
      </c>
      <c r="C13" s="0" t="s">
        <v>190</v>
      </c>
    </row>
    <row r="14" customFormat="false" ht="20.25" hidden="false" customHeight="true" outlineLevel="0" collapsed="false">
      <c r="A14" s="0" t="n">
        <f aca="false">Asignaturas!A4</f>
        <v>19964</v>
      </c>
      <c r="B14" s="0" t="str">
        <f aca="false">Asignaturas!B4</f>
        <v>Álgebra Lineal</v>
      </c>
      <c r="C14" s="0" t="s">
        <v>191</v>
      </c>
    </row>
    <row r="15" customFormat="false" ht="20.25" hidden="false" customHeight="true" outlineLevel="0" collapsed="false">
      <c r="A15" s="0" t="n">
        <f aca="false">Asignaturas!A5</f>
        <v>19965</v>
      </c>
      <c r="B15" s="0" t="str">
        <f aca="false">Asignaturas!B5</f>
        <v>Matemática Discreta</v>
      </c>
      <c r="C15" s="0" t="s">
        <v>192</v>
      </c>
    </row>
    <row r="16" customFormat="false" ht="20.25" hidden="false" customHeight="true" outlineLevel="0" collapsed="false">
      <c r="A16" s="0" t="n">
        <f aca="false">Asignaturas!A5</f>
        <v>19965</v>
      </c>
      <c r="B16" s="0" t="str">
        <f aca="false">Asignaturas!B5</f>
        <v>Matemática Discreta</v>
      </c>
      <c r="C16" s="0" t="s">
        <v>193</v>
      </c>
    </row>
    <row r="17" customFormat="false" ht="20.25" hidden="false" customHeight="true" outlineLevel="0" collapsed="false">
      <c r="A17" s="0" t="n">
        <f aca="false">Asignaturas!A5</f>
        <v>19965</v>
      </c>
      <c r="B17" s="0" t="str">
        <f aca="false">Asignaturas!B5</f>
        <v>Matemática Discreta</v>
      </c>
      <c r="C17" s="0" t="s">
        <v>194</v>
      </c>
    </row>
    <row r="18" customFormat="false" ht="20.25" hidden="false" customHeight="true" outlineLevel="0" collapsed="false">
      <c r="A18" s="0" t="n">
        <f aca="false">Asignaturas!A5</f>
        <v>19965</v>
      </c>
      <c r="B18" s="0" t="str">
        <f aca="false">Asignaturas!B5</f>
        <v>Matemática Discreta</v>
      </c>
      <c r="C18" s="0" t="s">
        <v>195</v>
      </c>
    </row>
    <row r="19" customFormat="false" ht="20.25" hidden="false" customHeight="true" outlineLevel="0" collapsed="false">
      <c r="A19" s="0" t="n">
        <f aca="false">Asignaturas!A5</f>
        <v>19965</v>
      </c>
      <c r="B19" s="0" t="str">
        <f aca="false">Asignaturas!B5</f>
        <v>Matemática Discreta</v>
      </c>
      <c r="C19" s="0" t="s">
        <v>196</v>
      </c>
    </row>
    <row r="20" customFormat="false" ht="20.25" hidden="false" customHeight="true" outlineLevel="0" collapsed="false">
      <c r="A20" s="0" t="n">
        <f aca="false">Asignaturas!A6</f>
        <v>19966</v>
      </c>
      <c r="B20" s="0" t="str">
        <f aca="false">Asignaturas!B6</f>
        <v>Programación</v>
      </c>
      <c r="C20" s="0" t="s">
        <v>197</v>
      </c>
    </row>
    <row r="21" customFormat="false" ht="20.25" hidden="false" customHeight="true" outlineLevel="0" collapsed="false">
      <c r="A21" s="0" t="n">
        <f aca="false">Asignaturas!A6</f>
        <v>19966</v>
      </c>
      <c r="B21" s="0" t="str">
        <f aca="false">Asignaturas!B6</f>
        <v>Programación</v>
      </c>
      <c r="C21" s="0" t="s">
        <v>198</v>
      </c>
    </row>
    <row r="22" customFormat="false" ht="20.25" hidden="false" customHeight="true" outlineLevel="0" collapsed="false">
      <c r="A22" s="0" t="n">
        <f aca="false">Asignaturas!A6</f>
        <v>19966</v>
      </c>
      <c r="B22" s="0" t="str">
        <f aca="false">Asignaturas!B6</f>
        <v>Programación</v>
      </c>
      <c r="C22" s="0" t="s">
        <v>199</v>
      </c>
    </row>
    <row r="23" customFormat="false" ht="20.25" hidden="false" customHeight="true" outlineLevel="0" collapsed="false">
      <c r="A23" s="0" t="n">
        <f aca="false">Asignaturas!A6</f>
        <v>19966</v>
      </c>
      <c r="B23" s="0" t="str">
        <f aca="false">Asignaturas!B6</f>
        <v>Programación</v>
      </c>
      <c r="C23" s="0" t="s">
        <v>200</v>
      </c>
    </row>
    <row r="24" customFormat="false" ht="20.25" hidden="false" customHeight="true" outlineLevel="0" collapsed="false">
      <c r="A24" s="0" t="n">
        <f aca="false">Asignaturas!A6</f>
        <v>19966</v>
      </c>
      <c r="B24" s="0" t="str">
        <f aca="false">Asignaturas!B6</f>
        <v>Programación</v>
      </c>
      <c r="C24" s="0" t="s">
        <v>201</v>
      </c>
    </row>
    <row r="25" customFormat="false" ht="20.25" hidden="false" customHeight="true" outlineLevel="0" collapsed="false">
      <c r="A25" s="0" t="n">
        <f aca="false">Asignaturas!A7</f>
        <v>19970</v>
      </c>
      <c r="B25" s="0" t="str">
        <f aca="false">Asignaturas!B7</f>
        <v>Análisis II</v>
      </c>
      <c r="C25" s="0" t="s">
        <v>202</v>
      </c>
    </row>
    <row r="26" customFormat="false" ht="20.25" hidden="false" customHeight="true" outlineLevel="0" collapsed="false">
      <c r="A26" s="0" t="n">
        <f aca="false">Asignaturas!A7</f>
        <v>19970</v>
      </c>
      <c r="B26" s="0" t="str">
        <f aca="false">Asignaturas!B7</f>
        <v>Análisis II</v>
      </c>
      <c r="C26" s="0" t="s">
        <v>203</v>
      </c>
    </row>
    <row r="27" customFormat="false" ht="20.25" hidden="false" customHeight="true" outlineLevel="0" collapsed="false">
      <c r="A27" s="0" t="n">
        <f aca="false">Asignaturas!A7</f>
        <v>19970</v>
      </c>
      <c r="B27" s="0" t="str">
        <f aca="false">Asignaturas!B7</f>
        <v>Análisis II</v>
      </c>
      <c r="C27" s="0" t="s">
        <v>204</v>
      </c>
    </row>
    <row r="28" customFormat="false" ht="20.25" hidden="false" customHeight="true" outlineLevel="0" collapsed="false">
      <c r="A28" s="0" t="n">
        <f aca="false">Asignaturas!A$8</f>
        <v>19971</v>
      </c>
      <c r="B28" s="0" t="str">
        <f aca="false">Asignaturas!B$8</f>
        <v>Probabilidad y Estadística</v>
      </c>
      <c r="C28" s="0" t="s">
        <v>205</v>
      </c>
    </row>
    <row r="29" customFormat="false" ht="20.25" hidden="false" customHeight="true" outlineLevel="0" collapsed="false">
      <c r="A29" s="0" t="n">
        <f aca="false">Asignaturas!A$8</f>
        <v>19971</v>
      </c>
      <c r="B29" s="0" t="str">
        <f aca="false">Asignaturas!B$8</f>
        <v>Probabilidad y Estadística</v>
      </c>
      <c r="C29" s="0" t="s">
        <v>206</v>
      </c>
    </row>
    <row r="30" customFormat="false" ht="20.25" hidden="false" customHeight="true" outlineLevel="0" collapsed="false">
      <c r="A30" s="0" t="n">
        <f aca="false">Asignaturas!A$8</f>
        <v>19971</v>
      </c>
      <c r="B30" s="0" t="str">
        <f aca="false">Asignaturas!B$8</f>
        <v>Probabilidad y Estadística</v>
      </c>
      <c r="C30" s="0" t="s">
        <v>207</v>
      </c>
    </row>
    <row r="31" customFormat="false" ht="20.25" hidden="false" customHeight="true" outlineLevel="0" collapsed="false">
      <c r="A31" s="0" t="n">
        <f aca="false">Asignaturas!A$8</f>
        <v>19971</v>
      </c>
      <c r="B31" s="0" t="str">
        <f aca="false">Asignaturas!B$8</f>
        <v>Probabilidad y Estadística</v>
      </c>
      <c r="C31" s="0" t="s">
        <v>208</v>
      </c>
    </row>
    <row r="32" customFormat="false" ht="20.25" hidden="false" customHeight="true" outlineLevel="0" collapsed="false">
      <c r="A32" s="0" t="n">
        <f aca="false">Asignaturas!A$8</f>
        <v>19971</v>
      </c>
      <c r="B32" s="0" t="str">
        <f aca="false">Asignaturas!B$8</f>
        <v>Probabilidad y Estadística</v>
      </c>
      <c r="C32" s="0" t="s">
        <v>209</v>
      </c>
    </row>
    <row r="33" customFormat="false" ht="20.25" hidden="false" customHeight="true" outlineLevel="0" collapsed="false">
      <c r="A33" s="0" t="n">
        <f aca="false">Asignaturas!A$9</f>
        <v>19969</v>
      </c>
      <c r="B33" s="0" t="str">
        <f aca="false">Asignaturas!B$9</f>
        <v>Algoritmos y Estructuras de Datos</v>
      </c>
      <c r="C33" s="0" t="s">
        <v>210</v>
      </c>
    </row>
    <row r="34" customFormat="false" ht="20.25" hidden="false" customHeight="true" outlineLevel="0" collapsed="false">
      <c r="A34" s="0" t="n">
        <f aca="false">Asignaturas!A$9</f>
        <v>19969</v>
      </c>
      <c r="B34" s="0" t="str">
        <f aca="false">Asignaturas!B$9</f>
        <v>Algoritmos y Estructuras de Datos</v>
      </c>
      <c r="C34" s="0" t="s">
        <v>211</v>
      </c>
    </row>
    <row r="35" customFormat="false" ht="20.25" hidden="false" customHeight="true" outlineLevel="0" collapsed="false">
      <c r="A35" s="0" t="n">
        <f aca="false">Asignaturas!A$9</f>
        <v>19969</v>
      </c>
      <c r="B35" s="0" t="str">
        <f aca="false">Asignaturas!B$9</f>
        <v>Algoritmos y Estructuras de Datos</v>
      </c>
      <c r="C35" s="0" t="s">
        <v>212</v>
      </c>
    </row>
    <row r="36" customFormat="false" ht="20.25" hidden="false" customHeight="true" outlineLevel="0" collapsed="false">
      <c r="A36" s="0" t="n">
        <f aca="false">Asignaturas!A$9</f>
        <v>19969</v>
      </c>
      <c r="B36" s="0" t="str">
        <f aca="false">Asignaturas!B$9</f>
        <v>Algoritmos y Estructuras de Datos</v>
      </c>
      <c r="C36" s="0" t="s">
        <v>213</v>
      </c>
    </row>
    <row r="37" customFormat="false" ht="20.25" hidden="false" customHeight="true" outlineLevel="0" collapsed="false">
      <c r="A37" s="0" t="n">
        <f aca="false">Asignaturas!A$9</f>
        <v>19969</v>
      </c>
      <c r="B37" s="0" t="str">
        <f aca="false">Asignaturas!B$9</f>
        <v>Algoritmos y Estructuras de Datos</v>
      </c>
      <c r="C37" s="0" t="s">
        <v>214</v>
      </c>
    </row>
    <row r="38" customFormat="false" ht="20.25" hidden="false" customHeight="true" outlineLevel="0" collapsed="false">
      <c r="A38" s="0" t="n">
        <f aca="false">Asignaturas!A$10</f>
        <v>19972</v>
      </c>
      <c r="B38" s="0" t="str">
        <f aca="false">Asignaturas!B$10</f>
        <v>Claves de Historia Contemporánea</v>
      </c>
      <c r="C38" s="0" t="s">
        <v>215</v>
      </c>
    </row>
    <row r="39" customFormat="false" ht="20.25" hidden="false" customHeight="true" outlineLevel="0" collapsed="false">
      <c r="A39" s="0" t="n">
        <f aca="false">Asignaturas!A$10</f>
        <v>19972</v>
      </c>
      <c r="B39" s="0" t="str">
        <f aca="false">Asignaturas!B$10</f>
        <v>Claves de Historia Contemporánea</v>
      </c>
      <c r="C39" s="0" t="s">
        <v>216</v>
      </c>
    </row>
    <row r="40" customFormat="false" ht="20.25" hidden="false" customHeight="true" outlineLevel="0" collapsed="false">
      <c r="A40" s="0" t="n">
        <f aca="false">Asignaturas!A$10</f>
        <v>19972</v>
      </c>
      <c r="B40" s="0" t="str">
        <f aca="false">Asignaturas!B$10</f>
        <v>Claves de Historia Contemporánea</v>
      </c>
      <c r="C40" s="0" t="s">
        <v>217</v>
      </c>
    </row>
    <row r="41" customFormat="false" ht="20.25" hidden="false" customHeight="true" outlineLevel="0" collapsed="false">
      <c r="A41" s="0" t="n">
        <f aca="false">Asignaturas!A$11</f>
        <v>19973</v>
      </c>
      <c r="B41" s="0" t="str">
        <f aca="false">Asignaturas!B$11</f>
        <v>Proyecto I </v>
      </c>
      <c r="C41" s="0" t="s">
        <v>218</v>
      </c>
    </row>
    <row r="42" customFormat="false" ht="20.25" hidden="false" customHeight="true" outlineLevel="0" collapsed="false">
      <c r="A42" s="0" t="n">
        <f aca="false">Asignaturas!A$11</f>
        <v>19973</v>
      </c>
      <c r="B42" s="0" t="str">
        <f aca="false">Asignaturas!B$11</f>
        <v>Proyecto I </v>
      </c>
      <c r="C42" s="0" t="s">
        <v>219</v>
      </c>
    </row>
    <row r="43" customFormat="false" ht="20.25" hidden="false" customHeight="true" outlineLevel="0" collapsed="false">
      <c r="A43" s="0" t="n">
        <f aca="false">Asignaturas!A$11</f>
        <v>19973</v>
      </c>
      <c r="B43" s="0" t="str">
        <f aca="false">Asignaturas!B$11</f>
        <v>Proyecto I </v>
      </c>
      <c r="C43" s="0" t="s">
        <v>220</v>
      </c>
    </row>
    <row r="44" customFormat="false" ht="20.25" hidden="false" customHeight="true" outlineLevel="0" collapsed="false">
      <c r="A44" s="0" t="n">
        <f aca="false">Asignaturas!A$11</f>
        <v>19973</v>
      </c>
      <c r="B44" s="0" t="str">
        <f aca="false">Asignaturas!B$11</f>
        <v>Proyecto I </v>
      </c>
      <c r="C44" s="0" t="s">
        <v>221</v>
      </c>
    </row>
    <row r="45" customFormat="false" ht="20.25" hidden="false" customHeight="true" outlineLevel="0" collapsed="false">
      <c r="A45" s="0" t="n">
        <f aca="false">Asignaturas!A$11</f>
        <v>19973</v>
      </c>
      <c r="B45" s="0" t="str">
        <f aca="false">Asignaturas!B$11</f>
        <v>Proyecto I </v>
      </c>
      <c r="C45" s="0" t="s">
        <v>222</v>
      </c>
    </row>
    <row r="46" customFormat="false" ht="20.25" hidden="false" customHeight="true" outlineLevel="0" collapsed="false">
      <c r="A46" s="0" t="n">
        <f aca="false">Asignaturas!A$12</f>
        <v>19975</v>
      </c>
      <c r="B46" s="0" t="str">
        <f aca="false">Asignaturas!B$12</f>
        <v>Análisis III</v>
      </c>
      <c r="C46" s="0" t="s">
        <v>223</v>
      </c>
    </row>
    <row r="47" customFormat="false" ht="20.25" hidden="false" customHeight="true" outlineLevel="0" collapsed="false">
      <c r="A47" s="0" t="n">
        <f aca="false">Asignaturas!A$12</f>
        <v>19975</v>
      </c>
      <c r="B47" s="0" t="str">
        <f aca="false">Asignaturas!B$12</f>
        <v>Análisis III</v>
      </c>
      <c r="C47" s="0" t="s">
        <v>224</v>
      </c>
    </row>
    <row r="48" customFormat="false" ht="20.25" hidden="false" customHeight="true" outlineLevel="0" collapsed="false">
      <c r="A48" s="0" t="n">
        <f aca="false">Asignaturas!A$12</f>
        <v>19975</v>
      </c>
      <c r="B48" s="0" t="str">
        <f aca="false">Asignaturas!B$12</f>
        <v>Análisis III</v>
      </c>
      <c r="C48" s="0" t="s">
        <v>225</v>
      </c>
    </row>
    <row r="49" customFormat="false" ht="20.25" hidden="false" customHeight="true" outlineLevel="0" collapsed="false">
      <c r="A49" s="0" t="n">
        <f aca="false">Asignaturas!A$12</f>
        <v>19975</v>
      </c>
      <c r="B49" s="0" t="str">
        <f aca="false">Asignaturas!B$12</f>
        <v>Análisis III</v>
      </c>
      <c r="C49" s="0" t="s">
        <v>226</v>
      </c>
    </row>
    <row r="50" customFormat="false" ht="20.25" hidden="false" customHeight="true" outlineLevel="0" collapsed="false">
      <c r="A50" s="0" t="n">
        <f aca="false">Asignaturas!A$13</f>
        <v>19978</v>
      </c>
      <c r="B50" s="0" t="str">
        <f aca="false">Asignaturas!B$13</f>
        <v>Ecuaciones Diferenciales y en Diferencias</v>
      </c>
      <c r="C50" s="0" t="s">
        <v>227</v>
      </c>
    </row>
    <row r="51" customFormat="false" ht="20.25" hidden="false" customHeight="true" outlineLevel="0" collapsed="false">
      <c r="A51" s="0" t="n">
        <f aca="false">Asignaturas!A$13</f>
        <v>19978</v>
      </c>
      <c r="B51" s="0" t="str">
        <f aca="false">Asignaturas!B$13</f>
        <v>Ecuaciones Diferenciales y en Diferencias</v>
      </c>
      <c r="C51" s="0" t="s">
        <v>228</v>
      </c>
    </row>
    <row r="52" customFormat="false" ht="20.25" hidden="false" customHeight="true" outlineLevel="0" collapsed="false">
      <c r="A52" s="0" t="n">
        <f aca="false">Asignaturas!A$13</f>
        <v>19978</v>
      </c>
      <c r="B52" s="0" t="str">
        <f aca="false">Asignaturas!B$13</f>
        <v>Ecuaciones Diferenciales y en Diferencias</v>
      </c>
      <c r="C52" s="0" t="s">
        <v>229</v>
      </c>
    </row>
    <row r="53" customFormat="false" ht="20.25" hidden="false" customHeight="true" outlineLevel="0" collapsed="false">
      <c r="A53" s="0" t="n">
        <f aca="false">Asignaturas!A$13</f>
        <v>19978</v>
      </c>
      <c r="B53" s="0" t="str">
        <f aca="false">Asignaturas!B$13</f>
        <v>Ecuaciones Diferenciales y en Diferencias</v>
      </c>
      <c r="C53" s="0" t="s">
        <v>230</v>
      </c>
    </row>
    <row r="54" customFormat="false" ht="20.25" hidden="false" customHeight="true" outlineLevel="0" collapsed="false">
      <c r="A54" s="0" t="n">
        <f aca="false">Asignaturas!A$13</f>
        <v>19978</v>
      </c>
      <c r="B54" s="0" t="str">
        <f aca="false">Asignaturas!B$13</f>
        <v>Ecuaciones Diferenciales y en Diferencias</v>
      </c>
      <c r="C54" s="0" t="s">
        <v>231</v>
      </c>
    </row>
    <row r="55" customFormat="false" ht="20.25" hidden="false" customHeight="true" outlineLevel="0" collapsed="false">
      <c r="A55" s="0" t="n">
        <f aca="false">Asignaturas!A$14</f>
        <v>19974</v>
      </c>
      <c r="B55" s="0" t="str">
        <f aca="false">Asignaturas!B$14</f>
        <v>Bases de Datos</v>
      </c>
      <c r="C55" s="0" t="s">
        <v>232</v>
      </c>
    </row>
    <row r="56" customFormat="false" ht="20.25" hidden="false" customHeight="true" outlineLevel="0" collapsed="false">
      <c r="A56" s="0" t="n">
        <f aca="false">Asignaturas!A$14</f>
        <v>19974</v>
      </c>
      <c r="B56" s="0" t="str">
        <f aca="false">Asignaturas!B$14</f>
        <v>Bases de Datos</v>
      </c>
      <c r="C56" s="0" t="s">
        <v>233</v>
      </c>
    </row>
    <row r="57" customFormat="false" ht="20.25" hidden="false" customHeight="true" outlineLevel="0" collapsed="false">
      <c r="A57" s="0" t="n">
        <f aca="false">Asignaturas!A$14</f>
        <v>19974</v>
      </c>
      <c r="B57" s="0" t="str">
        <f aca="false">Asignaturas!B$14</f>
        <v>Bases de Datos</v>
      </c>
      <c r="C57" s="0" t="s">
        <v>234</v>
      </c>
    </row>
    <row r="58" customFormat="false" ht="20.25" hidden="false" customHeight="true" outlineLevel="0" collapsed="false">
      <c r="A58" s="0" t="n">
        <f aca="false">Asignaturas!A$15</f>
        <v>19976</v>
      </c>
      <c r="B58" s="0" t="str">
        <f aca="false">Asignaturas!B$15</f>
        <v>Estadística Inferencial</v>
      </c>
      <c r="C58" s="0" t="s">
        <v>235</v>
      </c>
    </row>
    <row r="59" customFormat="false" ht="20.25" hidden="false" customHeight="true" outlineLevel="0" collapsed="false">
      <c r="A59" s="0" t="n">
        <f aca="false">Asignaturas!A$15</f>
        <v>19976</v>
      </c>
      <c r="B59" s="0" t="str">
        <f aca="false">Asignaturas!B$15</f>
        <v>Estadística Inferencial</v>
      </c>
      <c r="C59" s="0" t="s">
        <v>236</v>
      </c>
    </row>
    <row r="60" customFormat="false" ht="20.25" hidden="false" customHeight="true" outlineLevel="0" collapsed="false">
      <c r="A60" s="0" t="n">
        <f aca="false">Asignaturas!A$15</f>
        <v>19976</v>
      </c>
      <c r="B60" s="0" t="str">
        <f aca="false">Asignaturas!B$15</f>
        <v>Estadística Inferencial</v>
      </c>
      <c r="C60" s="0" t="s">
        <v>237</v>
      </c>
    </row>
    <row r="61" customFormat="false" ht="20.25" hidden="false" customHeight="true" outlineLevel="0" collapsed="false">
      <c r="A61" s="0" t="n">
        <f aca="false">Asignaturas!A$15</f>
        <v>19976</v>
      </c>
      <c r="B61" s="0" t="str">
        <f aca="false">Asignaturas!B$15</f>
        <v>Estadística Inferencial</v>
      </c>
      <c r="C61" s="0" t="s">
        <v>238</v>
      </c>
    </row>
    <row r="62" customFormat="false" ht="20.25" hidden="false" customHeight="true" outlineLevel="0" collapsed="false">
      <c r="A62" s="0" t="n">
        <f aca="false">Asignaturas!A$15</f>
        <v>19976</v>
      </c>
      <c r="B62" s="0" t="str">
        <f aca="false">Asignaturas!B$15</f>
        <v>Estadística Inferencial</v>
      </c>
      <c r="C62" s="0" t="s">
        <v>239</v>
      </c>
    </row>
    <row r="63" customFormat="false" ht="20.25" hidden="false" customHeight="true" outlineLevel="0" collapsed="false">
      <c r="A63" s="0" t="n">
        <f aca="false">Asignaturas!A$16</f>
        <v>19977</v>
      </c>
      <c r="B63" s="0" t="str">
        <f aca="false">Asignaturas!B$16</f>
        <v>Fundamentos Económicos</v>
      </c>
      <c r="C63" s="0" t="s">
        <v>240</v>
      </c>
    </row>
    <row r="64" customFormat="false" ht="20.25" hidden="false" customHeight="true" outlineLevel="0" collapsed="false">
      <c r="A64" s="0" t="n">
        <f aca="false">Asignaturas!A$16</f>
        <v>19977</v>
      </c>
      <c r="B64" s="0" t="str">
        <f aca="false">Asignaturas!B$16</f>
        <v>Fundamentos Económicos</v>
      </c>
      <c r="C64" s="0" t="s">
        <v>241</v>
      </c>
    </row>
    <row r="65" customFormat="false" ht="20.25" hidden="false" customHeight="true" outlineLevel="0" collapsed="false">
      <c r="A65" s="0" t="n">
        <f aca="false">Asignaturas!A$16</f>
        <v>19977</v>
      </c>
      <c r="B65" s="0" t="str">
        <f aca="false">Asignaturas!B$16</f>
        <v>Fundamentos Económicos</v>
      </c>
      <c r="C65" s="0" t="s">
        <v>242</v>
      </c>
    </row>
    <row r="66" customFormat="false" ht="20.25" hidden="false" customHeight="true" outlineLevel="0" collapsed="false">
      <c r="A66" s="0" t="n">
        <f aca="false">Asignaturas!A$16</f>
        <v>19977</v>
      </c>
      <c r="B66" s="0" t="str">
        <f aca="false">Asignaturas!B$16</f>
        <v>Fundamentos Económicos</v>
      </c>
      <c r="C66" s="0" t="s">
        <v>243</v>
      </c>
    </row>
    <row r="67" customFormat="false" ht="20.25" hidden="false" customHeight="true" outlineLevel="0" collapsed="false">
      <c r="A67" s="0" t="n">
        <f aca="false">Asignaturas!A$16</f>
        <v>19977</v>
      </c>
      <c r="B67" s="0" t="str">
        <f aca="false">Asignaturas!B$16</f>
        <v>Fundamentos Económicos</v>
      </c>
      <c r="C67" s="0" t="s">
        <v>244</v>
      </c>
    </row>
    <row r="68" customFormat="false" ht="20.25" hidden="false" customHeight="true" outlineLevel="0" collapsed="false">
      <c r="A68" s="0" t="n">
        <f aca="false">Asignaturas!A$17</f>
        <v>19981</v>
      </c>
      <c r="B68" s="0" t="str">
        <f aca="false">Asignaturas!B$17</f>
        <v>Geometría Diferencial</v>
      </c>
      <c r="C68" s="0" t="s">
        <v>245</v>
      </c>
    </row>
    <row r="69" customFormat="false" ht="20.25" hidden="false" customHeight="true" outlineLevel="0" collapsed="false">
      <c r="A69" s="0" t="n">
        <f aca="false">Asignaturas!A$17</f>
        <v>19981</v>
      </c>
      <c r="B69" s="0" t="str">
        <f aca="false">Asignaturas!B$17</f>
        <v>Geometría Diferencial</v>
      </c>
      <c r="C69" s="0" t="s">
        <v>246</v>
      </c>
    </row>
    <row r="70" customFormat="false" ht="20.25" hidden="false" customHeight="true" outlineLevel="0" collapsed="false">
      <c r="A70" s="0" t="n">
        <f aca="false">Asignaturas!A$17</f>
        <v>19981</v>
      </c>
      <c r="B70" s="0" t="str">
        <f aca="false">Asignaturas!B$17</f>
        <v>Geometría Diferencial</v>
      </c>
      <c r="C70" s="0" t="s">
        <v>247</v>
      </c>
    </row>
    <row r="71" customFormat="false" ht="20.25" hidden="false" customHeight="true" outlineLevel="0" collapsed="false">
      <c r="A71" s="0" t="n">
        <f aca="false">Asignaturas!A$17</f>
        <v>19981</v>
      </c>
      <c r="B71" s="0" t="str">
        <f aca="false">Asignaturas!B$17</f>
        <v>Geometría Diferencial</v>
      </c>
      <c r="C71" s="0" t="s">
        <v>248</v>
      </c>
    </row>
    <row r="72" customFormat="false" ht="20.25" hidden="false" customHeight="true" outlineLevel="0" collapsed="false">
      <c r="A72" s="0" t="n">
        <f aca="false">Asignaturas!A$17</f>
        <v>19981</v>
      </c>
      <c r="B72" s="0" t="str">
        <f aca="false">Asignaturas!B$17</f>
        <v>Geometría Diferencial</v>
      </c>
      <c r="C72" s="0" t="s">
        <v>249</v>
      </c>
    </row>
    <row r="73" customFormat="false" ht="20.25" hidden="false" customHeight="true" outlineLevel="0" collapsed="false">
      <c r="A73" s="0" t="n">
        <f aca="false">Asignaturas!A$18</f>
        <v>19979</v>
      </c>
      <c r="B73" s="0" t="str">
        <f aca="false">Asignaturas!B$18</f>
        <v>Métodos Numéricos I</v>
      </c>
      <c r="C73" s="0" t="s">
        <v>250</v>
      </c>
    </row>
    <row r="74" customFormat="false" ht="20.25" hidden="false" customHeight="true" outlineLevel="0" collapsed="false">
      <c r="A74" s="0" t="n">
        <f aca="false">Asignaturas!A$18</f>
        <v>19979</v>
      </c>
      <c r="B74" s="0" t="str">
        <f aca="false">Asignaturas!B$18</f>
        <v>Métodos Numéricos I</v>
      </c>
      <c r="C74" s="0" t="s">
        <v>251</v>
      </c>
    </row>
    <row r="75" customFormat="false" ht="20.25" hidden="false" customHeight="true" outlineLevel="0" collapsed="false">
      <c r="A75" s="0" t="n">
        <f aca="false">Asignaturas!A$18</f>
        <v>19979</v>
      </c>
      <c r="B75" s="0" t="str">
        <f aca="false">Asignaturas!B$18</f>
        <v>Métodos Numéricos I</v>
      </c>
      <c r="C75" s="0" t="s">
        <v>252</v>
      </c>
    </row>
    <row r="76" customFormat="false" ht="20.25" hidden="false" customHeight="true" outlineLevel="0" collapsed="false">
      <c r="A76" s="0" t="n">
        <f aca="false">Asignaturas!A$18</f>
        <v>19979</v>
      </c>
      <c r="B76" s="0" t="str">
        <f aca="false">Asignaturas!B$18</f>
        <v>Métodos Numéricos I</v>
      </c>
      <c r="C76" s="0" t="s">
        <v>253</v>
      </c>
    </row>
    <row r="77" customFormat="false" ht="20.25" hidden="false" customHeight="true" outlineLevel="0" collapsed="false">
      <c r="A77" s="0" t="n">
        <f aca="false">Asignaturas!A$18</f>
        <v>19979</v>
      </c>
      <c r="B77" s="0" t="str">
        <f aca="false">Asignaturas!B$18</f>
        <v>Métodos Numéricos I</v>
      </c>
      <c r="C77" s="0" t="s">
        <v>254</v>
      </c>
    </row>
    <row r="78" customFormat="false" ht="20.25" hidden="false" customHeight="true" outlineLevel="0" collapsed="false">
      <c r="A78" s="0" t="n">
        <f aca="false">Asignaturas!A$19</f>
        <v>19984</v>
      </c>
      <c r="B78" s="0" t="str">
        <f aca="false">Asignaturas!B$19</f>
        <v>Electrónica Digital y Arquitectura de Ordenadores</v>
      </c>
      <c r="C78" s="0" t="s">
        <v>255</v>
      </c>
    </row>
    <row r="79" customFormat="false" ht="20.25" hidden="false" customHeight="true" outlineLevel="0" collapsed="false">
      <c r="A79" s="0" t="n">
        <f aca="false">Asignaturas!A$19</f>
        <v>19984</v>
      </c>
      <c r="B79" s="0" t="str">
        <f aca="false">Asignaturas!B$19</f>
        <v>Electrónica Digital y Arquitectura de Ordenadores</v>
      </c>
      <c r="C79" s="0" t="s">
        <v>256</v>
      </c>
    </row>
    <row r="80" customFormat="false" ht="20.25" hidden="false" customHeight="true" outlineLevel="0" collapsed="false">
      <c r="A80" s="0" t="n">
        <f aca="false">Asignaturas!A$19</f>
        <v>19984</v>
      </c>
      <c r="B80" s="0" t="str">
        <f aca="false">Asignaturas!B$19</f>
        <v>Electrónica Digital y Arquitectura de Ordenadores</v>
      </c>
      <c r="C80" s="0" t="s">
        <v>257</v>
      </c>
    </row>
    <row r="81" customFormat="false" ht="20.25" hidden="false" customHeight="true" outlineLevel="0" collapsed="false">
      <c r="A81" s="0" t="n">
        <f aca="false">Asignaturas!A$19</f>
        <v>19984</v>
      </c>
      <c r="B81" s="0" t="str">
        <f aca="false">Asignaturas!B$19</f>
        <v>Electrónica Digital y Arquitectura de Ordenadores</v>
      </c>
      <c r="C81" s="0" t="s">
        <v>258</v>
      </c>
    </row>
    <row r="82" customFormat="false" ht="20.25" hidden="false" customHeight="true" outlineLevel="0" collapsed="false">
      <c r="A82" s="0" t="n">
        <f aca="false">Asignaturas!A$20</f>
        <v>19982</v>
      </c>
      <c r="B82" s="0" t="str">
        <f aca="false">Asignaturas!B$20</f>
        <v>Ecuaciones en Derivadas Parciales</v>
      </c>
      <c r="C82" s="0" t="s">
        <v>259</v>
      </c>
    </row>
    <row r="83" customFormat="false" ht="20.25" hidden="false" customHeight="true" outlineLevel="0" collapsed="false">
      <c r="A83" s="0" t="n">
        <f aca="false">Asignaturas!A$20</f>
        <v>19982</v>
      </c>
      <c r="B83" s="0" t="str">
        <f aca="false">Asignaturas!B$20</f>
        <v>Ecuaciones en Derivadas Parciales</v>
      </c>
      <c r="C83" s="0" t="s">
        <v>260</v>
      </c>
    </row>
    <row r="84" customFormat="false" ht="20.25" hidden="false" customHeight="true" outlineLevel="0" collapsed="false">
      <c r="A84" s="0" t="n">
        <f aca="false">Asignaturas!A$20</f>
        <v>19982</v>
      </c>
      <c r="B84" s="0" t="str">
        <f aca="false">Asignaturas!B$20</f>
        <v>Ecuaciones en Derivadas Parciales</v>
      </c>
      <c r="C84" s="0" t="s">
        <v>261</v>
      </c>
    </row>
    <row r="85" customFormat="false" ht="20.25" hidden="false" customHeight="true" outlineLevel="0" collapsed="false">
      <c r="A85" s="0" t="n">
        <f aca="false">Asignaturas!A$20</f>
        <v>19982</v>
      </c>
      <c r="B85" s="0" t="str">
        <f aca="false">Asignaturas!B$20</f>
        <v>Ecuaciones en Derivadas Parciales</v>
      </c>
      <c r="C85" s="0" t="s">
        <v>262</v>
      </c>
    </row>
    <row r="86" customFormat="false" ht="20.25" hidden="false" customHeight="true" outlineLevel="0" collapsed="false">
      <c r="A86" s="0" t="n">
        <f aca="false">Asignaturas!A$21</f>
        <v>19980</v>
      </c>
      <c r="B86" s="0" t="str">
        <f aca="false">Asignaturas!B$21</f>
        <v>Análisis de Datos</v>
      </c>
      <c r="C86" s="0" t="s">
        <v>263</v>
      </c>
    </row>
    <row r="87" customFormat="false" ht="20.25" hidden="false" customHeight="true" outlineLevel="0" collapsed="false">
      <c r="A87" s="0" t="n">
        <f aca="false">Asignaturas!A$21</f>
        <v>19980</v>
      </c>
      <c r="B87" s="0" t="str">
        <f aca="false">Asignaturas!B$21</f>
        <v>Análisis de Datos</v>
      </c>
      <c r="C87" s="0" t="s">
        <v>264</v>
      </c>
    </row>
    <row r="88" customFormat="false" ht="20.25" hidden="false" customHeight="true" outlineLevel="0" collapsed="false">
      <c r="A88" s="0" t="n">
        <f aca="false">Asignaturas!A$21</f>
        <v>19980</v>
      </c>
      <c r="B88" s="0" t="str">
        <f aca="false">Asignaturas!B$21</f>
        <v>Análisis de Datos</v>
      </c>
      <c r="C88" s="0" t="s">
        <v>265</v>
      </c>
    </row>
    <row r="89" customFormat="false" ht="20.25" hidden="false" customHeight="true" outlineLevel="0" collapsed="false">
      <c r="A89" s="0" t="n">
        <f aca="false">Asignaturas!A$21</f>
        <v>19980</v>
      </c>
      <c r="B89" s="0" t="str">
        <f aca="false">Asignaturas!B$21</f>
        <v>Análisis de Datos</v>
      </c>
      <c r="C89" s="0" t="s">
        <v>266</v>
      </c>
    </row>
    <row r="90" customFormat="false" ht="20.25" hidden="false" customHeight="true" outlineLevel="0" collapsed="false">
      <c r="A90" s="0" t="n">
        <f aca="false">Asignaturas!A$21</f>
        <v>19980</v>
      </c>
      <c r="B90" s="0" t="str">
        <f aca="false">Asignaturas!B$21</f>
        <v>Análisis de Datos</v>
      </c>
      <c r="C90" s="0" t="s">
        <v>267</v>
      </c>
    </row>
    <row r="91" customFormat="false" ht="20.25" hidden="false" customHeight="true" outlineLevel="0" collapsed="false">
      <c r="A91" s="0" t="n">
        <f aca="false">Asignaturas!A$21</f>
        <v>19980</v>
      </c>
      <c r="B91" s="0" t="str">
        <f aca="false">Asignaturas!B$21</f>
        <v>Análisis de Datos</v>
      </c>
      <c r="C91" s="0" t="s">
        <v>268</v>
      </c>
    </row>
    <row r="92" customFormat="false" ht="20.25" hidden="false" customHeight="true" outlineLevel="0" collapsed="false">
      <c r="A92" s="0" t="n">
        <f aca="false">Asignaturas!A$22</f>
        <v>19983</v>
      </c>
      <c r="B92" s="0" t="str">
        <f aca="false">Asignaturas!B$22</f>
        <v>Proyecto II</v>
      </c>
      <c r="C92" s="0" t="s">
        <v>218</v>
      </c>
    </row>
    <row r="93" customFormat="false" ht="20.25" hidden="false" customHeight="true" outlineLevel="0" collapsed="false">
      <c r="A93" s="0" t="n">
        <f aca="false">Asignaturas!A$22</f>
        <v>19983</v>
      </c>
      <c r="B93" s="0" t="str">
        <f aca="false">Asignaturas!B$22</f>
        <v>Proyecto II</v>
      </c>
      <c r="C93" s="0" t="s">
        <v>219</v>
      </c>
    </row>
    <row r="94" customFormat="false" ht="20.25" hidden="false" customHeight="true" outlineLevel="0" collapsed="false">
      <c r="A94" s="0" t="n">
        <f aca="false">Asignaturas!A$22</f>
        <v>19983</v>
      </c>
      <c r="B94" s="0" t="str">
        <f aca="false">Asignaturas!B$22</f>
        <v>Proyecto II</v>
      </c>
      <c r="C94" s="0" t="s">
        <v>269</v>
      </c>
    </row>
    <row r="95" customFormat="false" ht="20.25" hidden="false" customHeight="true" outlineLevel="0" collapsed="false">
      <c r="A95" s="0" t="n">
        <f aca="false">Asignaturas!A$22</f>
        <v>19983</v>
      </c>
      <c r="B95" s="0" t="str">
        <f aca="false">Asignaturas!B$22</f>
        <v>Proyecto II</v>
      </c>
      <c r="C95" s="0" t="s">
        <v>221</v>
      </c>
    </row>
    <row r="96" customFormat="false" ht="20.25" hidden="false" customHeight="true" outlineLevel="0" collapsed="false">
      <c r="A96" s="0" t="n">
        <f aca="false">Asignaturas!A$22</f>
        <v>19983</v>
      </c>
      <c r="B96" s="0" t="str">
        <f aca="false">Asignaturas!B$22</f>
        <v>Proyecto II</v>
      </c>
      <c r="C96" s="0" t="s">
        <v>222</v>
      </c>
    </row>
    <row r="97" customFormat="false" ht="20.25" hidden="false" customHeight="true" outlineLevel="0" collapsed="false">
      <c r="A97" s="0" t="n">
        <f aca="false">Asignaturas!A$23</f>
        <v>19988</v>
      </c>
      <c r="B97" s="0" t="str">
        <f aca="false">Asignaturas!B$23</f>
        <v>Sistemas Operativos y Redes de Ordenadores</v>
      </c>
      <c r="C97" s="0" t="s">
        <v>270</v>
      </c>
    </row>
    <row r="98" customFormat="false" ht="20.25" hidden="false" customHeight="true" outlineLevel="0" collapsed="false">
      <c r="A98" s="0" t="n">
        <f aca="false">Asignaturas!A$23</f>
        <v>19988</v>
      </c>
      <c r="B98" s="0" t="str">
        <f aca="false">Asignaturas!B$23</f>
        <v>Sistemas Operativos y Redes de Ordenadores</v>
      </c>
      <c r="C98" s="0" t="s">
        <v>271</v>
      </c>
    </row>
    <row r="99" customFormat="false" ht="20.25" hidden="false" customHeight="true" outlineLevel="0" collapsed="false">
      <c r="A99" s="0" t="n">
        <f aca="false">Asignaturas!A$23</f>
        <v>19988</v>
      </c>
      <c r="B99" s="0" t="str">
        <f aca="false">Asignaturas!B$23</f>
        <v>Sistemas Operativos y Redes de Ordenadores</v>
      </c>
      <c r="C99" s="0" t="s">
        <v>272</v>
      </c>
    </row>
    <row r="100" customFormat="false" ht="20.25" hidden="false" customHeight="true" outlineLevel="0" collapsed="false">
      <c r="A100" s="0" t="n">
        <f aca="false">Asignaturas!A$23</f>
        <v>19988</v>
      </c>
      <c r="B100" s="0" t="str">
        <f aca="false">Asignaturas!B$23</f>
        <v>Sistemas Operativos y Redes de Ordenadores</v>
      </c>
      <c r="C100" s="0" t="s">
        <v>273</v>
      </c>
    </row>
    <row r="101" customFormat="false" ht="20.25" hidden="false" customHeight="true" outlineLevel="0" collapsed="false">
      <c r="A101" s="0" t="n">
        <f aca="false">Asignaturas!A$23</f>
        <v>19988</v>
      </c>
      <c r="B101" s="0" t="str">
        <f aca="false">Asignaturas!B$23</f>
        <v>Sistemas Operativos y Redes de Ordenadores</v>
      </c>
      <c r="C101" s="0" t="s">
        <v>274</v>
      </c>
    </row>
    <row r="102" customFormat="false" ht="20.25" hidden="false" customHeight="true" outlineLevel="0" collapsed="false">
      <c r="A102" s="0" t="n">
        <f aca="false">Asignaturas!A$23</f>
        <v>19988</v>
      </c>
      <c r="B102" s="0" t="str">
        <f aca="false">Asignaturas!B$23</f>
        <v>Sistemas Operativos y Redes de Ordenadores</v>
      </c>
      <c r="C102" s="0" t="s">
        <v>275</v>
      </c>
    </row>
    <row r="103" customFormat="false" ht="20.25" hidden="false" customHeight="true" outlineLevel="0" collapsed="false">
      <c r="A103" s="0" t="n">
        <f aca="false">Asignaturas!A$24</f>
        <v>19985</v>
      </c>
      <c r="B103" s="0" t="str">
        <f aca="false">Asignaturas!B$24</f>
        <v>Optimización</v>
      </c>
      <c r="C103" s="0" t="s">
        <v>276</v>
      </c>
    </row>
    <row r="104" customFormat="false" ht="20.25" hidden="false" customHeight="true" outlineLevel="0" collapsed="false">
      <c r="A104" s="0" t="n">
        <f aca="false">Asignaturas!A$24</f>
        <v>19985</v>
      </c>
      <c r="B104" s="0" t="str">
        <f aca="false">Asignaturas!B$24</f>
        <v>Optimización</v>
      </c>
      <c r="C104" s="0" t="s">
        <v>277</v>
      </c>
    </row>
    <row r="105" customFormat="false" ht="20.25" hidden="false" customHeight="true" outlineLevel="0" collapsed="false">
      <c r="A105" s="0" t="n">
        <f aca="false">Asignaturas!A$24</f>
        <v>19985</v>
      </c>
      <c r="B105" s="0" t="str">
        <f aca="false">Asignaturas!B$24</f>
        <v>Optimización</v>
      </c>
      <c r="C105" s="0" t="s">
        <v>278</v>
      </c>
    </row>
    <row r="106" customFormat="false" ht="20.25" hidden="false" customHeight="true" outlineLevel="0" collapsed="false">
      <c r="A106" s="0" t="n">
        <f aca="false">Asignaturas!A$25</f>
        <v>19986</v>
      </c>
      <c r="B106" s="0" t="str">
        <f aca="false">Asignaturas!B$25</f>
        <v>Métodos Numéricos II</v>
      </c>
      <c r="C106" s="0" t="s">
        <v>279</v>
      </c>
    </row>
    <row r="107" customFormat="false" ht="20.25" hidden="false" customHeight="true" outlineLevel="0" collapsed="false">
      <c r="A107" s="0" t="n">
        <f aca="false">Asignaturas!A$25</f>
        <v>19986</v>
      </c>
      <c r="B107" s="0" t="str">
        <f aca="false">Asignaturas!B$25</f>
        <v>Métodos Numéricos II</v>
      </c>
      <c r="C107" s="0" t="s">
        <v>280</v>
      </c>
    </row>
    <row r="108" customFormat="false" ht="20.25" hidden="false" customHeight="true" outlineLevel="0" collapsed="false">
      <c r="A108" s="0" t="n">
        <f aca="false">Asignaturas!A$25</f>
        <v>19986</v>
      </c>
      <c r="B108" s="0" t="str">
        <f aca="false">Asignaturas!B$25</f>
        <v>Métodos Numéricos II</v>
      </c>
      <c r="C108" s="0" t="s">
        <v>281</v>
      </c>
    </row>
    <row r="109" customFormat="false" ht="20.25" hidden="false" customHeight="true" outlineLevel="0" collapsed="false">
      <c r="A109" s="0" t="n">
        <f aca="false">Asignaturas!A$25</f>
        <v>19986</v>
      </c>
      <c r="B109" s="0" t="str">
        <f aca="false">Asignaturas!B$25</f>
        <v>Métodos Numéricos II</v>
      </c>
      <c r="C109" s="0" t="s">
        <v>282</v>
      </c>
    </row>
    <row r="110" customFormat="false" ht="20.25" hidden="false" customHeight="true" outlineLevel="0" collapsed="false">
      <c r="A110" s="0" t="n">
        <f aca="false">Asignaturas!A$26</f>
        <v>19987</v>
      </c>
      <c r="B110" s="0" t="str">
        <f aca="false">Asignaturas!B$26</f>
        <v>Hombre y Mundo Moderno</v>
      </c>
      <c r="C110" s="0" t="s">
        <v>283</v>
      </c>
    </row>
    <row r="111" customFormat="false" ht="20.25" hidden="false" customHeight="true" outlineLevel="0" collapsed="false">
      <c r="A111" s="0" t="n">
        <f aca="false">Asignaturas!A$26</f>
        <v>19987</v>
      </c>
      <c r="B111" s="0" t="str">
        <f aca="false">Asignaturas!B$26</f>
        <v>Hombre y Mundo Moderno</v>
      </c>
      <c r="C111" s="0" t="s">
        <v>284</v>
      </c>
    </row>
    <row r="112" customFormat="false" ht="20.25" hidden="false" customHeight="true" outlineLevel="0" collapsed="false">
      <c r="A112" s="0" t="n">
        <f aca="false">Asignaturas!A$26</f>
        <v>19987</v>
      </c>
      <c r="B112" s="0" t="str">
        <f aca="false">Asignaturas!B$26</f>
        <v>Hombre y Mundo Moderno</v>
      </c>
      <c r="C112" s="0" t="s">
        <v>285</v>
      </c>
    </row>
    <row r="113" customFormat="false" ht="20.25" hidden="false" customHeight="true" outlineLevel="0" collapsed="false">
      <c r="A113" s="0" t="n">
        <f aca="false">Asignaturas!A$26</f>
        <v>19987</v>
      </c>
      <c r="B113" s="0" t="str">
        <f aca="false">Asignaturas!B$26</f>
        <v>Hombre y Mundo Moderno</v>
      </c>
      <c r="C113" s="0" t="s">
        <v>286</v>
      </c>
    </row>
    <row r="114" customFormat="false" ht="20.25" hidden="false" customHeight="true" outlineLevel="0" collapsed="false">
      <c r="A114" s="0" t="n">
        <f aca="false">Asignaturas!A$27</f>
        <v>19989</v>
      </c>
      <c r="B114" s="0" t="str">
        <f aca="false">Asignaturas!B$27</f>
        <v>Sistemas Dinámicos</v>
      </c>
      <c r="C114" s="0" t="s">
        <v>287</v>
      </c>
    </row>
    <row r="115" customFormat="false" ht="20.25" hidden="false" customHeight="true" outlineLevel="0" collapsed="false">
      <c r="A115" s="0" t="n">
        <f aca="false">Asignaturas!A$27</f>
        <v>19989</v>
      </c>
      <c r="B115" s="0" t="str">
        <f aca="false">Asignaturas!B$27</f>
        <v>Sistemas Dinámicos</v>
      </c>
      <c r="C115" s="0" t="s">
        <v>288</v>
      </c>
    </row>
    <row r="116" customFormat="false" ht="20.25" hidden="false" customHeight="true" outlineLevel="0" collapsed="false">
      <c r="A116" s="0" t="n">
        <f aca="false">Asignaturas!A$27</f>
        <v>19989</v>
      </c>
      <c r="B116" s="0" t="str">
        <f aca="false">Asignaturas!B$27</f>
        <v>Sistemas Dinámicos</v>
      </c>
      <c r="C116" s="0" t="s">
        <v>289</v>
      </c>
    </row>
    <row r="117" customFormat="false" ht="20.25" hidden="false" customHeight="true" outlineLevel="0" collapsed="false">
      <c r="A117" s="0" t="n">
        <f aca="false">Asignaturas!A$27</f>
        <v>19989</v>
      </c>
      <c r="B117" s="0" t="str">
        <f aca="false">Asignaturas!B$27</f>
        <v>Sistemas Dinámicos</v>
      </c>
      <c r="C117" s="0" t="s">
        <v>290</v>
      </c>
    </row>
    <row r="118" customFormat="false" ht="20.25" hidden="false" customHeight="true" outlineLevel="0" collapsed="false">
      <c r="A118" s="0" t="n">
        <f aca="false">Asignaturas!A$30</f>
        <v>19990</v>
      </c>
      <c r="B118" s="0" t="str">
        <f aca="false">Asignaturas!B$30</f>
        <v>Variable Compleja y Análisis de Fourier</v>
      </c>
      <c r="C118" s="0" t="s">
        <v>291</v>
      </c>
    </row>
    <row r="119" customFormat="false" ht="20.25" hidden="false" customHeight="true" outlineLevel="0" collapsed="false">
      <c r="A119" s="0" t="n">
        <f aca="false">Asignaturas!A$30</f>
        <v>19990</v>
      </c>
      <c r="B119" s="0" t="str">
        <f aca="false">Asignaturas!B$30</f>
        <v>Variable Compleja y Análisis de Fourier</v>
      </c>
      <c r="C119" s="0" t="s">
        <v>292</v>
      </c>
    </row>
    <row r="120" customFormat="false" ht="20.25" hidden="false" customHeight="true" outlineLevel="0" collapsed="false">
      <c r="A120" s="0" t="n">
        <f aca="false">Asignaturas!A$30</f>
        <v>19990</v>
      </c>
      <c r="B120" s="0" t="str">
        <f aca="false">Asignaturas!B$30</f>
        <v>Variable Compleja y Análisis de Fourier</v>
      </c>
      <c r="C120" s="0" t="s">
        <v>293</v>
      </c>
    </row>
    <row r="121" customFormat="false" ht="20.25" hidden="false" customHeight="true" outlineLevel="0" collapsed="false">
      <c r="A121" s="0" t="n">
        <f aca="false">Asignaturas!A$30</f>
        <v>19990</v>
      </c>
      <c r="B121" s="0" t="str">
        <f aca="false">Asignaturas!B$30</f>
        <v>Variable Compleja y Análisis de Fourier</v>
      </c>
      <c r="C121" s="0" t="s">
        <v>294</v>
      </c>
    </row>
    <row r="122" customFormat="false" ht="20.25" hidden="false" customHeight="true" outlineLevel="0" collapsed="false">
      <c r="A122" s="0" t="n">
        <f aca="false">Asignaturas!A$30</f>
        <v>19990</v>
      </c>
      <c r="B122" s="0" t="str">
        <f aca="false">Asignaturas!B$30</f>
        <v>Variable Compleja y Análisis de Fourier</v>
      </c>
      <c r="C122" s="0" t="s">
        <v>295</v>
      </c>
    </row>
    <row r="123" customFormat="false" ht="20.25" hidden="false" customHeight="true" outlineLevel="0" collapsed="false">
      <c r="A123" s="0" t="n">
        <f aca="false">Asignaturas!A$30</f>
        <v>19990</v>
      </c>
      <c r="B123" s="0" t="str">
        <f aca="false">Asignaturas!B$30</f>
        <v>Variable Compleja y Análisis de Fourier</v>
      </c>
      <c r="C123" s="0" t="s">
        <v>296</v>
      </c>
    </row>
    <row r="124" customFormat="false" ht="20.25" hidden="false" customHeight="true" outlineLevel="0" collapsed="false">
      <c r="A124" s="0" t="n">
        <f aca="false">Asignaturas!A$30</f>
        <v>19990</v>
      </c>
      <c r="B124" s="0" t="str">
        <f aca="false">Asignaturas!B$30</f>
        <v>Variable Compleja y Análisis de Fourier</v>
      </c>
      <c r="C124" s="0" t="s">
        <v>297</v>
      </c>
    </row>
    <row r="125" customFormat="false" ht="20.25" hidden="false" customHeight="true" outlineLevel="0" collapsed="false">
      <c r="A125" s="0" t="n">
        <f aca="false">Asignaturas!A$30</f>
        <v>19990</v>
      </c>
      <c r="B125" s="0" t="str">
        <f aca="false">Asignaturas!B$30</f>
        <v>Variable Compleja y Análisis de Fourier</v>
      </c>
      <c r="C125" s="0" t="s">
        <v>298</v>
      </c>
    </row>
    <row r="126" customFormat="false" ht="20.25" hidden="false" customHeight="true" outlineLevel="0" collapsed="false">
      <c r="A126" s="0" t="n">
        <f aca="false">Asignaturas!A$28</f>
        <v>19991</v>
      </c>
      <c r="B126" s="0" t="str">
        <f aca="false">Asignaturas!B$28</f>
        <v>Análisis Funcional</v>
      </c>
      <c r="C126" s="0" t="s">
        <v>299</v>
      </c>
    </row>
    <row r="127" customFormat="false" ht="20.25" hidden="false" customHeight="true" outlineLevel="0" collapsed="false">
      <c r="A127" s="0" t="n">
        <f aca="false">Asignaturas!A$28</f>
        <v>19991</v>
      </c>
      <c r="B127" s="0" t="str">
        <f aca="false">Asignaturas!B$28</f>
        <v>Análisis Funcional</v>
      </c>
      <c r="C127" s="0" t="s">
        <v>300</v>
      </c>
    </row>
    <row r="128" customFormat="false" ht="20.25" hidden="false" customHeight="true" outlineLevel="0" collapsed="false">
      <c r="A128" s="0" t="n">
        <f aca="false">Asignaturas!A$28</f>
        <v>19991</v>
      </c>
      <c r="B128" s="0" t="str">
        <f aca="false">Asignaturas!B$28</f>
        <v>Análisis Funcional</v>
      </c>
      <c r="C128" s="0" t="s">
        <v>301</v>
      </c>
    </row>
    <row r="129" customFormat="false" ht="20.25" hidden="false" customHeight="true" outlineLevel="0" collapsed="false">
      <c r="A129" s="0" t="n">
        <f aca="false">Asignaturas!A$29</f>
        <v>19992</v>
      </c>
      <c r="B129" s="0" t="str">
        <f aca="false">Asignaturas!B$29</f>
        <v>Topología</v>
      </c>
      <c r="C129" s="0" t="s">
        <v>302</v>
      </c>
    </row>
    <row r="130" customFormat="false" ht="20.25" hidden="false" customHeight="true" outlineLevel="0" collapsed="false">
      <c r="A130" s="0" t="n">
        <f aca="false">Asignaturas!A$29</f>
        <v>19992</v>
      </c>
      <c r="B130" s="0" t="str">
        <f aca="false">Asignaturas!B$29</f>
        <v>Topología</v>
      </c>
      <c r="C130" s="0" t="s">
        <v>303</v>
      </c>
    </row>
    <row r="131" customFormat="false" ht="20.25" hidden="false" customHeight="true" outlineLevel="0" collapsed="false">
      <c r="A131" s="0" t="n">
        <f aca="false">Asignaturas!A$29</f>
        <v>19992</v>
      </c>
      <c r="B131" s="0" t="str">
        <f aca="false">Asignaturas!B$29</f>
        <v>Topología</v>
      </c>
      <c r="C131" s="0" t="s">
        <v>304</v>
      </c>
    </row>
    <row r="132" customFormat="false" ht="20.25" hidden="false" customHeight="true" outlineLevel="0" collapsed="false">
      <c r="A132" s="0" t="n">
        <f aca="false">Asignaturas!A$31</f>
        <v>19993</v>
      </c>
      <c r="B132" s="0" t="str">
        <f aca="false">Asignaturas!B$31</f>
        <v>Aprendizaje Automático</v>
      </c>
      <c r="C132" s="0" t="s">
        <v>305</v>
      </c>
    </row>
    <row r="133" customFormat="false" ht="20.25" hidden="false" customHeight="true" outlineLevel="0" collapsed="false">
      <c r="A133" s="0" t="n">
        <f aca="false">Asignaturas!A$31</f>
        <v>19993</v>
      </c>
      <c r="B133" s="0" t="str">
        <f aca="false">Asignaturas!B$31</f>
        <v>Aprendizaje Automático</v>
      </c>
      <c r="C133" s="0" t="s">
        <v>306</v>
      </c>
    </row>
    <row r="134" customFormat="false" ht="20.25" hidden="false" customHeight="true" outlineLevel="0" collapsed="false">
      <c r="A134" s="0" t="n">
        <f aca="false">Asignaturas!A$31</f>
        <v>19993</v>
      </c>
      <c r="B134" s="0" t="str">
        <f aca="false">Asignaturas!B$31</f>
        <v>Aprendizaje Automático</v>
      </c>
      <c r="C134" s="0" t="s">
        <v>307</v>
      </c>
    </row>
    <row r="135" customFormat="false" ht="20.25" hidden="false" customHeight="true" outlineLevel="0" collapsed="false">
      <c r="A135" s="0" t="n">
        <f aca="false">Asignaturas!A$31</f>
        <v>19993</v>
      </c>
      <c r="B135" s="0" t="str">
        <f aca="false">Asignaturas!B$31</f>
        <v>Aprendizaje Automático</v>
      </c>
      <c r="C135" s="0" t="s">
        <v>308</v>
      </c>
    </row>
    <row r="136" customFormat="false" ht="20.25" hidden="false" customHeight="true" outlineLevel="0" collapsed="false">
      <c r="A136" s="0" t="n">
        <f aca="false">Asignaturas!A$31</f>
        <v>19993</v>
      </c>
      <c r="B136" s="0" t="str">
        <f aca="false">Asignaturas!B$31</f>
        <v>Aprendizaje Automático</v>
      </c>
      <c r="C136" s="0" t="s">
        <v>309</v>
      </c>
    </row>
    <row r="137" customFormat="false" ht="20.25" hidden="false" customHeight="true" outlineLevel="0" collapsed="false">
      <c r="A137" s="0" t="n">
        <f aca="false">Asignaturas!A$32</f>
        <v>19994</v>
      </c>
      <c r="B137" s="0" t="str">
        <f aca="false">Asignaturas!B$32</f>
        <v>Computación en paralelo</v>
      </c>
      <c r="C137" s="0" t="s">
        <v>310</v>
      </c>
    </row>
    <row r="138" customFormat="false" ht="20.25" hidden="false" customHeight="true" outlineLevel="0" collapsed="false">
      <c r="A138" s="0" t="n">
        <f aca="false">Asignaturas!A$32</f>
        <v>19994</v>
      </c>
      <c r="B138" s="0" t="str">
        <f aca="false">Asignaturas!B$32</f>
        <v>Computación en paralelo</v>
      </c>
      <c r="C138" s="0" t="s">
        <v>311</v>
      </c>
    </row>
    <row r="139" customFormat="false" ht="20.25" hidden="false" customHeight="true" outlineLevel="0" collapsed="false">
      <c r="A139" s="0" t="n">
        <f aca="false">Asignaturas!A$32</f>
        <v>19994</v>
      </c>
      <c r="B139" s="0" t="str">
        <f aca="false">Asignaturas!B$32</f>
        <v>Computación en paralelo</v>
      </c>
      <c r="C139" s="0" t="s">
        <v>312</v>
      </c>
    </row>
    <row r="140" customFormat="false" ht="20.25" hidden="false" customHeight="true" outlineLevel="0" collapsed="false">
      <c r="A140" s="0" t="n">
        <f aca="false">Asignaturas!A$32</f>
        <v>19994</v>
      </c>
      <c r="B140" s="0" t="str">
        <f aca="false">Asignaturas!B$32</f>
        <v>Computación en paralelo</v>
      </c>
      <c r="C140" s="0" t="s">
        <v>313</v>
      </c>
    </row>
    <row r="141" customFormat="false" ht="20.25" hidden="false" customHeight="true" outlineLevel="0" collapsed="false">
      <c r="A141" s="0" t="n">
        <f aca="false">Asignaturas!A$32</f>
        <v>19994</v>
      </c>
      <c r="B141" s="0" t="str">
        <f aca="false">Asignaturas!B$32</f>
        <v>Computación en paralelo</v>
      </c>
      <c r="C141" s="0" t="s">
        <v>314</v>
      </c>
    </row>
    <row r="142" customFormat="false" ht="20.25" hidden="false" customHeight="true" outlineLevel="0" collapsed="false">
      <c r="A142" s="0" t="n">
        <f aca="false">Asignaturas!A$32</f>
        <v>19994</v>
      </c>
      <c r="B142" s="0" t="str">
        <f aca="false">Asignaturas!B$32</f>
        <v>Computación en paralelo</v>
      </c>
      <c r="C142" s="0" t="s">
        <v>315</v>
      </c>
    </row>
    <row r="143" customFormat="false" ht="20.25" hidden="false" customHeight="true" outlineLevel="0" collapsed="false">
      <c r="A143" s="0" t="n">
        <f aca="false">Asignaturas!A$33</f>
        <v>19995</v>
      </c>
      <c r="B143" s="0" t="str">
        <f aca="false">Asignaturas!B$33</f>
        <v>Cálculo Estocástico</v>
      </c>
      <c r="C143" s="0" t="s">
        <v>316</v>
      </c>
    </row>
    <row r="144" customFormat="false" ht="20.25" hidden="false" customHeight="true" outlineLevel="0" collapsed="false">
      <c r="A144" s="0" t="n">
        <f aca="false">Asignaturas!A$33</f>
        <v>19995</v>
      </c>
      <c r="B144" s="0" t="str">
        <f aca="false">Asignaturas!B$33</f>
        <v>Cálculo Estocástico</v>
      </c>
      <c r="C144" s="0" t="s">
        <v>317</v>
      </c>
    </row>
    <row r="145" customFormat="false" ht="20.25" hidden="false" customHeight="true" outlineLevel="0" collapsed="false">
      <c r="A145" s="0" t="n">
        <f aca="false">Asignaturas!A$34</f>
        <v>19997</v>
      </c>
      <c r="B145" s="0" t="str">
        <f aca="false">Asignaturas!B$34</f>
        <v>Matemática Financiera I</v>
      </c>
      <c r="C145" s="0" t="s">
        <v>318</v>
      </c>
    </row>
    <row r="146" customFormat="false" ht="20.25" hidden="false" customHeight="true" outlineLevel="0" collapsed="false">
      <c r="A146" s="0" t="n">
        <f aca="false">Asignaturas!A$34</f>
        <v>19997</v>
      </c>
      <c r="B146" s="0" t="str">
        <f aca="false">Asignaturas!B$34</f>
        <v>Matemática Financiera I</v>
      </c>
      <c r="C146" s="0" t="s">
        <v>319</v>
      </c>
    </row>
    <row r="147" customFormat="false" ht="20.25" hidden="false" customHeight="true" outlineLevel="0" collapsed="false">
      <c r="A147" s="0" t="n">
        <f aca="false">Asignaturas!A$35</f>
        <v>19996</v>
      </c>
      <c r="B147" s="0" t="str">
        <f aca="false">Asignaturas!B$35</f>
        <v>Matemáticas Actuariales</v>
      </c>
      <c r="C147" s="0" t="s">
        <v>320</v>
      </c>
    </row>
    <row r="148" customFormat="false" ht="20.25" hidden="false" customHeight="true" outlineLevel="0" collapsed="false">
      <c r="A148" s="0" t="n">
        <f aca="false">Asignaturas!A$35</f>
        <v>19996</v>
      </c>
      <c r="B148" s="0" t="str">
        <f aca="false">Asignaturas!B$35</f>
        <v>Matemáticas Actuariales</v>
      </c>
      <c r="C148" s="0" t="s">
        <v>321</v>
      </c>
    </row>
    <row r="149" customFormat="false" ht="20.25" hidden="false" customHeight="true" outlineLevel="0" collapsed="false">
      <c r="A149" s="0" t="n">
        <f aca="false">Asignaturas!A$35</f>
        <v>19996</v>
      </c>
      <c r="B149" s="0" t="str">
        <f aca="false">Asignaturas!B$35</f>
        <v>Matemáticas Actuariales</v>
      </c>
      <c r="C149" s="0" t="s">
        <v>322</v>
      </c>
    </row>
    <row r="150" customFormat="false" ht="20.25" hidden="false" customHeight="true" outlineLevel="0" collapsed="false">
      <c r="A150" s="0" t="n">
        <f aca="false">Asignaturas!A$36</f>
        <v>19998</v>
      </c>
      <c r="B150" s="0" t="str">
        <f aca="false">Asignaturas!B$36</f>
        <v>Lógica Formal</v>
      </c>
      <c r="C150" s="0" t="s">
        <v>323</v>
      </c>
    </row>
    <row r="151" customFormat="false" ht="20.25" hidden="false" customHeight="true" outlineLevel="0" collapsed="false">
      <c r="A151" s="0" t="n">
        <f aca="false">Asignaturas!A$36</f>
        <v>19998</v>
      </c>
      <c r="B151" s="0" t="str">
        <f aca="false">Asignaturas!B$36</f>
        <v>Lógica Formal</v>
      </c>
      <c r="C151" s="0" t="s">
        <v>324</v>
      </c>
    </row>
    <row r="152" customFormat="false" ht="20.25" hidden="false" customHeight="true" outlineLevel="0" collapsed="false">
      <c r="A152" s="0" t="n">
        <f aca="false">Asignaturas!A$36</f>
        <v>19998</v>
      </c>
      <c r="B152" s="0" t="str">
        <f aca="false">Asignaturas!B$36</f>
        <v>Lógica Formal</v>
      </c>
      <c r="C152" s="0" t="s">
        <v>325</v>
      </c>
    </row>
    <row r="153" customFormat="false" ht="20.25" hidden="false" customHeight="true" outlineLevel="0" collapsed="false">
      <c r="A153" s="0" t="n">
        <f aca="false">Asignaturas!A$36</f>
        <v>19998</v>
      </c>
      <c r="B153" s="0" t="str">
        <f aca="false">Asignaturas!B$36</f>
        <v>Lógica Formal</v>
      </c>
      <c r="C153" s="0" t="s">
        <v>326</v>
      </c>
    </row>
    <row r="154" customFormat="false" ht="20.25" hidden="false" customHeight="true" outlineLevel="0" collapsed="false">
      <c r="A154" s="0" t="n">
        <f aca="false">Asignaturas!A$37</f>
        <v>19999</v>
      </c>
      <c r="B154" s="0" t="str">
        <f aca="false">Asignaturas!B$37</f>
        <v>Teoría de la Computación</v>
      </c>
      <c r="C154" s="0" t="s">
        <v>327</v>
      </c>
    </row>
    <row r="155" customFormat="false" ht="20.25" hidden="false" customHeight="true" outlineLevel="0" collapsed="false">
      <c r="A155" s="0" t="n">
        <f aca="false">Asignaturas!A$37</f>
        <v>19999</v>
      </c>
      <c r="B155" s="0" t="str">
        <f aca="false">Asignaturas!B$37</f>
        <v>Teoría de la Computación</v>
      </c>
      <c r="C155" s="0" t="s">
        <v>328</v>
      </c>
    </row>
    <row r="156" customFormat="false" ht="20.25" hidden="false" customHeight="true" outlineLevel="0" collapsed="false">
      <c r="A156" s="0" t="n">
        <f aca="false">Asignaturas!A$37</f>
        <v>19999</v>
      </c>
      <c r="B156" s="0" t="str">
        <f aca="false">Asignaturas!B$37</f>
        <v>Teoría de la Computación</v>
      </c>
      <c r="C156" s="0" t="s">
        <v>329</v>
      </c>
    </row>
    <row r="157" customFormat="false" ht="20.25" hidden="false" customHeight="true" outlineLevel="0" collapsed="false">
      <c r="A157" s="0" t="n">
        <f aca="false">Asignaturas!A$38</f>
        <v>20000</v>
      </c>
      <c r="B157" s="0" t="str">
        <f aca="false">Asignaturas!B$38</f>
        <v>Fundamentos de la Inteligencia Artificial</v>
      </c>
      <c r="C157" s="0" t="s">
        <v>330</v>
      </c>
    </row>
    <row r="158" customFormat="false" ht="20.25" hidden="false" customHeight="true" outlineLevel="0" collapsed="false">
      <c r="A158" s="0" t="n">
        <f aca="false">Asignaturas!A$38</f>
        <v>20000</v>
      </c>
      <c r="B158" s="0" t="str">
        <f aca="false">Asignaturas!B$38</f>
        <v>Fundamentos de la Inteligencia Artificial</v>
      </c>
      <c r="C158" s="0" t="s">
        <v>331</v>
      </c>
    </row>
    <row r="159" customFormat="false" ht="20.25" hidden="false" customHeight="true" outlineLevel="0" collapsed="false">
      <c r="A159" s="0" t="n">
        <f aca="false">Asignaturas!A$38</f>
        <v>20000</v>
      </c>
      <c r="B159" s="0" t="str">
        <f aca="false">Asignaturas!B$38</f>
        <v>Fundamentos de la Inteligencia Artificial</v>
      </c>
      <c r="C159" s="0" t="s">
        <v>332</v>
      </c>
    </row>
    <row r="160" customFormat="false" ht="20.25" hidden="false" customHeight="true" outlineLevel="0" collapsed="false">
      <c r="A160" s="0" t="n">
        <f aca="false">Asignaturas!A$38</f>
        <v>20000</v>
      </c>
      <c r="B160" s="0" t="str">
        <f aca="false">Asignaturas!B$38</f>
        <v>Fundamentos de la Inteligencia Artificial</v>
      </c>
      <c r="C160" s="0" t="s">
        <v>333</v>
      </c>
    </row>
    <row r="161" customFormat="false" ht="20.25" hidden="false" customHeight="true" outlineLevel="0" collapsed="false">
      <c r="A161" s="0" t="n">
        <f aca="false">Asignaturas!A$38</f>
        <v>20000</v>
      </c>
      <c r="B161" s="0" t="str">
        <f aca="false">Asignaturas!B$38</f>
        <v>Fundamentos de la Inteligencia Artificial</v>
      </c>
      <c r="C161" s="0" t="s">
        <v>334</v>
      </c>
    </row>
    <row r="162" customFormat="false" ht="20.25" hidden="false" customHeight="true" outlineLevel="0" collapsed="false">
      <c r="A162" s="0" t="n">
        <f aca="false">Asignaturas!A$39</f>
        <v>20002</v>
      </c>
      <c r="B162" s="0" t="str">
        <f aca="false">Asignaturas!B$39</f>
        <v>Matemática Financiera II</v>
      </c>
      <c r="C162" s="0" t="s">
        <v>335</v>
      </c>
    </row>
    <row r="163" customFormat="false" ht="20.25" hidden="false" customHeight="true" outlineLevel="0" collapsed="false">
      <c r="A163" s="0" t="n">
        <f aca="false">Asignaturas!A$39</f>
        <v>20002</v>
      </c>
      <c r="B163" s="0" t="str">
        <f aca="false">Asignaturas!B$39</f>
        <v>Matemática Financiera II</v>
      </c>
      <c r="C163" s="0" t="s">
        <v>336</v>
      </c>
    </row>
    <row r="164" customFormat="false" ht="20.25" hidden="false" customHeight="true" outlineLevel="0" collapsed="false">
      <c r="A164" s="0" t="n">
        <f aca="false">Asignaturas!A$39</f>
        <v>20002</v>
      </c>
      <c r="B164" s="0" t="str">
        <f aca="false">Asignaturas!B$39</f>
        <v>Matemática Financiera II</v>
      </c>
      <c r="C164" s="0" t="s">
        <v>337</v>
      </c>
    </row>
    <row r="165" customFormat="false" ht="20.25" hidden="false" customHeight="true" outlineLevel="0" collapsed="false">
      <c r="A165" s="0" t="n">
        <f aca="false">Asignaturas!A$39</f>
        <v>20002</v>
      </c>
      <c r="B165" s="0" t="str">
        <f aca="false">Asignaturas!B$39</f>
        <v>Matemática Financiera II</v>
      </c>
      <c r="C165" s="0" t="s">
        <v>338</v>
      </c>
    </row>
    <row r="166" customFormat="false" ht="20.25" hidden="false" customHeight="true" outlineLevel="0" collapsed="false">
      <c r="A166" s="0" t="n">
        <f aca="false">Asignaturas!A$39</f>
        <v>20002</v>
      </c>
      <c r="B166" s="0" t="str">
        <f aca="false">Asignaturas!B$39</f>
        <v>Matemática Financiera II</v>
      </c>
      <c r="C166" s="0" t="s">
        <v>339</v>
      </c>
    </row>
    <row r="167" customFormat="false" ht="20.25" hidden="false" customHeight="true" outlineLevel="0" collapsed="false">
      <c r="A167" s="0" t="n">
        <f aca="false">Asignaturas!A$40</f>
        <v>20005</v>
      </c>
      <c r="B167" s="0" t="str">
        <f aca="false">Asignaturas!B$40</f>
        <v>Minería de Datos y Big Data</v>
      </c>
      <c r="C167" s="0" t="s">
        <v>340</v>
      </c>
    </row>
    <row r="168" customFormat="false" ht="20.25" hidden="false" customHeight="true" outlineLevel="0" collapsed="false">
      <c r="A168" s="0" t="n">
        <f aca="false">Asignaturas!A$40</f>
        <v>20005</v>
      </c>
      <c r="B168" s="0" t="str">
        <f aca="false">Asignaturas!B$40</f>
        <v>Minería de Datos y Big Data</v>
      </c>
      <c r="C168" s="0" t="s">
        <v>341</v>
      </c>
    </row>
    <row r="169" customFormat="false" ht="20.25" hidden="false" customHeight="true" outlineLevel="0" collapsed="false">
      <c r="A169" s="0" t="n">
        <f aca="false">Asignaturas!A$40</f>
        <v>20005</v>
      </c>
      <c r="B169" s="0" t="str">
        <f aca="false">Asignaturas!B$40</f>
        <v>Minería de Datos y Big Data</v>
      </c>
      <c r="C169" s="0" t="s">
        <v>342</v>
      </c>
    </row>
    <row r="170" customFormat="false" ht="20.25" hidden="false" customHeight="true" outlineLevel="0" collapsed="false">
      <c r="A170" s="0" t="n">
        <f aca="false">Asignaturas!A$40</f>
        <v>20005</v>
      </c>
      <c r="B170" s="0" t="str">
        <f aca="false">Asignaturas!B$40</f>
        <v>Minería de Datos y Big Data</v>
      </c>
      <c r="C170" s="0" t="s">
        <v>343</v>
      </c>
    </row>
    <row r="171" customFormat="false" ht="20.25" hidden="false" customHeight="true" outlineLevel="0" collapsed="false">
      <c r="A171" s="0" t="n">
        <f aca="false">Asignaturas!A$40</f>
        <v>20005</v>
      </c>
      <c r="B171" s="0" t="str">
        <f aca="false">Asignaturas!B$40</f>
        <v>Minería de Datos y Big Data</v>
      </c>
      <c r="C171" s="0" t="s">
        <v>344</v>
      </c>
    </row>
    <row r="172" customFormat="false" ht="20.25" hidden="false" customHeight="true" outlineLevel="0" collapsed="false">
      <c r="A172" s="0" t="n">
        <f aca="false">Asignaturas!A$41</f>
        <v>20003</v>
      </c>
      <c r="B172" s="0" t="str">
        <f aca="false">Asignaturas!B$41</f>
        <v>Modelos de Riesgo Cuantitativo</v>
      </c>
      <c r="C172" s="0" t="s">
        <v>345</v>
      </c>
    </row>
    <row r="173" customFormat="false" ht="20.25" hidden="false" customHeight="true" outlineLevel="0" collapsed="false">
      <c r="A173" s="0" t="n">
        <f aca="false">Asignaturas!A$41</f>
        <v>20003</v>
      </c>
      <c r="B173" s="0" t="str">
        <f aca="false">Asignaturas!B$41</f>
        <v>Modelos de Riesgo Cuantitativo</v>
      </c>
      <c r="C173" s="0" t="s">
        <v>346</v>
      </c>
    </row>
    <row r="174" customFormat="false" ht="20.25" hidden="false" customHeight="true" outlineLevel="0" collapsed="false">
      <c r="A174" s="0" t="n">
        <f aca="false">Asignaturas!A$41</f>
        <v>20003</v>
      </c>
      <c r="B174" s="0" t="str">
        <f aca="false">Asignaturas!B$41</f>
        <v>Modelos de Riesgo Cuantitativo</v>
      </c>
      <c r="C174" s="0" t="s">
        <v>347</v>
      </c>
    </row>
    <row r="175" customFormat="false" ht="20.25" hidden="false" customHeight="true" outlineLevel="0" collapsed="false">
      <c r="A175" s="0" t="n">
        <f aca="false">Asignaturas!A$42</f>
        <v>20004</v>
      </c>
      <c r="B175" s="0" t="str">
        <f aca="false">Asignaturas!B$42</f>
        <v>Teoría y optimización de carteras</v>
      </c>
      <c r="C175" s="0" t="s">
        <v>348</v>
      </c>
    </row>
    <row r="176" customFormat="false" ht="20.25" hidden="false" customHeight="true" outlineLevel="0" collapsed="false">
      <c r="A176" s="0" t="n">
        <f aca="false">Asignaturas!A$42</f>
        <v>20004</v>
      </c>
      <c r="B176" s="0" t="str">
        <f aca="false">Asignaturas!B$42</f>
        <v>Teoría y optimización de carteras</v>
      </c>
      <c r="C176" s="0" t="s">
        <v>349</v>
      </c>
    </row>
    <row r="177" customFormat="false" ht="20.25" hidden="false" customHeight="true" outlineLevel="0" collapsed="false">
      <c r="A177" s="0" t="n">
        <f aca="false">Asignaturas!A$42</f>
        <v>20004</v>
      </c>
      <c r="B177" s="0" t="str">
        <f aca="false">Asignaturas!B$42</f>
        <v>Teoría y optimización de carteras</v>
      </c>
      <c r="C177" s="0" t="s">
        <v>350</v>
      </c>
    </row>
    <row r="178" customFormat="false" ht="20.25" hidden="false" customHeight="true" outlineLevel="0" collapsed="false">
      <c r="A178" s="0" t="n">
        <f aca="false">Asignaturas!A$43</f>
        <v>20001</v>
      </c>
      <c r="B178" s="0" t="str">
        <f aca="false">Asignaturas!B$43</f>
        <v>Series Temporales</v>
      </c>
      <c r="C178" s="0" t="s">
        <v>351</v>
      </c>
    </row>
    <row r="179" customFormat="false" ht="20.25" hidden="false" customHeight="true" outlineLevel="0" collapsed="false">
      <c r="A179" s="0" t="n">
        <f aca="false">Asignaturas!A$43</f>
        <v>20001</v>
      </c>
      <c r="B179" s="0" t="str">
        <f aca="false">Asignaturas!B$43</f>
        <v>Series Temporales</v>
      </c>
      <c r="C179" s="0" t="s">
        <v>352</v>
      </c>
    </row>
    <row r="180" customFormat="false" ht="20.25" hidden="false" customHeight="true" outlineLevel="0" collapsed="false">
      <c r="A180" s="0" t="n">
        <f aca="false">Asignaturas!A$43</f>
        <v>20001</v>
      </c>
      <c r="B180" s="0" t="str">
        <f aca="false">Asignaturas!B$43</f>
        <v>Series Temporales</v>
      </c>
      <c r="C180" s="0" t="s">
        <v>353</v>
      </c>
    </row>
    <row r="181" customFormat="false" ht="20.25" hidden="false" customHeight="true" outlineLevel="0" collapsed="false">
      <c r="A181" s="0" t="n">
        <f aca="false">Asignaturas!A$44</f>
        <v>20006</v>
      </c>
      <c r="B181" s="0" t="str">
        <f aca="false">Asignaturas!B$44</f>
        <v>Programación Lógica</v>
      </c>
      <c r="C181" s="0" t="s">
        <v>354</v>
      </c>
    </row>
    <row r="182" customFormat="false" ht="20.25" hidden="false" customHeight="true" outlineLevel="0" collapsed="false">
      <c r="A182" s="0" t="n">
        <f aca="false">Asignaturas!A$44</f>
        <v>20006</v>
      </c>
      <c r="B182" s="0" t="str">
        <f aca="false">Asignaturas!B$44</f>
        <v>Programación Lógica</v>
      </c>
      <c r="C182" s="0" t="s">
        <v>355</v>
      </c>
    </row>
    <row r="183" customFormat="false" ht="20.25" hidden="false" customHeight="true" outlineLevel="0" collapsed="false">
      <c r="A183" s="0" t="n">
        <f aca="false">Asignaturas!A$44</f>
        <v>20006</v>
      </c>
      <c r="B183" s="0" t="str">
        <f aca="false">Asignaturas!B$44</f>
        <v>Programación Lógica</v>
      </c>
      <c r="C183" s="0" t="s">
        <v>356</v>
      </c>
    </row>
    <row r="184" customFormat="false" ht="20.25" hidden="false" customHeight="true" outlineLevel="0" collapsed="false">
      <c r="A184" s="0" t="n">
        <f aca="false">Asignaturas!A$45</f>
        <v>20007</v>
      </c>
      <c r="B184" s="0" t="str">
        <f aca="false">Asignaturas!B$45</f>
        <v>Programación Funcional</v>
      </c>
      <c r="C184" s="0" t="s">
        <v>357</v>
      </c>
    </row>
    <row r="185" customFormat="false" ht="20.25" hidden="false" customHeight="true" outlineLevel="0" collapsed="false">
      <c r="A185" s="0" t="n">
        <f aca="false">Asignaturas!A$45</f>
        <v>20007</v>
      </c>
      <c r="B185" s="0" t="str">
        <f aca="false">Asignaturas!B$45</f>
        <v>Programación Funcional</v>
      </c>
      <c r="C185" s="0" t="s">
        <v>358</v>
      </c>
    </row>
    <row r="186" customFormat="false" ht="20.25" hidden="false" customHeight="true" outlineLevel="0" collapsed="false">
      <c r="A186" s="0" t="n">
        <f aca="false">Asignaturas!A$45</f>
        <v>20007</v>
      </c>
      <c r="B186" s="0" t="str">
        <f aca="false">Asignaturas!B$45</f>
        <v>Programación Funcional</v>
      </c>
      <c r="C186" s="0" t="s">
        <v>359</v>
      </c>
    </row>
    <row r="187" customFormat="false" ht="20.25" hidden="false" customHeight="true" outlineLevel="0" collapsed="false">
      <c r="A187" s="0" t="n">
        <f aca="false">Asignaturas!A$46</f>
        <v>20008</v>
      </c>
      <c r="B187" s="0" t="str">
        <f aca="false">Asignaturas!B$46</f>
        <v>Percepción Computacional</v>
      </c>
      <c r="C187" s="0" t="s">
        <v>360</v>
      </c>
    </row>
    <row r="188" customFormat="false" ht="20.25" hidden="false" customHeight="true" outlineLevel="0" collapsed="false">
      <c r="A188" s="0" t="n">
        <f aca="false">Asignaturas!A$46</f>
        <v>20008</v>
      </c>
      <c r="B188" s="0" t="str">
        <f aca="false">Asignaturas!B$46</f>
        <v>Percepción Computacional</v>
      </c>
      <c r="C188" s="0" t="s">
        <v>361</v>
      </c>
    </row>
    <row r="189" customFormat="false" ht="20.25" hidden="false" customHeight="true" outlineLevel="0" collapsed="false">
      <c r="A189" s="0" t="n">
        <f aca="false">Asignaturas!A$46</f>
        <v>20008</v>
      </c>
      <c r="B189" s="0" t="str">
        <f aca="false">Asignaturas!B$46</f>
        <v>Percepción Computacional</v>
      </c>
      <c r="C189" s="0" t="s">
        <v>362</v>
      </c>
    </row>
    <row r="190" customFormat="false" ht="20.25" hidden="false" customHeight="true" outlineLevel="0" collapsed="false">
      <c r="A190" s="0" t="n">
        <f aca="false">Asignaturas!A$47</f>
        <v>20009</v>
      </c>
      <c r="B190" s="0" t="str">
        <f aca="false">Asignaturas!B$47</f>
        <v>Procesamiento de Lenguaje Natural</v>
      </c>
      <c r="C190" s="0" t="s">
        <v>363</v>
      </c>
    </row>
    <row r="191" customFormat="false" ht="20.25" hidden="false" customHeight="true" outlineLevel="0" collapsed="false">
      <c r="A191" s="0" t="n">
        <f aca="false">Asignaturas!A$47</f>
        <v>20009</v>
      </c>
      <c r="B191" s="0" t="str">
        <f aca="false">Asignaturas!B$47</f>
        <v>Procesamiento de Lenguaje Natural</v>
      </c>
      <c r="C191" s="0" t="s">
        <v>364</v>
      </c>
    </row>
    <row r="192" customFormat="false" ht="20.25" hidden="false" customHeight="true" outlineLevel="0" collapsed="false">
      <c r="A192" s="0" t="n">
        <f aca="false">Asignaturas!A$47</f>
        <v>20009</v>
      </c>
      <c r="B192" s="0" t="str">
        <f aca="false">Asignaturas!B$47</f>
        <v>Procesamiento de Lenguaje Natural</v>
      </c>
      <c r="C192" s="0" t="s">
        <v>365</v>
      </c>
    </row>
    <row r="193" customFormat="false" ht="20.25" hidden="false" customHeight="true" outlineLevel="0" collapsed="false">
      <c r="A193" s="0" t="n">
        <f aca="false">Asignaturas!A$48</f>
        <v>20010</v>
      </c>
      <c r="B193" s="0" t="str">
        <f aca="false">Asignaturas!B$48</f>
        <v>Administración de sistemas</v>
      </c>
      <c r="C193" s="0" t="s">
        <v>366</v>
      </c>
    </row>
    <row r="194" customFormat="false" ht="20.25" hidden="false" customHeight="true" outlineLevel="0" collapsed="false">
      <c r="A194" s="0" t="n">
        <f aca="false">Asignaturas!A$48</f>
        <v>20010</v>
      </c>
      <c r="B194" s="0" t="str">
        <f aca="false">Asignaturas!B$48</f>
        <v>Administración de sistemas</v>
      </c>
      <c r="C194" s="0" t="s">
        <v>367</v>
      </c>
    </row>
    <row r="195" customFormat="false" ht="20.25" hidden="false" customHeight="true" outlineLevel="0" collapsed="false">
      <c r="A195" s="0" t="n">
        <f aca="false">Asignaturas!A$48</f>
        <v>20010</v>
      </c>
      <c r="B195" s="0" t="str">
        <f aca="false">Asignaturas!B$48</f>
        <v>Administración de sistemas</v>
      </c>
      <c r="C195" s="0" t="s">
        <v>368</v>
      </c>
    </row>
    <row r="196" customFormat="false" ht="20.25" hidden="false" customHeight="true" outlineLevel="0" collapsed="false">
      <c r="A196" s="0" t="n">
        <f aca="false">Asignaturas!A$48</f>
        <v>20010</v>
      </c>
      <c r="B196" s="0" t="str">
        <f aca="false">Asignaturas!B$48</f>
        <v>Administración de sistemas</v>
      </c>
      <c r="C196" s="0" t="s">
        <v>369</v>
      </c>
    </row>
    <row r="197" customFormat="false" ht="20.25" hidden="false" customHeight="true" outlineLevel="0" collapsed="false">
      <c r="A197" s="0" t="n">
        <f aca="false">Asignaturas!A$48</f>
        <v>20010</v>
      </c>
      <c r="B197" s="0" t="str">
        <f aca="false">Asignaturas!B$48</f>
        <v>Administración de sistemas</v>
      </c>
      <c r="C197" s="0" t="s">
        <v>370</v>
      </c>
    </row>
    <row r="198" customFormat="false" ht="20.25" hidden="false" customHeight="true" outlineLevel="0" collapsed="false">
      <c r="A198" s="0" t="n">
        <f aca="false">Asignaturas!A$48</f>
        <v>20010</v>
      </c>
      <c r="B198" s="0" t="str">
        <f aca="false">Asignaturas!B$48</f>
        <v>Administración de sistemas</v>
      </c>
      <c r="C198" s="0" t="s">
        <v>371</v>
      </c>
    </row>
    <row r="199" customFormat="false" ht="20.25" hidden="false" customHeight="true" outlineLevel="0" collapsed="false">
      <c r="A199" s="0" t="n">
        <f aca="false">Asignaturas!A$49</f>
        <v>20011</v>
      </c>
      <c r="B199" s="0" t="str">
        <f aca="false">Asignaturas!B$49</f>
        <v>Doctrina Social de la Iglesia</v>
      </c>
      <c r="C199" s="0" t="s">
        <v>372</v>
      </c>
    </row>
    <row r="200" customFormat="false" ht="20.25" hidden="false" customHeight="true" outlineLevel="0" collapsed="false">
      <c r="A200" s="0" t="n">
        <f aca="false">Asignaturas!A$49</f>
        <v>20011</v>
      </c>
      <c r="B200" s="0" t="str">
        <f aca="false">Asignaturas!B$49</f>
        <v>Doctrina Social de la Iglesia</v>
      </c>
      <c r="C200" s="0" t="s">
        <v>373</v>
      </c>
    </row>
    <row r="201" customFormat="false" ht="20.25" hidden="false" customHeight="true" outlineLevel="0" collapsed="false">
      <c r="A201" s="0" t="n">
        <f aca="false">Asignaturas!A$49</f>
        <v>20011</v>
      </c>
      <c r="B201" s="0" t="str">
        <f aca="false">Asignaturas!B$49</f>
        <v>Doctrina Social de la Iglesia</v>
      </c>
      <c r="C201" s="0" t="s">
        <v>374</v>
      </c>
    </row>
    <row r="202" customFormat="false" ht="20.25" hidden="false" customHeight="true" outlineLevel="0" collapsed="false">
      <c r="A202" s="0" t="n">
        <f aca="false">Asignaturas!A$50</f>
        <v>20012</v>
      </c>
      <c r="B202" s="0" t="str">
        <f aca="false">Asignaturas!B$50</f>
        <v>Prácticas externas</v>
      </c>
      <c r="C202" s="0" t="s">
        <v>375</v>
      </c>
    </row>
    <row r="203" customFormat="false" ht="20.25" hidden="false" customHeight="true" outlineLevel="0" collapsed="false">
      <c r="A203" s="0" t="n">
        <f aca="false">Asignaturas!A$51</f>
        <v>20013</v>
      </c>
      <c r="B203" s="0" t="str">
        <f aca="false">Asignaturas!B$51</f>
        <v>Trabajo Fin de Grado</v>
      </c>
      <c r="C203" s="0" t="s">
        <v>376</v>
      </c>
    </row>
    <row r="204" customFormat="false" ht="20.25" hidden="false" customHeight="true" outlineLevel="0" collapsed="false">
      <c r="A204" s="0" t="n">
        <f aca="false">Asignaturas!A$52</f>
        <v>20016</v>
      </c>
      <c r="B204" s="0" t="str">
        <f aca="false">Asignaturas!B$52</f>
        <v>Computación Cuántica</v>
      </c>
      <c r="C204" s="0" t="s">
        <v>377</v>
      </c>
    </row>
    <row r="205" customFormat="false" ht="20.25" hidden="false" customHeight="true" outlineLevel="0" collapsed="false">
      <c r="A205" s="0" t="n">
        <f aca="false">Asignaturas!A$52</f>
        <v>20016</v>
      </c>
      <c r="B205" s="0" t="str">
        <f aca="false">Asignaturas!B$52</f>
        <v>Computación Cuántica</v>
      </c>
      <c r="C205" s="0" t="s">
        <v>378</v>
      </c>
    </row>
    <row r="206" customFormat="false" ht="20.25" hidden="false" customHeight="true" outlineLevel="0" collapsed="false">
      <c r="A206" s="0" t="n">
        <f aca="false">Asignaturas!A$52</f>
        <v>20016</v>
      </c>
      <c r="B206" s="0" t="str">
        <f aca="false">Asignaturas!B$52</f>
        <v>Computación Cuántica</v>
      </c>
      <c r="C206" s="0" t="s">
        <v>379</v>
      </c>
    </row>
    <row r="207" customFormat="false" ht="20.25" hidden="false" customHeight="true" outlineLevel="0" collapsed="false">
      <c r="A207" s="0" t="n">
        <f aca="false">Asignaturas!A$52</f>
        <v>20016</v>
      </c>
      <c r="B207" s="0" t="str">
        <f aca="false">Asignaturas!B$52</f>
        <v>Computación Cuántica</v>
      </c>
      <c r="C207" s="0" t="s">
        <v>380</v>
      </c>
    </row>
    <row r="208" customFormat="false" ht="20.25" hidden="false" customHeight="true" outlineLevel="0" collapsed="false">
      <c r="A208" s="0" t="n">
        <f aca="false">Asignaturas!A$53</f>
        <v>20017</v>
      </c>
      <c r="B208" s="0" t="str">
        <f aca="false">Asignaturas!B$53</f>
        <v>Aprendizaje profundo</v>
      </c>
      <c r="C208" s="0" t="s">
        <v>381</v>
      </c>
    </row>
    <row r="209" customFormat="false" ht="20.25" hidden="false" customHeight="true" outlineLevel="0" collapsed="false">
      <c r="A209" s="0" t="n">
        <f aca="false">Asignaturas!A$53</f>
        <v>20017</v>
      </c>
      <c r="B209" s="0" t="str">
        <f aca="false">Asignaturas!B$53</f>
        <v>Aprendizaje profundo</v>
      </c>
      <c r="C209" s="0" t="s">
        <v>382</v>
      </c>
    </row>
    <row r="210" customFormat="false" ht="20.25" hidden="false" customHeight="true" outlineLevel="0" collapsed="false">
      <c r="A210" s="0" t="n">
        <f aca="false">Asignaturas!A$53</f>
        <v>20017</v>
      </c>
      <c r="B210" s="0" t="str">
        <f aca="false">Asignaturas!B$53</f>
        <v>Aprendizaje profundo</v>
      </c>
      <c r="C210" s="0" t="s">
        <v>383</v>
      </c>
    </row>
    <row r="211" customFormat="false" ht="20.25" hidden="false" customHeight="true" outlineLevel="0" collapsed="false">
      <c r="A211" s="0" t="n">
        <f aca="false">Asignaturas!A$53</f>
        <v>20017</v>
      </c>
      <c r="B211" s="0" t="str">
        <f aca="false">Asignaturas!B$53</f>
        <v>Aprendizaje profundo</v>
      </c>
      <c r="C211" s="0" t="s">
        <v>384</v>
      </c>
    </row>
    <row r="212" customFormat="false" ht="20.25" hidden="false" customHeight="true" outlineLevel="0" collapsed="false">
      <c r="A212" s="0" t="n">
        <f aca="false">Asignaturas!A$53</f>
        <v>20017</v>
      </c>
      <c r="B212" s="0" t="str">
        <f aca="false">Asignaturas!B$53</f>
        <v>Aprendizaje profundo</v>
      </c>
      <c r="C212" s="0" t="s">
        <v>385</v>
      </c>
    </row>
    <row r="213" customFormat="false" ht="20.25" hidden="false" customHeight="true" outlineLevel="0" collapsed="false">
      <c r="A213" s="0" t="n">
        <f aca="false">Asignaturas!A$54</f>
        <v>20018</v>
      </c>
      <c r="B213" s="0" t="str">
        <f aca="false">Asignaturas!B$54</f>
        <v>Procesos Estocásticos</v>
      </c>
      <c r="C213" s="0" t="s">
        <v>386</v>
      </c>
    </row>
    <row r="214" customFormat="false" ht="20.25" hidden="false" customHeight="true" outlineLevel="0" collapsed="false">
      <c r="A214" s="0" t="n">
        <f aca="false">Asignaturas!A$54</f>
        <v>20018</v>
      </c>
      <c r="B214" s="0" t="str">
        <f aca="false">Asignaturas!B$54</f>
        <v>Procesos Estocásticos</v>
      </c>
      <c r="C214" s="0" t="s">
        <v>387</v>
      </c>
    </row>
    <row r="215" customFormat="false" ht="20.25" hidden="false" customHeight="true" outlineLevel="0" collapsed="false">
      <c r="A215" s="0" t="n">
        <f aca="false">Asignaturas!A$54</f>
        <v>20018</v>
      </c>
      <c r="B215" s="0" t="str">
        <f aca="false">Asignaturas!B$54</f>
        <v>Procesos Estocásticos</v>
      </c>
      <c r="C215" s="0" t="s">
        <v>388</v>
      </c>
    </row>
    <row r="216" customFormat="false" ht="20.25" hidden="false" customHeight="true" outlineLevel="0" collapsed="false">
      <c r="A216" s="0" t="n">
        <f aca="false">Asignaturas!A$55</f>
        <v>20014</v>
      </c>
      <c r="B216" s="0" t="str">
        <f aca="false">Asignaturas!B$55</f>
        <v>Criptografía y Blockchain</v>
      </c>
      <c r="C216" s="0" t="s">
        <v>389</v>
      </c>
    </row>
    <row r="217" customFormat="false" ht="20.25" hidden="false" customHeight="true" outlineLevel="0" collapsed="false">
      <c r="A217" s="0" t="n">
        <f aca="false">Asignaturas!A$55</f>
        <v>20014</v>
      </c>
      <c r="B217" s="0" t="str">
        <f aca="false">Asignaturas!B$55</f>
        <v>Criptografía y Blockchain</v>
      </c>
      <c r="C217" s="0" t="s">
        <v>390</v>
      </c>
    </row>
    <row r="218" customFormat="false" ht="20.25" hidden="false" customHeight="true" outlineLevel="0" collapsed="false">
      <c r="A218" s="0" t="n">
        <f aca="false">Asignaturas!A$55</f>
        <v>20014</v>
      </c>
      <c r="B218" s="0" t="str">
        <f aca="false">Asignaturas!B$55</f>
        <v>Criptografía y Blockchain</v>
      </c>
      <c r="C218" s="0" t="s">
        <v>391</v>
      </c>
    </row>
    <row r="219" customFormat="false" ht="20.25" hidden="false" customHeight="true" outlineLevel="0" collapsed="false">
      <c r="A219" s="0" t="n">
        <f aca="false">Asignaturas!A$55</f>
        <v>20014</v>
      </c>
      <c r="B219" s="0" t="str">
        <f aca="false">Asignaturas!B$55</f>
        <v>Criptografía y Blockchain</v>
      </c>
      <c r="C219" s="0" t="s">
        <v>392</v>
      </c>
    </row>
    <row r="220" customFormat="false" ht="20.25" hidden="false" customHeight="true" outlineLevel="0" collapsed="false">
      <c r="A220" s="0" t="n">
        <f aca="false">Asignaturas!A$55</f>
        <v>20014</v>
      </c>
      <c r="B220" s="0" t="str">
        <f aca="false">Asignaturas!B$55</f>
        <v>Criptografía y Blockchain</v>
      </c>
      <c r="C220" s="0" t="s">
        <v>393</v>
      </c>
    </row>
    <row r="221" customFormat="false" ht="20.25" hidden="false" customHeight="true" outlineLevel="0" collapsed="false">
      <c r="A221" s="0" t="n">
        <f aca="false">Asignaturas!A$56</f>
        <v>20019</v>
      </c>
      <c r="B221" s="0" t="str">
        <f aca="false">Asignaturas!B$56</f>
        <v>Teoría de la señal</v>
      </c>
      <c r="C221" s="0" t="s">
        <v>394</v>
      </c>
    </row>
    <row r="222" customFormat="false" ht="20.25" hidden="false" customHeight="true" outlineLevel="0" collapsed="false">
      <c r="A222" s="0" t="n">
        <f aca="false">Asignaturas!A$56</f>
        <v>20019</v>
      </c>
      <c r="B222" s="0" t="str">
        <f aca="false">Asignaturas!B$56</f>
        <v>Teoría de la señal</v>
      </c>
      <c r="C222" s="0" t="s">
        <v>395</v>
      </c>
    </row>
    <row r="223" customFormat="false" ht="20.25" hidden="false" customHeight="true" outlineLevel="0" collapsed="false">
      <c r="A223" s="0" t="n">
        <f aca="false">Asignaturas!A$56</f>
        <v>20019</v>
      </c>
      <c r="B223" s="0" t="str">
        <f aca="false">Asignaturas!B$56</f>
        <v>Teoría de la señal</v>
      </c>
      <c r="C223" s="0" t="s">
        <v>396</v>
      </c>
    </row>
    <row r="224" customFormat="false" ht="20.25" hidden="false" customHeight="true" outlineLevel="0" collapsed="false">
      <c r="A224" s="0" t="n">
        <f aca="false">Asignaturas!A$57</f>
        <v>20015</v>
      </c>
      <c r="B224" s="0" t="str">
        <f aca="false">Asignaturas!B$57</f>
        <v>Ingeniería del Software</v>
      </c>
      <c r="C224" s="0" t="s">
        <v>397</v>
      </c>
    </row>
    <row r="225" customFormat="false" ht="20.25" hidden="false" customHeight="true" outlineLevel="0" collapsed="false">
      <c r="A225" s="0" t="n">
        <f aca="false">Asignaturas!A$57</f>
        <v>20015</v>
      </c>
      <c r="B225" s="0" t="str">
        <f aca="false">Asignaturas!B$57</f>
        <v>Ingeniería del Software</v>
      </c>
      <c r="C225" s="0" t="s">
        <v>398</v>
      </c>
    </row>
    <row r="226" customFormat="false" ht="20.25" hidden="false" customHeight="true" outlineLevel="0" collapsed="false">
      <c r="A226" s="0" t="n">
        <f aca="false">Asignaturas!A$57</f>
        <v>20015</v>
      </c>
      <c r="B226" s="0" t="str">
        <f aca="false">Asignaturas!B$57</f>
        <v>Ingeniería del Software</v>
      </c>
      <c r="C226" s="0" t="s">
        <v>399</v>
      </c>
    </row>
    <row r="227" customFormat="false" ht="20.25" hidden="false" customHeight="true" outlineLevel="0" collapsed="false">
      <c r="A227" s="0" t="n">
        <f aca="false">Asignaturas!A$57</f>
        <v>20015</v>
      </c>
      <c r="B227" s="0" t="str">
        <f aca="false">Asignaturas!B$57</f>
        <v>Ingeniería del Software</v>
      </c>
      <c r="C227" s="0" t="s">
        <v>400</v>
      </c>
    </row>
    <row r="228" customFormat="false" ht="20.25" hidden="false" customHeight="true" outlineLevel="0" collapsed="false">
      <c r="A228" s="0" t="n">
        <f aca="false">Asignaturas!A$57</f>
        <v>20015</v>
      </c>
      <c r="B228" s="0" t="str">
        <f aca="false">Asignaturas!B$57</f>
        <v>Ingeniería del Software</v>
      </c>
      <c r="C228" s="0" t="s">
        <v>401</v>
      </c>
    </row>
    <row r="229" customFormat="false" ht="20.25" hidden="false" customHeight="true" outlineLevel="0" collapsed="false">
      <c r="A229" s="0" t="n">
        <f aca="false">Asignaturas!A$58</f>
        <v>20020</v>
      </c>
      <c r="B229" s="0" t="str">
        <f aca="false">Asignaturas!B$58</f>
        <v>Grandes libros</v>
      </c>
      <c r="C229" s="0" t="s">
        <v>402</v>
      </c>
    </row>
    <row r="230" customFormat="false" ht="20.25" hidden="false" customHeight="true" outlineLevel="0" collapsed="false">
      <c r="A230" s="0" t="n">
        <f aca="false">Asignaturas!A$58</f>
        <v>20020</v>
      </c>
      <c r="B230" s="0" t="str">
        <f aca="false">Asignaturas!B$58</f>
        <v>Grandes libros</v>
      </c>
      <c r="C230" s="0" t="s">
        <v>403</v>
      </c>
    </row>
    <row r="231" customFormat="false" ht="20.25" hidden="false" customHeight="true" outlineLevel="0" collapsed="false">
      <c r="A231" s="0" t="n">
        <f aca="false">Asignaturas!A$58</f>
        <v>20020</v>
      </c>
      <c r="B231" s="0" t="str">
        <f aca="false">Asignaturas!B$58</f>
        <v>Grandes libros</v>
      </c>
      <c r="C231" s="0" t="s">
        <v>404</v>
      </c>
    </row>
    <row r="232" customFormat="false" ht="20.25" hidden="false" customHeight="true" outlineLevel="0" collapsed="false">
      <c r="A232" s="0" t="n">
        <f aca="false">Asignaturas!A$59</f>
        <v>20021</v>
      </c>
      <c r="B232" s="0" t="str">
        <f aca="false">Asignaturas!B$59</f>
        <v>Ética y Deontología</v>
      </c>
      <c r="C232" s="0" t="s">
        <v>405</v>
      </c>
    </row>
    <row r="233" customFormat="false" ht="20.25" hidden="false" customHeight="true" outlineLevel="0" collapsed="false">
      <c r="A233" s="0" t="n">
        <f aca="false">Asignaturas!A$59</f>
        <v>20021</v>
      </c>
      <c r="B233" s="0" t="str">
        <f aca="false">Asignaturas!B$59</f>
        <v>Ética y Deontología</v>
      </c>
      <c r="C233" s="0" t="s">
        <v>406</v>
      </c>
    </row>
    <row r="234" customFormat="false" ht="20.25" hidden="false" customHeight="true" outlineLevel="0" collapsed="false">
      <c r="A234" s="0" t="n">
        <f aca="false">Asignaturas!A$59</f>
        <v>20021</v>
      </c>
      <c r="B234" s="0" t="str">
        <f aca="false">Asignaturas!B$59</f>
        <v>Ética y Deontología</v>
      </c>
      <c r="C234" s="0" t="s">
        <v>407</v>
      </c>
    </row>
    <row r="235" customFormat="false" ht="20.25" hidden="false" customHeight="true" outlineLevel="0" collapsed="false">
      <c r="A235" s="0" t="n">
        <f aca="false">Asignaturas!A$59</f>
        <v>20021</v>
      </c>
      <c r="B235" s="0" t="str">
        <f aca="false">Asignaturas!B$59</f>
        <v>Ética y Deontología</v>
      </c>
      <c r="C235" s="0" t="s">
        <v>408</v>
      </c>
    </row>
    <row r="236" customFormat="false" ht="20.25" hidden="false" customHeight="true" outlineLevel="0" collapsed="false">
      <c r="A236" s="0" t="n">
        <f aca="false">Asignaturas!A$59</f>
        <v>20021</v>
      </c>
      <c r="B236" s="0" t="str">
        <f aca="false">Asignaturas!B$59</f>
        <v>Ética y Deontología</v>
      </c>
      <c r="C236" s="0" t="s">
        <v>409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7" activeCellId="0" sqref="B7"/>
    </sheetView>
  </sheetViews>
  <sheetFormatPr defaultColWidth="8.8515625" defaultRowHeight="20.25" zeroHeight="false" outlineLevelRow="0" outlineLevelCol="0"/>
  <cols>
    <col collapsed="false" customWidth="true" hidden="false" outlineLevel="0" max="2" min="2" style="0" width="45.85"/>
    <col collapsed="false" customWidth="true" hidden="false" outlineLevel="0" max="3" min="3" style="0" width="15.57"/>
    <col collapsed="false" customWidth="true" hidden="false" outlineLevel="0" max="9" min="4" style="0" width="11.57"/>
    <col collapsed="false" customWidth="true" hidden="false" outlineLevel="0" max="12" min="11" style="0" width="13.57"/>
    <col collapsed="false" customWidth="true" hidden="false" outlineLevel="0" max="13" min="13" style="0" width="22"/>
    <col collapsed="false" customWidth="true" hidden="false" outlineLevel="0" max="14" min="14" style="0" width="15.14"/>
    <col collapsed="false" customWidth="true" hidden="false" outlineLevel="0" max="15" min="15" style="0" width="30.71"/>
  </cols>
  <sheetData>
    <row r="1" s="1" customFormat="true" ht="53.25" hidden="false" customHeight="true" outlineLevel="0" collapsed="false">
      <c r="A1" s="1" t="s">
        <v>0</v>
      </c>
      <c r="B1" s="1" t="s">
        <v>118</v>
      </c>
      <c r="C1" s="1" t="s">
        <v>2</v>
      </c>
      <c r="D1" s="22" t="s">
        <v>410</v>
      </c>
      <c r="E1" s="22" t="s">
        <v>411</v>
      </c>
      <c r="F1" s="22" t="s">
        <v>412</v>
      </c>
      <c r="G1" s="22" t="s">
        <v>413</v>
      </c>
      <c r="H1" s="22" t="s">
        <v>414</v>
      </c>
      <c r="I1" s="1" t="s">
        <v>415</v>
      </c>
      <c r="J1" s="1" t="s">
        <v>416</v>
      </c>
      <c r="K1" s="22" t="s">
        <v>417</v>
      </c>
      <c r="L1" s="1" t="s">
        <v>418</v>
      </c>
    </row>
    <row r="2" customFormat="false" ht="20.25" hidden="false" customHeight="true" outlineLevel="0" collapsed="false">
      <c r="A2" s="0" t="n">
        <f aca="false">Asignaturas!A2</f>
        <v>19968</v>
      </c>
      <c r="B2" s="0" t="str">
        <f aca="false">Asignaturas!B2</f>
        <v>Fundamentos de Matemáticas</v>
      </c>
      <c r="C2" s="0" t="n">
        <f aca="false">Asignaturas!C2</f>
        <v>3</v>
      </c>
      <c r="D2" s="0" t="n">
        <v>30</v>
      </c>
      <c r="H2" s="0" t="n">
        <v>1</v>
      </c>
      <c r="J2" s="0" t="n">
        <f aca="false">SUM(D2:G2)</f>
        <v>30</v>
      </c>
      <c r="K2" s="0" t="n">
        <f aca="false">+C2*30-SUM(D2:H2)</f>
        <v>59</v>
      </c>
    </row>
    <row r="3" customFormat="false" ht="20.25" hidden="false" customHeight="true" outlineLevel="0" collapsed="false">
      <c r="A3" s="0" t="n">
        <f aca="false">Asignaturas!A3</f>
        <v>19967</v>
      </c>
      <c r="B3" s="0" t="str">
        <f aca="false">Asignaturas!B3</f>
        <v>Análisis I</v>
      </c>
      <c r="C3" s="0" t="n">
        <f aca="false">Asignaturas!C3</f>
        <v>6</v>
      </c>
      <c r="D3" s="0" t="n">
        <v>45</v>
      </c>
      <c r="F3" s="0" t="n">
        <v>15</v>
      </c>
      <c r="H3" s="0" t="n">
        <v>4</v>
      </c>
      <c r="J3" s="0" t="n">
        <f aca="false">SUM(D3:G3)</f>
        <v>60</v>
      </c>
      <c r="K3" s="0" t="n">
        <f aca="false">+C3*30-SUM(D3:H3)</f>
        <v>116</v>
      </c>
      <c r="N3" s="1" t="s">
        <v>0</v>
      </c>
      <c r="O3" s="1" t="s">
        <v>419</v>
      </c>
      <c r="P3" s="1" t="s">
        <v>420</v>
      </c>
    </row>
    <row r="4" customFormat="false" ht="20.25" hidden="false" customHeight="true" outlineLevel="0" collapsed="false">
      <c r="A4" s="0" t="n">
        <f aca="false">Asignaturas!A4</f>
        <v>19964</v>
      </c>
      <c r="B4" s="0" t="str">
        <f aca="false">Asignaturas!B4</f>
        <v>Álgebra Lineal</v>
      </c>
      <c r="C4" s="0" t="n">
        <f aca="false">Asignaturas!C4</f>
        <v>9</v>
      </c>
      <c r="D4" s="0" t="n">
        <v>60</v>
      </c>
      <c r="E4" s="0" t="n">
        <v>30</v>
      </c>
      <c r="H4" s="0" t="n">
        <v>6</v>
      </c>
      <c r="J4" s="0" t="n">
        <f aca="false">SUM(D4:G4)</f>
        <v>90</v>
      </c>
      <c r="K4" s="0" t="n">
        <f aca="false">+C4*30-SUM(D4:H4)</f>
        <v>174</v>
      </c>
      <c r="N4" s="0" t="s">
        <v>421</v>
      </c>
      <c r="O4" s="0" t="s">
        <v>422</v>
      </c>
      <c r="P4" s="0" t="s">
        <v>423</v>
      </c>
    </row>
    <row r="5" customFormat="false" ht="20.25" hidden="false" customHeight="true" outlineLevel="0" collapsed="false">
      <c r="A5" s="0" t="n">
        <f aca="false">Asignaturas!A5</f>
        <v>19965</v>
      </c>
      <c r="B5" s="0" t="str">
        <f aca="false">Asignaturas!B5</f>
        <v>Matemática Discreta</v>
      </c>
      <c r="C5" s="0" t="n">
        <f aca="false">Asignaturas!C5</f>
        <v>6</v>
      </c>
      <c r="D5" s="0" t="n">
        <v>45</v>
      </c>
      <c r="E5" s="0" t="n">
        <v>15</v>
      </c>
      <c r="H5" s="0" t="n">
        <v>4</v>
      </c>
      <c r="J5" s="0" t="n">
        <f aca="false">SUM(D5:G5)</f>
        <v>60</v>
      </c>
      <c r="K5" s="0" t="n">
        <f aca="false">+C5*30-SUM(D5:H5)</f>
        <v>116</v>
      </c>
      <c r="N5" s="0" t="s">
        <v>424</v>
      </c>
      <c r="O5" s="0" t="s">
        <v>425</v>
      </c>
      <c r="P5" s="0" t="s">
        <v>426</v>
      </c>
    </row>
    <row r="6" customFormat="false" ht="20.25" hidden="false" customHeight="true" outlineLevel="0" collapsed="false">
      <c r="A6" s="0" t="n">
        <f aca="false">Asignaturas!A6</f>
        <v>19966</v>
      </c>
      <c r="B6" s="0" t="str">
        <f aca="false">Asignaturas!B6</f>
        <v>Programación</v>
      </c>
      <c r="C6" s="0" t="n">
        <f aca="false">Asignaturas!C6</f>
        <v>6</v>
      </c>
      <c r="D6" s="0" t="n">
        <v>30</v>
      </c>
      <c r="E6" s="0" t="n">
        <v>30</v>
      </c>
      <c r="H6" s="0" t="n">
        <v>4</v>
      </c>
      <c r="J6" s="0" t="n">
        <f aca="false">SUM(D6:G6)</f>
        <v>60</v>
      </c>
      <c r="K6" s="0" t="n">
        <f aca="false">+C6*30-SUM(D6:H6)</f>
        <v>116</v>
      </c>
      <c r="N6" s="0" t="s">
        <v>427</v>
      </c>
      <c r="O6" s="0" t="s">
        <v>428</v>
      </c>
      <c r="P6" s="0" t="s">
        <v>429</v>
      </c>
    </row>
    <row r="7" customFormat="false" ht="20.25" hidden="false" customHeight="true" outlineLevel="0" collapsed="false">
      <c r="A7" s="0" t="n">
        <f aca="false">Asignaturas!A7</f>
        <v>19970</v>
      </c>
      <c r="B7" s="0" t="str">
        <f aca="false">Asignaturas!B7</f>
        <v>Análisis II</v>
      </c>
      <c r="C7" s="0" t="n">
        <f aca="false">Asignaturas!C7</f>
        <v>6</v>
      </c>
      <c r="D7" s="0" t="n">
        <v>45</v>
      </c>
      <c r="F7" s="0" t="n">
        <v>15</v>
      </c>
      <c r="H7" s="0" t="n">
        <v>4</v>
      </c>
      <c r="J7" s="0" t="n">
        <f aca="false">SUM(D7:G7)</f>
        <v>60</v>
      </c>
      <c r="K7" s="0" t="n">
        <f aca="false">+C7*30-SUM(D7:H7)</f>
        <v>116</v>
      </c>
      <c r="N7" s="0" t="s">
        <v>430</v>
      </c>
      <c r="O7" s="0" t="s">
        <v>431</v>
      </c>
      <c r="P7" s="0" t="s">
        <v>432</v>
      </c>
    </row>
    <row r="8" customFormat="false" ht="20.25" hidden="false" customHeight="true" outlineLevel="0" collapsed="false">
      <c r="A8" s="0" t="n">
        <f aca="false">Asignaturas!A8</f>
        <v>19971</v>
      </c>
      <c r="B8" s="0" t="str">
        <f aca="false">Asignaturas!B8</f>
        <v>Probabilidad y Estadística</v>
      </c>
      <c r="C8" s="0" t="n">
        <f aca="false">Asignaturas!C8</f>
        <v>6</v>
      </c>
      <c r="D8" s="0" t="n">
        <v>45</v>
      </c>
      <c r="E8" s="0" t="n">
        <v>15</v>
      </c>
      <c r="H8" s="0" t="n">
        <v>4</v>
      </c>
      <c r="J8" s="0" t="n">
        <f aca="false">SUM(D8:G8)</f>
        <v>60</v>
      </c>
      <c r="K8" s="0" t="n">
        <f aca="false">+C8*30-SUM(D8:H8)</f>
        <v>116</v>
      </c>
      <c r="N8" s="0" t="s">
        <v>433</v>
      </c>
      <c r="O8" s="0" t="s">
        <v>434</v>
      </c>
      <c r="P8" s="0" t="s">
        <v>435</v>
      </c>
    </row>
    <row r="9" customFormat="false" ht="20.25" hidden="false" customHeight="true" outlineLevel="0" collapsed="false">
      <c r="A9" s="0" t="n">
        <f aca="false">Asignaturas!A9</f>
        <v>19969</v>
      </c>
      <c r="B9" s="0" t="str">
        <f aca="false">Asignaturas!B9</f>
        <v>Algoritmos y Estructuras de Datos</v>
      </c>
      <c r="C9" s="0" t="n">
        <f aca="false">Asignaturas!C9</f>
        <v>9</v>
      </c>
      <c r="D9" s="0" t="n">
        <v>45</v>
      </c>
      <c r="E9" s="0" t="n">
        <v>45</v>
      </c>
      <c r="H9" s="0" t="n">
        <v>6</v>
      </c>
      <c r="J9" s="0" t="n">
        <f aca="false">SUM(D9:G9)</f>
        <v>90</v>
      </c>
      <c r="K9" s="0" t="n">
        <f aca="false">+C9*30-SUM(D9:H9)</f>
        <v>174</v>
      </c>
      <c r="N9" s="0" t="s">
        <v>436</v>
      </c>
      <c r="O9" s="0" t="s">
        <v>101</v>
      </c>
    </row>
    <row r="10" customFormat="false" ht="20.25" hidden="false" customHeight="true" outlineLevel="0" collapsed="false">
      <c r="A10" s="0" t="n">
        <f aca="false">Asignaturas!A10</f>
        <v>19972</v>
      </c>
      <c r="B10" s="0" t="str">
        <f aca="false">Asignaturas!B10</f>
        <v>Claves de Historia Contemporánea</v>
      </c>
      <c r="C10" s="0" t="n">
        <f aca="false">Asignaturas!C10</f>
        <v>6</v>
      </c>
      <c r="D10" s="0" t="n">
        <v>60</v>
      </c>
      <c r="H10" s="0" t="n">
        <v>4</v>
      </c>
      <c r="J10" s="0" t="n">
        <f aca="false">SUM(D10:G10)</f>
        <v>60</v>
      </c>
      <c r="K10" s="0" t="n">
        <f aca="false">+C10*30-SUM(D10:H10)</f>
        <v>116</v>
      </c>
      <c r="N10" s="0" t="s">
        <v>437</v>
      </c>
      <c r="O10" s="0" t="s">
        <v>438</v>
      </c>
    </row>
    <row r="11" customFormat="false" ht="20.25" hidden="false" customHeight="true" outlineLevel="0" collapsed="false">
      <c r="A11" s="0" t="n">
        <f aca="false">Asignaturas!A11</f>
        <v>19973</v>
      </c>
      <c r="B11" s="0" t="str">
        <f aca="false">Asignaturas!B11</f>
        <v>Proyecto I </v>
      </c>
      <c r="C11" s="0" t="n">
        <f aca="false">Asignaturas!C11</f>
        <v>3</v>
      </c>
      <c r="D11" s="0" t="n">
        <v>10</v>
      </c>
      <c r="G11" s="0" t="n">
        <v>20</v>
      </c>
      <c r="J11" s="0" t="n">
        <f aca="false">SUM(D11:G11)</f>
        <v>30</v>
      </c>
      <c r="K11" s="0" t="n">
        <f aca="false">+C11*30-SUM(D11:H11)</f>
        <v>60</v>
      </c>
      <c r="N11" s="0" t="s">
        <v>439</v>
      </c>
      <c r="O11" s="0" t="s">
        <v>103</v>
      </c>
      <c r="P11" s="0" t="s">
        <v>440</v>
      </c>
    </row>
    <row r="12" customFormat="false" ht="20.25" hidden="false" customHeight="true" outlineLevel="0" collapsed="false">
      <c r="A12" s="0" t="n">
        <f aca="false">Asignaturas!A12</f>
        <v>19975</v>
      </c>
      <c r="B12" s="0" t="str">
        <f aca="false">Asignaturas!B12</f>
        <v>Análisis III</v>
      </c>
      <c r="C12" s="0" t="n">
        <f aca="false">Asignaturas!C12</f>
        <v>6</v>
      </c>
      <c r="D12" s="0" t="n">
        <v>45</v>
      </c>
      <c r="F12" s="0" t="n">
        <v>15</v>
      </c>
      <c r="H12" s="0" t="n">
        <v>4</v>
      </c>
      <c r="J12" s="0" t="n">
        <f aca="false">SUM(D12:G12)</f>
        <v>60</v>
      </c>
      <c r="K12" s="0" t="n">
        <f aca="false">+C12*30-SUM(D12:H12)</f>
        <v>116</v>
      </c>
    </row>
    <row r="13" customFormat="false" ht="20.25" hidden="false" customHeight="true" outlineLevel="0" collapsed="false">
      <c r="A13" s="0" t="n">
        <f aca="false">Asignaturas!A13</f>
        <v>19978</v>
      </c>
      <c r="B13" s="0" t="str">
        <f aca="false">Asignaturas!B13</f>
        <v>Ecuaciones Diferenciales y en Diferencias</v>
      </c>
      <c r="C13" s="0" t="n">
        <f aca="false">Asignaturas!C13</f>
        <v>6</v>
      </c>
      <c r="D13" s="0" t="n">
        <v>45</v>
      </c>
      <c r="E13" s="0" t="n">
        <v>15</v>
      </c>
      <c r="H13" s="0" t="n">
        <v>4</v>
      </c>
      <c r="J13" s="0" t="n">
        <f aca="false">SUM(D13:G13)</f>
        <v>60</v>
      </c>
      <c r="K13" s="0" t="n">
        <f aca="false">+C13*30-SUM(D13:H13)</f>
        <v>116</v>
      </c>
    </row>
    <row r="14" customFormat="false" ht="20.25" hidden="false" customHeight="true" outlineLevel="0" collapsed="false">
      <c r="A14" s="0" t="n">
        <f aca="false">Asignaturas!A14</f>
        <v>19974</v>
      </c>
      <c r="B14" s="0" t="str">
        <f aca="false">Asignaturas!B14</f>
        <v>Bases de Datos</v>
      </c>
      <c r="C14" s="0" t="n">
        <f aca="false">Asignaturas!C14</f>
        <v>6</v>
      </c>
      <c r="D14" s="0" t="n">
        <v>30</v>
      </c>
      <c r="E14" s="0" t="n">
        <v>30</v>
      </c>
      <c r="H14" s="0" t="n">
        <v>4</v>
      </c>
      <c r="J14" s="0" t="n">
        <f aca="false">SUM(D14:G14)</f>
        <v>60</v>
      </c>
      <c r="K14" s="0" t="n">
        <f aca="false">+C14*30-SUM(D14:H14)</f>
        <v>116</v>
      </c>
      <c r="N14" s="0" t="s">
        <v>424</v>
      </c>
      <c r="O14" s="0" t="s">
        <v>441</v>
      </c>
    </row>
    <row r="15" customFormat="false" ht="20.25" hidden="false" customHeight="true" outlineLevel="0" collapsed="false">
      <c r="A15" s="0" t="n">
        <f aca="false">Asignaturas!A15</f>
        <v>19976</v>
      </c>
      <c r="B15" s="0" t="str">
        <f aca="false">Asignaturas!B15</f>
        <v>Estadística Inferencial</v>
      </c>
      <c r="C15" s="0" t="n">
        <f aca="false">Asignaturas!C15</f>
        <v>6</v>
      </c>
      <c r="D15" s="0" t="n">
        <v>45</v>
      </c>
      <c r="E15" s="0" t="n">
        <v>15</v>
      </c>
      <c r="H15" s="0" t="n">
        <v>4</v>
      </c>
      <c r="J15" s="0" t="n">
        <f aca="false">SUM(D15:G15)</f>
        <v>60</v>
      </c>
      <c r="K15" s="0" t="n">
        <f aca="false">+C15*30-SUM(D15:H15)</f>
        <v>116</v>
      </c>
      <c r="N15" s="0" t="s">
        <v>427</v>
      </c>
      <c r="O15" s="0" t="s">
        <v>441</v>
      </c>
    </row>
    <row r="16" customFormat="false" ht="20.25" hidden="false" customHeight="true" outlineLevel="0" collapsed="false">
      <c r="A16" s="0" t="n">
        <f aca="false">Asignaturas!A16</f>
        <v>19977</v>
      </c>
      <c r="B16" s="0" t="str">
        <f aca="false">Asignaturas!B16</f>
        <v>Fundamentos Económicos</v>
      </c>
      <c r="C16" s="0" t="n">
        <f aca="false">Asignaturas!C16</f>
        <v>6</v>
      </c>
      <c r="D16" s="0" t="n">
        <v>60</v>
      </c>
      <c r="H16" s="0" t="n">
        <v>4</v>
      </c>
      <c r="J16" s="0" t="n">
        <f aca="false">SUM(D16:G16)</f>
        <v>60</v>
      </c>
      <c r="K16" s="0" t="n">
        <f aca="false">+C16*30-SUM(D16:H16)</f>
        <v>116</v>
      </c>
      <c r="N16" s="0" t="s">
        <v>430</v>
      </c>
      <c r="O16" s="0" t="s">
        <v>442</v>
      </c>
    </row>
    <row r="17" customFormat="false" ht="20.25" hidden="false" customHeight="true" outlineLevel="0" collapsed="false">
      <c r="A17" s="0" t="n">
        <f aca="false">Asignaturas!A17</f>
        <v>19981</v>
      </c>
      <c r="B17" s="0" t="str">
        <f aca="false">Asignaturas!B17</f>
        <v>Geometría Diferencial</v>
      </c>
      <c r="C17" s="0" t="n">
        <f aca="false">Asignaturas!C17</f>
        <v>3</v>
      </c>
      <c r="D17" s="0" t="n">
        <v>30</v>
      </c>
      <c r="H17" s="0" t="n">
        <v>2</v>
      </c>
      <c r="J17" s="0" t="n">
        <f aca="false">SUM(D17:G17)</f>
        <v>30</v>
      </c>
      <c r="K17" s="0" t="n">
        <f aca="false">+C17*30-SUM(D17:H17)</f>
        <v>58</v>
      </c>
      <c r="N17" s="0" t="s">
        <v>443</v>
      </c>
      <c r="O17" s="0" t="s">
        <v>444</v>
      </c>
    </row>
    <row r="18" customFormat="false" ht="20.25" hidden="false" customHeight="true" outlineLevel="0" collapsed="false">
      <c r="A18" s="0" t="n">
        <f aca="false">Asignaturas!A18</f>
        <v>19979</v>
      </c>
      <c r="B18" s="0" t="str">
        <f aca="false">Asignaturas!B18</f>
        <v>Métodos Numéricos I</v>
      </c>
      <c r="C18" s="0" t="n">
        <f aca="false">Asignaturas!C18</f>
        <v>6</v>
      </c>
      <c r="D18" s="0" t="n">
        <v>30</v>
      </c>
      <c r="E18" s="0" t="n">
        <v>30</v>
      </c>
      <c r="H18" s="0" t="n">
        <v>4</v>
      </c>
      <c r="J18" s="0" t="n">
        <f aca="false">SUM(D18:G18)</f>
        <v>60</v>
      </c>
      <c r="K18" s="0" t="n">
        <f aca="false">+C18*30-SUM(D18:H18)</f>
        <v>116</v>
      </c>
    </row>
    <row r="19" customFormat="false" ht="20.25" hidden="false" customHeight="true" outlineLevel="0" collapsed="false">
      <c r="A19" s="0" t="n">
        <f aca="false">Asignaturas!A19</f>
        <v>19984</v>
      </c>
      <c r="B19" s="0" t="str">
        <f aca="false">Asignaturas!B19</f>
        <v>Electrónica Digital y Arquitectura de Ordenadores</v>
      </c>
      <c r="C19" s="0" t="n">
        <f aca="false">Asignaturas!C19</f>
        <v>6</v>
      </c>
      <c r="D19" s="0" t="n">
        <v>45</v>
      </c>
      <c r="E19" s="0" t="n">
        <v>15</v>
      </c>
      <c r="H19" s="0" t="n">
        <v>4</v>
      </c>
      <c r="J19" s="0" t="n">
        <f aca="false">SUM(D19:G19)</f>
        <v>60</v>
      </c>
      <c r="K19" s="0" t="n">
        <f aca="false">+C19*30-SUM(D19:H19)</f>
        <v>116</v>
      </c>
    </row>
    <row r="20" customFormat="false" ht="20.25" hidden="false" customHeight="true" outlineLevel="0" collapsed="false">
      <c r="A20" s="0" t="n">
        <f aca="false">Asignaturas!A20</f>
        <v>19982</v>
      </c>
      <c r="B20" s="0" t="str">
        <f aca="false">Asignaturas!B20</f>
        <v>Ecuaciones en Derivadas Parciales</v>
      </c>
      <c r="C20" s="0" t="n">
        <f aca="false">Asignaturas!C20</f>
        <v>6</v>
      </c>
      <c r="D20" s="0" t="n">
        <v>45</v>
      </c>
      <c r="E20" s="0" t="n">
        <v>15</v>
      </c>
      <c r="H20" s="0" t="n">
        <v>4</v>
      </c>
      <c r="J20" s="0" t="n">
        <f aca="false">SUM(D20:G20)</f>
        <v>60</v>
      </c>
      <c r="K20" s="0" t="n">
        <f aca="false">+C20*30-SUM(D20:H20)</f>
        <v>116</v>
      </c>
    </row>
    <row r="21" customFormat="false" ht="20.25" hidden="false" customHeight="true" outlineLevel="0" collapsed="false">
      <c r="A21" s="0" t="n">
        <f aca="false">Asignaturas!A21</f>
        <v>19980</v>
      </c>
      <c r="B21" s="0" t="str">
        <f aca="false">Asignaturas!B21</f>
        <v>Análisis de Datos</v>
      </c>
      <c r="C21" s="0" t="n">
        <f aca="false">Asignaturas!C21</f>
        <v>6</v>
      </c>
      <c r="D21" s="0" t="n">
        <v>30</v>
      </c>
      <c r="E21" s="0" t="n">
        <v>30</v>
      </c>
      <c r="H21" s="0" t="n">
        <v>4</v>
      </c>
      <c r="J21" s="0" t="n">
        <f aca="false">SUM(D21:G21)</f>
        <v>60</v>
      </c>
      <c r="K21" s="0" t="n">
        <f aca="false">+C21*30-SUM(D21:H21)</f>
        <v>116</v>
      </c>
    </row>
    <row r="22" customFormat="false" ht="20.25" hidden="false" customHeight="true" outlineLevel="0" collapsed="false">
      <c r="A22" s="0" t="n">
        <f aca="false">Asignaturas!A22</f>
        <v>19983</v>
      </c>
      <c r="B22" s="0" t="str">
        <f aca="false">Asignaturas!B22</f>
        <v>Proyecto II</v>
      </c>
      <c r="C22" s="0" t="n">
        <f aca="false">Asignaturas!C22</f>
        <v>3</v>
      </c>
      <c r="D22" s="0" t="n">
        <v>10</v>
      </c>
      <c r="G22" s="0" t="n">
        <v>20</v>
      </c>
      <c r="J22" s="0" t="n">
        <f aca="false">SUM(D22:G22)</f>
        <v>30</v>
      </c>
      <c r="K22" s="0" t="n">
        <f aca="false">+C22*30-SUM(D22:H22)</f>
        <v>60</v>
      </c>
    </row>
    <row r="23" customFormat="false" ht="20.25" hidden="false" customHeight="true" outlineLevel="0" collapsed="false">
      <c r="A23" s="0" t="n">
        <f aca="false">Asignaturas!A23</f>
        <v>19988</v>
      </c>
      <c r="B23" s="0" t="str">
        <f aca="false">Asignaturas!B23</f>
        <v>Sistemas Operativos y Redes de Ordenadores</v>
      </c>
      <c r="C23" s="0" t="n">
        <f aca="false">Asignaturas!C23</f>
        <v>6</v>
      </c>
      <c r="D23" s="0" t="n">
        <v>45</v>
      </c>
      <c r="E23" s="0" t="n">
        <v>15</v>
      </c>
      <c r="H23" s="0" t="n">
        <v>4</v>
      </c>
      <c r="J23" s="0" t="n">
        <f aca="false">SUM(D23:G23)</f>
        <v>60</v>
      </c>
      <c r="K23" s="0" t="n">
        <f aca="false">+C23*30-SUM(D23:H23)</f>
        <v>116</v>
      </c>
    </row>
    <row r="24" customFormat="false" ht="20.25" hidden="false" customHeight="true" outlineLevel="0" collapsed="false">
      <c r="A24" s="0" t="n">
        <f aca="false">Asignaturas!A24</f>
        <v>19985</v>
      </c>
      <c r="B24" s="0" t="str">
        <f aca="false">Asignaturas!B24</f>
        <v>Optimización</v>
      </c>
      <c r="C24" s="0" t="n">
        <f aca="false">Asignaturas!C24</f>
        <v>6</v>
      </c>
      <c r="D24" s="0" t="n">
        <v>45</v>
      </c>
      <c r="E24" s="0" t="n">
        <v>15</v>
      </c>
      <c r="H24" s="0" t="n">
        <v>4</v>
      </c>
      <c r="J24" s="0" t="n">
        <f aca="false">SUM(D24:G24)</f>
        <v>60</v>
      </c>
      <c r="K24" s="0" t="n">
        <f aca="false">+C24*30-SUM(D24:H24)</f>
        <v>116</v>
      </c>
    </row>
    <row r="25" customFormat="false" ht="20.25" hidden="false" customHeight="true" outlineLevel="0" collapsed="false">
      <c r="A25" s="0" t="n">
        <f aca="false">Asignaturas!A25</f>
        <v>19986</v>
      </c>
      <c r="B25" s="0" t="str">
        <f aca="false">Asignaturas!B25</f>
        <v>Métodos Numéricos II</v>
      </c>
      <c r="C25" s="0" t="n">
        <f aca="false">Asignaturas!C25</f>
        <v>6</v>
      </c>
      <c r="D25" s="0" t="n">
        <v>30</v>
      </c>
      <c r="E25" s="0" t="n">
        <v>30</v>
      </c>
      <c r="H25" s="0" t="n">
        <v>4</v>
      </c>
      <c r="J25" s="0" t="n">
        <f aca="false">SUM(D25:G25)</f>
        <v>60</v>
      </c>
      <c r="K25" s="0" t="n">
        <f aca="false">+C25*30-SUM(D25:H25)</f>
        <v>116</v>
      </c>
    </row>
    <row r="26" customFormat="false" ht="20.25" hidden="false" customHeight="true" outlineLevel="0" collapsed="false">
      <c r="A26" s="0" t="n">
        <f aca="false">Asignaturas!A26</f>
        <v>19987</v>
      </c>
      <c r="B26" s="0" t="str">
        <f aca="false">Asignaturas!B26</f>
        <v>Hombre y Mundo Moderno</v>
      </c>
      <c r="C26" s="0" t="n">
        <f aca="false">Asignaturas!C26</f>
        <v>6</v>
      </c>
      <c r="D26" s="0" t="n">
        <v>55</v>
      </c>
      <c r="F26" s="0" t="n">
        <v>5</v>
      </c>
      <c r="H26" s="0" t="n">
        <v>4</v>
      </c>
      <c r="J26" s="0" t="n">
        <f aca="false">SUM(D26:G26)</f>
        <v>60</v>
      </c>
      <c r="K26" s="0" t="n">
        <f aca="false">+C26*30-SUM(D26:H26)</f>
        <v>116</v>
      </c>
    </row>
    <row r="27" customFormat="false" ht="20.25" hidden="false" customHeight="true" outlineLevel="0" collapsed="false">
      <c r="A27" s="0" t="n">
        <f aca="false">Asignaturas!A27</f>
        <v>19989</v>
      </c>
      <c r="B27" s="0" t="str">
        <f aca="false">Asignaturas!B27</f>
        <v>Sistemas Dinámicos</v>
      </c>
      <c r="C27" s="0" t="n">
        <f aca="false">Asignaturas!C27</f>
        <v>3</v>
      </c>
      <c r="D27" s="0" t="n">
        <v>20</v>
      </c>
      <c r="F27" s="0" t="n">
        <v>10</v>
      </c>
      <c r="H27" s="0" t="n">
        <v>2</v>
      </c>
      <c r="J27" s="0" t="n">
        <f aca="false">SUM(D27:G27)</f>
        <v>30</v>
      </c>
      <c r="K27" s="0" t="n">
        <f aca="false">+C27*30-SUM(D27:H27)</f>
        <v>58</v>
      </c>
    </row>
    <row r="28" customFormat="false" ht="20.25" hidden="false" customHeight="true" outlineLevel="0" collapsed="false">
      <c r="A28" s="0" t="n">
        <f aca="false">Asignaturas!A28</f>
        <v>19991</v>
      </c>
      <c r="B28" s="0" t="str">
        <f aca="false">Asignaturas!B28</f>
        <v>Análisis Funcional</v>
      </c>
      <c r="C28" s="0" t="n">
        <f aca="false">Asignaturas!C28</f>
        <v>3</v>
      </c>
      <c r="D28" s="0" t="n">
        <v>20</v>
      </c>
      <c r="F28" s="0" t="n">
        <v>10</v>
      </c>
      <c r="H28" s="0" t="n">
        <v>2</v>
      </c>
      <c r="J28" s="0" t="n">
        <f aca="false">SUM(D28:G28)</f>
        <v>30</v>
      </c>
      <c r="K28" s="0" t="n">
        <f aca="false">+C28*30-SUM(D28:H28)</f>
        <v>58</v>
      </c>
    </row>
    <row r="29" customFormat="false" ht="20.25" hidden="false" customHeight="true" outlineLevel="0" collapsed="false">
      <c r="A29" s="0" t="n">
        <f aca="false">Asignaturas!A29</f>
        <v>19992</v>
      </c>
      <c r="B29" s="0" t="str">
        <f aca="false">Asignaturas!B29</f>
        <v>Topología</v>
      </c>
      <c r="C29" s="0" t="n">
        <f aca="false">Asignaturas!C29</f>
        <v>3</v>
      </c>
      <c r="D29" s="0" t="n">
        <v>20</v>
      </c>
      <c r="F29" s="0" t="n">
        <v>10</v>
      </c>
      <c r="H29" s="0" t="n">
        <v>2</v>
      </c>
      <c r="J29" s="0" t="n">
        <f aca="false">SUM(D29:G29)</f>
        <v>30</v>
      </c>
      <c r="K29" s="0" t="n">
        <f aca="false">+C29*30-SUM(D29:H29)</f>
        <v>58</v>
      </c>
    </row>
    <row r="30" customFormat="false" ht="20.25" hidden="false" customHeight="true" outlineLevel="0" collapsed="false">
      <c r="A30" s="0" t="n">
        <f aca="false">Asignaturas!A30</f>
        <v>19990</v>
      </c>
      <c r="B30" s="0" t="str">
        <f aca="false">Asignaturas!B30</f>
        <v>Variable Compleja y Análisis de Fourier</v>
      </c>
      <c r="C30" s="0" t="n">
        <f aca="false">Asignaturas!C30</f>
        <v>6</v>
      </c>
      <c r="D30" s="0" t="n">
        <v>20</v>
      </c>
      <c r="E30" s="0" t="n">
        <v>10</v>
      </c>
      <c r="H30" s="0" t="n">
        <v>2</v>
      </c>
      <c r="J30" s="0" t="n">
        <f aca="false">SUM(D30:G30)</f>
        <v>30</v>
      </c>
      <c r="K30" s="0" t="n">
        <f aca="false">+C30*30-SUM(D30:H30)</f>
        <v>148</v>
      </c>
    </row>
    <row r="31" customFormat="false" ht="20.25" hidden="false" customHeight="true" outlineLevel="0" collapsed="false">
      <c r="A31" s="0" t="n">
        <f aca="false">Asignaturas!A31</f>
        <v>19993</v>
      </c>
      <c r="B31" s="0" t="str">
        <f aca="false">Asignaturas!B31</f>
        <v>Aprendizaje Automático</v>
      </c>
      <c r="C31" s="0" t="n">
        <f aca="false">Asignaturas!C31</f>
        <v>6</v>
      </c>
      <c r="D31" s="0" t="n">
        <v>30</v>
      </c>
      <c r="E31" s="0" t="n">
        <v>30</v>
      </c>
      <c r="H31" s="0" t="n">
        <v>4</v>
      </c>
      <c r="J31" s="0" t="n">
        <f aca="false">SUM(D31:G31)</f>
        <v>60</v>
      </c>
      <c r="K31" s="0" t="n">
        <f aca="false">+C31*30-SUM(D31:H31)</f>
        <v>116</v>
      </c>
    </row>
    <row r="32" customFormat="false" ht="20.25" hidden="false" customHeight="true" outlineLevel="0" collapsed="false">
      <c r="A32" s="0" t="n">
        <f aca="false">Asignaturas!A32</f>
        <v>19994</v>
      </c>
      <c r="B32" s="0" t="str">
        <f aca="false">Asignaturas!B32</f>
        <v>Computación en paralelo</v>
      </c>
      <c r="C32" s="0" t="n">
        <f aca="false">Asignaturas!C32</f>
        <v>6</v>
      </c>
      <c r="D32" s="0" t="n">
        <v>30</v>
      </c>
      <c r="E32" s="0" t="n">
        <v>30</v>
      </c>
      <c r="H32" s="0" t="n">
        <v>4</v>
      </c>
      <c r="J32" s="0" t="n">
        <f aca="false">SUM(D32:G32)</f>
        <v>60</v>
      </c>
      <c r="K32" s="0" t="n">
        <f aca="false">+C32*30-SUM(D32:H32)</f>
        <v>116</v>
      </c>
    </row>
    <row r="33" customFormat="false" ht="20.25" hidden="false" customHeight="true" outlineLevel="0" collapsed="false">
      <c r="A33" s="0" t="n">
        <f aca="false">Asignaturas!A33</f>
        <v>19995</v>
      </c>
      <c r="B33" s="0" t="str">
        <f aca="false">Asignaturas!B33</f>
        <v>Cálculo Estocástico</v>
      </c>
      <c r="C33" s="0" t="n">
        <f aca="false">Asignaturas!C33</f>
        <v>6</v>
      </c>
      <c r="D33" s="0" t="n">
        <v>45</v>
      </c>
      <c r="E33" s="0" t="n">
        <v>15</v>
      </c>
      <c r="H33" s="0" t="n">
        <v>4</v>
      </c>
      <c r="J33" s="0" t="n">
        <f aca="false">SUM(D33:G33)</f>
        <v>60</v>
      </c>
      <c r="K33" s="0" t="n">
        <f aca="false">+C33*30-SUM(D33:H33)</f>
        <v>116</v>
      </c>
    </row>
    <row r="34" customFormat="false" ht="20.25" hidden="false" customHeight="true" outlineLevel="0" collapsed="false">
      <c r="A34" s="0" t="n">
        <f aca="false">Asignaturas!A34</f>
        <v>19997</v>
      </c>
      <c r="B34" s="0" t="str">
        <f aca="false">Asignaturas!B34</f>
        <v>Matemática Financiera I</v>
      </c>
      <c r="C34" s="0" t="n">
        <f aca="false">Asignaturas!C34</f>
        <v>6</v>
      </c>
      <c r="D34" s="0" t="n">
        <v>30</v>
      </c>
      <c r="E34" s="0" t="n">
        <v>30</v>
      </c>
      <c r="H34" s="0" t="n">
        <v>4</v>
      </c>
      <c r="J34" s="0" t="n">
        <f aca="false">SUM(D34:G34)</f>
        <v>60</v>
      </c>
      <c r="K34" s="0" t="n">
        <f aca="false">+C34*30-SUM(D34:H34)</f>
        <v>116</v>
      </c>
    </row>
    <row r="35" customFormat="false" ht="20.25" hidden="false" customHeight="true" outlineLevel="0" collapsed="false">
      <c r="A35" s="0" t="n">
        <f aca="false">Asignaturas!A35</f>
        <v>19996</v>
      </c>
      <c r="B35" s="0" t="str">
        <f aca="false">Asignaturas!B35</f>
        <v>Matemáticas Actuariales</v>
      </c>
      <c r="C35" s="0" t="n">
        <f aca="false">Asignaturas!C35</f>
        <v>6</v>
      </c>
      <c r="D35" s="0" t="n">
        <v>30</v>
      </c>
      <c r="E35" s="0" t="n">
        <v>30</v>
      </c>
      <c r="H35" s="0" t="n">
        <v>4</v>
      </c>
      <c r="J35" s="0" t="n">
        <f aca="false">SUM(D35:G35)</f>
        <v>60</v>
      </c>
      <c r="K35" s="0" t="n">
        <f aca="false">+C35*30-SUM(D35:H35)</f>
        <v>116</v>
      </c>
    </row>
    <row r="36" customFormat="false" ht="20.25" hidden="false" customHeight="true" outlineLevel="0" collapsed="false">
      <c r="A36" s="0" t="n">
        <f aca="false">Asignaturas!A36</f>
        <v>19998</v>
      </c>
      <c r="B36" s="0" t="str">
        <f aca="false">Asignaturas!B36</f>
        <v>Lógica Formal</v>
      </c>
      <c r="C36" s="0" t="n">
        <f aca="false">Asignaturas!C36</f>
        <v>6</v>
      </c>
      <c r="D36" s="0" t="n">
        <v>45</v>
      </c>
      <c r="E36" s="0" t="n">
        <v>15</v>
      </c>
      <c r="H36" s="0" t="n">
        <v>4</v>
      </c>
      <c r="J36" s="0" t="n">
        <f aca="false">SUM(D36:G36)</f>
        <v>60</v>
      </c>
      <c r="K36" s="0" t="n">
        <f aca="false">+C36*30-SUM(D36:H36)</f>
        <v>116</v>
      </c>
    </row>
    <row r="37" customFormat="false" ht="20.25" hidden="false" customHeight="true" outlineLevel="0" collapsed="false">
      <c r="A37" s="0" t="n">
        <f aca="false">Asignaturas!A37</f>
        <v>19999</v>
      </c>
      <c r="B37" s="0" t="str">
        <f aca="false">Asignaturas!B37</f>
        <v>Teoría de la Computación</v>
      </c>
      <c r="C37" s="0" t="n">
        <f aca="false">Asignaturas!C37</f>
        <v>6</v>
      </c>
      <c r="D37" s="0" t="n">
        <v>45</v>
      </c>
      <c r="E37" s="0" t="n">
        <v>15</v>
      </c>
      <c r="H37" s="0" t="n">
        <v>4</v>
      </c>
      <c r="J37" s="0" t="n">
        <f aca="false">SUM(D37:G37)</f>
        <v>60</v>
      </c>
      <c r="K37" s="0" t="n">
        <f aca="false">+C37*30-SUM(D37:H37)</f>
        <v>116</v>
      </c>
    </row>
    <row r="38" customFormat="false" ht="20.25" hidden="false" customHeight="true" outlineLevel="0" collapsed="false">
      <c r="A38" s="0" t="n">
        <f aca="false">Asignaturas!A38</f>
        <v>20000</v>
      </c>
      <c r="B38" s="0" t="str">
        <f aca="false">Asignaturas!B38</f>
        <v>Fundamentos de la Inteligencia Artificial</v>
      </c>
      <c r="C38" s="0" t="n">
        <f aca="false">Asignaturas!C38</f>
        <v>6</v>
      </c>
      <c r="D38" s="0" t="n">
        <v>30</v>
      </c>
      <c r="E38" s="0" t="n">
        <v>30</v>
      </c>
      <c r="H38" s="0" t="n">
        <v>4</v>
      </c>
      <c r="J38" s="0" t="n">
        <f aca="false">SUM(D38:G38)</f>
        <v>60</v>
      </c>
      <c r="K38" s="0" t="n">
        <f aca="false">+C38*30-SUM(D38:H38)</f>
        <v>116</v>
      </c>
    </row>
    <row r="39" customFormat="false" ht="20.25" hidden="false" customHeight="true" outlineLevel="0" collapsed="false">
      <c r="A39" s="0" t="n">
        <f aca="false">Asignaturas!A39</f>
        <v>20002</v>
      </c>
      <c r="B39" s="0" t="str">
        <f aca="false">Asignaturas!B39</f>
        <v>Matemática Financiera II</v>
      </c>
      <c r="C39" s="0" t="n">
        <f aca="false">Asignaturas!C39</f>
        <v>6</v>
      </c>
      <c r="D39" s="0" t="n">
        <v>30</v>
      </c>
      <c r="E39" s="0" t="n">
        <v>30</v>
      </c>
      <c r="H39" s="0" t="n">
        <v>4</v>
      </c>
      <c r="J39" s="0" t="n">
        <f aca="false">SUM(D39:G39)</f>
        <v>60</v>
      </c>
      <c r="K39" s="0" t="n">
        <f aca="false">+C39*30-SUM(D39:H39)</f>
        <v>116</v>
      </c>
    </row>
    <row r="40" customFormat="false" ht="20.25" hidden="false" customHeight="true" outlineLevel="0" collapsed="false">
      <c r="A40" s="0" t="n">
        <f aca="false">Asignaturas!A40</f>
        <v>20005</v>
      </c>
      <c r="B40" s="0" t="str">
        <f aca="false">Asignaturas!B40</f>
        <v>Minería de Datos y Big Data</v>
      </c>
      <c r="C40" s="0" t="n">
        <f aca="false">Asignaturas!C40</f>
        <v>6</v>
      </c>
      <c r="D40" s="0" t="n">
        <v>30</v>
      </c>
      <c r="E40" s="0" t="n">
        <v>30</v>
      </c>
      <c r="H40" s="0" t="n">
        <v>4</v>
      </c>
      <c r="J40" s="0" t="n">
        <f aca="false">SUM(D40:G40)</f>
        <v>60</v>
      </c>
      <c r="K40" s="0" t="n">
        <f aca="false">+C40*30-SUM(D40:H40)</f>
        <v>116</v>
      </c>
    </row>
    <row r="41" customFormat="false" ht="20.25" hidden="false" customHeight="true" outlineLevel="0" collapsed="false">
      <c r="A41" s="0" t="n">
        <f aca="false">Asignaturas!A41</f>
        <v>20003</v>
      </c>
      <c r="B41" s="0" t="str">
        <f aca="false">Asignaturas!B41</f>
        <v>Modelos de Riesgo Cuantitativo</v>
      </c>
      <c r="C41" s="0" t="n">
        <f aca="false">Asignaturas!C41</f>
        <v>6</v>
      </c>
      <c r="D41" s="0" t="n">
        <v>45</v>
      </c>
      <c r="E41" s="0" t="n">
        <v>15</v>
      </c>
      <c r="H41" s="0" t="n">
        <v>4</v>
      </c>
      <c r="J41" s="0" t="n">
        <f aca="false">SUM(D41:G41)</f>
        <v>60</v>
      </c>
      <c r="K41" s="0" t="n">
        <f aca="false">+C41*30-SUM(D41:H41)</f>
        <v>116</v>
      </c>
    </row>
    <row r="42" customFormat="false" ht="20.25" hidden="false" customHeight="true" outlineLevel="0" collapsed="false">
      <c r="A42" s="0" t="n">
        <f aca="false">Asignaturas!A42</f>
        <v>20004</v>
      </c>
      <c r="B42" s="0" t="str">
        <f aca="false">Asignaturas!B42</f>
        <v>Teoría y optimización de carteras</v>
      </c>
      <c r="C42" s="0" t="n">
        <f aca="false">Asignaturas!C42</f>
        <v>6</v>
      </c>
      <c r="D42" s="0" t="n">
        <v>45</v>
      </c>
      <c r="E42" s="0" t="n">
        <v>15</v>
      </c>
      <c r="H42" s="0" t="n">
        <v>4</v>
      </c>
      <c r="J42" s="0" t="n">
        <f aca="false">SUM(D42:G42)</f>
        <v>60</v>
      </c>
      <c r="K42" s="0" t="n">
        <f aca="false">+C42*30-SUM(D42:H42)</f>
        <v>116</v>
      </c>
    </row>
    <row r="43" customFormat="false" ht="20.25" hidden="false" customHeight="true" outlineLevel="0" collapsed="false">
      <c r="A43" s="0" t="n">
        <f aca="false">Asignaturas!A43</f>
        <v>20001</v>
      </c>
      <c r="B43" s="0" t="str">
        <f aca="false">Asignaturas!B43</f>
        <v>Series Temporales</v>
      </c>
      <c r="C43" s="0" t="n">
        <f aca="false">Asignaturas!C43</f>
        <v>6</v>
      </c>
      <c r="D43" s="0" t="n">
        <v>45</v>
      </c>
      <c r="E43" s="0" t="n">
        <v>15</v>
      </c>
      <c r="H43" s="0" t="n">
        <v>4</v>
      </c>
      <c r="J43" s="0" t="n">
        <f aca="false">SUM(D43:G43)</f>
        <v>60</v>
      </c>
      <c r="K43" s="0" t="n">
        <f aca="false">+C43*30-SUM(D43:H43)</f>
        <v>116</v>
      </c>
    </row>
    <row r="44" customFormat="false" ht="20.25" hidden="false" customHeight="true" outlineLevel="0" collapsed="false">
      <c r="A44" s="0" t="n">
        <f aca="false">Asignaturas!A44</f>
        <v>20006</v>
      </c>
      <c r="B44" s="0" t="str">
        <f aca="false">Asignaturas!B44</f>
        <v>Programación Lógica</v>
      </c>
      <c r="C44" s="0" t="n">
        <f aca="false">Asignaturas!C44</f>
        <v>6</v>
      </c>
      <c r="D44" s="0" t="n">
        <v>30</v>
      </c>
      <c r="E44" s="0" t="n">
        <v>30</v>
      </c>
      <c r="H44" s="0" t="n">
        <v>4</v>
      </c>
      <c r="J44" s="0" t="n">
        <f aca="false">SUM(D44:G44)</f>
        <v>60</v>
      </c>
      <c r="K44" s="0" t="n">
        <f aca="false">+C44*30-SUM(D44:H44)</f>
        <v>116</v>
      </c>
    </row>
    <row r="45" customFormat="false" ht="20.25" hidden="false" customHeight="true" outlineLevel="0" collapsed="false">
      <c r="A45" s="0" t="n">
        <f aca="false">Asignaturas!A45</f>
        <v>20007</v>
      </c>
      <c r="B45" s="0" t="str">
        <f aca="false">Asignaturas!B45</f>
        <v>Programación Funcional</v>
      </c>
      <c r="C45" s="0" t="n">
        <f aca="false">Asignaturas!C45</f>
        <v>6</v>
      </c>
      <c r="D45" s="0" t="n">
        <v>30</v>
      </c>
      <c r="E45" s="0" t="n">
        <v>30</v>
      </c>
      <c r="H45" s="0" t="n">
        <v>4</v>
      </c>
      <c r="J45" s="0" t="n">
        <f aca="false">SUM(D45:G45)</f>
        <v>60</v>
      </c>
      <c r="K45" s="0" t="n">
        <f aca="false">+C45*30-SUM(D45:H45)</f>
        <v>116</v>
      </c>
    </row>
    <row r="46" customFormat="false" ht="20.25" hidden="false" customHeight="true" outlineLevel="0" collapsed="false">
      <c r="A46" s="0" t="n">
        <f aca="false">Asignaturas!A46</f>
        <v>20008</v>
      </c>
      <c r="B46" s="0" t="str">
        <f aca="false">Asignaturas!B46</f>
        <v>Percepción Computacional</v>
      </c>
      <c r="C46" s="0" t="n">
        <f aca="false">Asignaturas!C46</f>
        <v>6</v>
      </c>
      <c r="D46" s="0" t="n">
        <v>30</v>
      </c>
      <c r="E46" s="0" t="n">
        <v>30</v>
      </c>
      <c r="H46" s="0" t="n">
        <v>4</v>
      </c>
      <c r="J46" s="0" t="n">
        <f aca="false">SUM(D46:G46)</f>
        <v>60</v>
      </c>
      <c r="K46" s="0" t="n">
        <f aca="false">+C46*30-SUM(D46:H46)</f>
        <v>116</v>
      </c>
    </row>
    <row r="47" customFormat="false" ht="20.25" hidden="false" customHeight="true" outlineLevel="0" collapsed="false">
      <c r="A47" s="0" t="n">
        <f aca="false">Asignaturas!A47</f>
        <v>20009</v>
      </c>
      <c r="B47" s="0" t="str">
        <f aca="false">Asignaturas!B47</f>
        <v>Procesamiento de Lenguaje Natural</v>
      </c>
      <c r="C47" s="0" t="n">
        <f aca="false">Asignaturas!C47</f>
        <v>6</v>
      </c>
      <c r="D47" s="0" t="n">
        <v>30</v>
      </c>
      <c r="E47" s="0" t="n">
        <v>30</v>
      </c>
      <c r="H47" s="0" t="n">
        <v>4</v>
      </c>
      <c r="J47" s="0" t="n">
        <f aca="false">SUM(D47:G47)</f>
        <v>60</v>
      </c>
      <c r="K47" s="0" t="n">
        <f aca="false">+C47*30-SUM(D47:H47)</f>
        <v>116</v>
      </c>
    </row>
    <row r="48" customFormat="false" ht="20.25" hidden="false" customHeight="true" outlineLevel="0" collapsed="false">
      <c r="A48" s="0" t="n">
        <f aca="false">Asignaturas!A48</f>
        <v>20010</v>
      </c>
      <c r="B48" s="0" t="str">
        <f aca="false">Asignaturas!B48</f>
        <v>Administración de sistemas</v>
      </c>
      <c r="C48" s="0" t="n">
        <f aca="false">Asignaturas!C48</f>
        <v>6</v>
      </c>
      <c r="D48" s="0" t="n">
        <v>30</v>
      </c>
      <c r="E48" s="0" t="n">
        <v>30</v>
      </c>
      <c r="H48" s="0" t="n">
        <v>4</v>
      </c>
      <c r="J48" s="0" t="n">
        <f aca="false">SUM(D48:G48)</f>
        <v>60</v>
      </c>
      <c r="K48" s="0" t="n">
        <f aca="false">+C48*30-SUM(D48:H48)</f>
        <v>116</v>
      </c>
    </row>
    <row r="49" customFormat="false" ht="20.25" hidden="false" customHeight="true" outlineLevel="0" collapsed="false">
      <c r="A49" s="0" t="n">
        <f aca="false">Asignaturas!A49</f>
        <v>20011</v>
      </c>
      <c r="B49" s="0" t="str">
        <f aca="false">Asignaturas!B49</f>
        <v>Doctrina Social de la Iglesia</v>
      </c>
      <c r="C49" s="0" t="n">
        <f aca="false">Asignaturas!C49</f>
        <v>6</v>
      </c>
      <c r="D49" s="0" t="n">
        <v>54</v>
      </c>
      <c r="F49" s="0" t="n">
        <v>6</v>
      </c>
      <c r="H49" s="0" t="n">
        <v>4</v>
      </c>
      <c r="J49" s="0" t="n">
        <f aca="false">SUM(D49:G49)</f>
        <v>60</v>
      </c>
      <c r="K49" s="0" t="n">
        <f aca="false">+C49*30-SUM(D49:H49)</f>
        <v>116</v>
      </c>
    </row>
    <row r="50" customFormat="false" ht="20.25" hidden="false" customHeight="true" outlineLevel="0" collapsed="false">
      <c r="A50" s="0" t="n">
        <f aca="false">Asignaturas!A50</f>
        <v>20012</v>
      </c>
      <c r="B50" s="0" t="str">
        <f aca="false">Asignaturas!B50</f>
        <v>Prácticas externas</v>
      </c>
      <c r="C50" s="0" t="n">
        <f aca="false">Asignaturas!C50</f>
        <v>12</v>
      </c>
      <c r="I50" s="0" t="n">
        <f aca="false">+C50*30*0.7</f>
        <v>252</v>
      </c>
      <c r="J50" s="0" t="n">
        <f aca="false">SUM(D50:G50)</f>
        <v>0</v>
      </c>
      <c r="K50" s="0" t="n">
        <f aca="false">+C50*30-SUM(D50:I50)</f>
        <v>108</v>
      </c>
    </row>
    <row r="51" customFormat="false" ht="20.25" hidden="false" customHeight="true" outlineLevel="0" collapsed="false">
      <c r="A51" s="0" t="n">
        <f aca="false">Asignaturas!A51</f>
        <v>20013</v>
      </c>
      <c r="B51" s="0" t="str">
        <f aca="false">Asignaturas!B51</f>
        <v>Trabajo Fin de Grado</v>
      </c>
      <c r="C51" s="0" t="n">
        <f aca="false">Asignaturas!C51</f>
        <v>9</v>
      </c>
      <c r="H51" s="0" t="n">
        <v>1</v>
      </c>
      <c r="J51" s="0" t="n">
        <f aca="false">SUM(D51:G51)</f>
        <v>0</v>
      </c>
      <c r="K51" s="0" t="n">
        <f aca="false">+C51*30-SUM(D51:H51)-L51</f>
        <v>262</v>
      </c>
      <c r="L51" s="0" t="n">
        <v>7</v>
      </c>
    </row>
    <row r="52" customFormat="false" ht="20.25" hidden="false" customHeight="true" outlineLevel="0" collapsed="false">
      <c r="A52" s="0" t="n">
        <f aca="false">Asignaturas!A52</f>
        <v>20016</v>
      </c>
      <c r="B52" s="0" t="str">
        <f aca="false">Asignaturas!B52</f>
        <v>Computación Cuántica</v>
      </c>
      <c r="C52" s="0" t="n">
        <f aca="false">Asignaturas!C52</f>
        <v>3</v>
      </c>
      <c r="D52" s="0" t="n">
        <v>15</v>
      </c>
      <c r="E52" s="0" t="n">
        <v>15</v>
      </c>
      <c r="H52" s="0" t="n">
        <v>2</v>
      </c>
      <c r="J52" s="0" t="n">
        <f aca="false">SUM(D52:G52)</f>
        <v>30</v>
      </c>
      <c r="K52" s="0" t="n">
        <f aca="false">+C52*30-SUM(D52:H52)</f>
        <v>58</v>
      </c>
    </row>
    <row r="53" customFormat="false" ht="20.25" hidden="false" customHeight="true" outlineLevel="0" collapsed="false">
      <c r="A53" s="0" t="n">
        <f aca="false">Asignaturas!A53</f>
        <v>20017</v>
      </c>
      <c r="B53" s="0" t="str">
        <f aca="false">Asignaturas!B53</f>
        <v>Aprendizaje profundo</v>
      </c>
      <c r="C53" s="0" t="n">
        <f aca="false">Asignaturas!C53</f>
        <v>3</v>
      </c>
      <c r="D53" s="0" t="n">
        <v>15</v>
      </c>
      <c r="E53" s="0" t="n">
        <v>15</v>
      </c>
      <c r="H53" s="0" t="n">
        <v>2</v>
      </c>
      <c r="J53" s="0" t="n">
        <f aca="false">SUM(D53:G53)</f>
        <v>30</v>
      </c>
      <c r="K53" s="0" t="n">
        <f aca="false">+C53*30-SUM(D53:H53)</f>
        <v>58</v>
      </c>
    </row>
    <row r="54" customFormat="false" ht="20.25" hidden="false" customHeight="true" outlineLevel="0" collapsed="false">
      <c r="A54" s="0" t="n">
        <f aca="false">Asignaturas!A54</f>
        <v>20018</v>
      </c>
      <c r="B54" s="0" t="str">
        <f aca="false">Asignaturas!B54</f>
        <v>Procesos Estocásticos</v>
      </c>
      <c r="C54" s="0" t="n">
        <f aca="false">Asignaturas!C54</f>
        <v>3</v>
      </c>
      <c r="D54" s="0" t="n">
        <v>15</v>
      </c>
      <c r="E54" s="0" t="n">
        <v>15</v>
      </c>
      <c r="H54" s="0" t="n">
        <v>2</v>
      </c>
      <c r="J54" s="0" t="n">
        <f aca="false">SUM(D54:G54)</f>
        <v>30</v>
      </c>
      <c r="K54" s="0" t="n">
        <f aca="false">+C54*30-SUM(D54:H54)</f>
        <v>58</v>
      </c>
    </row>
    <row r="55" customFormat="false" ht="20.25" hidden="false" customHeight="true" outlineLevel="0" collapsed="false">
      <c r="A55" s="0" t="n">
        <f aca="false">Asignaturas!A55</f>
        <v>20014</v>
      </c>
      <c r="B55" s="0" t="str">
        <f aca="false">Asignaturas!B55</f>
        <v>Criptografía y Blockchain</v>
      </c>
      <c r="C55" s="0" t="n">
        <f aca="false">Asignaturas!C55</f>
        <v>3</v>
      </c>
      <c r="D55" s="0" t="n">
        <v>15</v>
      </c>
      <c r="E55" s="0" t="n">
        <v>15</v>
      </c>
      <c r="H55" s="0" t="n">
        <v>2</v>
      </c>
      <c r="J55" s="0" t="n">
        <f aca="false">SUM(D55:G55)</f>
        <v>30</v>
      </c>
      <c r="K55" s="0" t="n">
        <f aca="false">+C55*30-SUM(D55:H55)</f>
        <v>58</v>
      </c>
    </row>
    <row r="56" customFormat="false" ht="20.25" hidden="false" customHeight="true" outlineLevel="0" collapsed="false">
      <c r="A56" s="0" t="n">
        <f aca="false">Asignaturas!A56</f>
        <v>20019</v>
      </c>
      <c r="B56" s="0" t="str">
        <f aca="false">Asignaturas!B56</f>
        <v>Teoría de la señal</v>
      </c>
      <c r="C56" s="0" t="n">
        <f aca="false">Asignaturas!C56</f>
        <v>3</v>
      </c>
      <c r="D56" s="0" t="n">
        <v>15</v>
      </c>
      <c r="E56" s="0" t="n">
        <v>15</v>
      </c>
      <c r="H56" s="0" t="n">
        <v>2</v>
      </c>
      <c r="J56" s="0" t="n">
        <f aca="false">SUM(D56:G56)</f>
        <v>30</v>
      </c>
      <c r="K56" s="0" t="n">
        <f aca="false">+C56*30-SUM(D56:H56)</f>
        <v>58</v>
      </c>
    </row>
    <row r="57" customFormat="false" ht="20.25" hidden="false" customHeight="true" outlineLevel="0" collapsed="false">
      <c r="A57" s="0" t="n">
        <f aca="false">Asignaturas!A57</f>
        <v>20015</v>
      </c>
      <c r="B57" s="0" t="str">
        <f aca="false">Asignaturas!B57</f>
        <v>Ingeniería del Software</v>
      </c>
      <c r="C57" s="0" t="n">
        <f aca="false">Asignaturas!C57</f>
        <v>3</v>
      </c>
      <c r="D57" s="0" t="n">
        <v>15</v>
      </c>
      <c r="E57" s="0" t="n">
        <v>15</v>
      </c>
      <c r="H57" s="0" t="n">
        <v>2</v>
      </c>
      <c r="J57" s="0" t="n">
        <f aca="false">SUM(D57:G57)</f>
        <v>30</v>
      </c>
      <c r="K57" s="0" t="n">
        <f aca="false">+C57*30-SUM(D57:H57)</f>
        <v>58</v>
      </c>
    </row>
    <row r="58" customFormat="false" ht="20.25" hidden="false" customHeight="true" outlineLevel="0" collapsed="false">
      <c r="A58" s="0" t="n">
        <f aca="false">Asignaturas!A58</f>
        <v>20020</v>
      </c>
      <c r="B58" s="0" t="str">
        <f aca="false">Asignaturas!B58</f>
        <v>Grandes libros</v>
      </c>
      <c r="C58" s="0" t="n">
        <f aca="false">Asignaturas!C58</f>
        <v>3</v>
      </c>
      <c r="D58" s="0" t="n">
        <v>30</v>
      </c>
      <c r="H58" s="0" t="n">
        <v>2</v>
      </c>
      <c r="J58" s="0" t="n">
        <f aca="false">SUM(D58:G58)</f>
        <v>30</v>
      </c>
      <c r="K58" s="0" t="n">
        <f aca="false">+C58*30-SUM(D58:H58)</f>
        <v>58</v>
      </c>
    </row>
    <row r="59" customFormat="false" ht="20.25" hidden="false" customHeight="true" outlineLevel="0" collapsed="false">
      <c r="A59" s="0" t="n">
        <f aca="false">Asignaturas!A59</f>
        <v>20021</v>
      </c>
      <c r="B59" s="0" t="str">
        <f aca="false">Asignaturas!B59</f>
        <v>Ética y Deontología</v>
      </c>
      <c r="C59" s="0" t="n">
        <f aca="false">Asignaturas!C59</f>
        <v>3</v>
      </c>
      <c r="D59" s="0" t="n">
        <v>26</v>
      </c>
      <c r="F59" s="0" t="n">
        <v>4</v>
      </c>
      <c r="H59" s="0" t="n">
        <v>2</v>
      </c>
      <c r="J59" s="0" t="n">
        <f aca="false">SUM(D59:G59)</f>
        <v>30</v>
      </c>
      <c r="K59" s="0" t="n">
        <f aca="false">+C59*30-SUM(D59:H59)</f>
        <v>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4140625" defaultRowHeight="14.25" zeroHeight="false" outlineLevelRow="0" outlineLevelCol="0"/>
  <cols>
    <col collapsed="false" customWidth="true" hidden="false" outlineLevel="0" max="1" min="1" style="0" width="7.57"/>
    <col collapsed="false" customWidth="true" hidden="false" outlineLevel="0" max="2" min="2" style="0" width="33.86"/>
    <col collapsed="false" customWidth="true" hidden="false" outlineLevel="0" max="3" min="3" style="0" width="126.57"/>
  </cols>
  <sheetData>
    <row r="1" customFormat="false" ht="14.25" hidden="false" customHeight="false" outlineLevel="0" collapsed="false">
      <c r="A1" s="1" t="s">
        <v>0</v>
      </c>
      <c r="B1" s="1" t="s">
        <v>445</v>
      </c>
      <c r="C1" s="1" t="s">
        <v>420</v>
      </c>
    </row>
    <row r="2" customFormat="false" ht="14.25" hidden="false" customHeight="false" outlineLevel="0" collapsed="false">
      <c r="A2" s="0" t="s">
        <v>446</v>
      </c>
      <c r="B2" s="0" t="s">
        <v>447</v>
      </c>
      <c r="C2" s="0" t="s">
        <v>448</v>
      </c>
    </row>
    <row r="3" customFormat="false" ht="14.25" hidden="false" customHeight="false" outlineLevel="0" collapsed="false">
      <c r="A3" s="0" t="s">
        <v>449</v>
      </c>
      <c r="B3" s="0" t="s">
        <v>450</v>
      </c>
      <c r="C3" s="0" t="s">
        <v>451</v>
      </c>
    </row>
    <row r="4" customFormat="false" ht="14.25" hidden="false" customHeight="false" outlineLevel="0" collapsed="false">
      <c r="A4" s="0" t="s">
        <v>452</v>
      </c>
      <c r="B4" s="0" t="s">
        <v>453</v>
      </c>
      <c r="C4" s="0" t="s">
        <v>454</v>
      </c>
    </row>
    <row r="5" customFormat="false" ht="14.25" hidden="false" customHeight="false" outlineLevel="0" collapsed="false">
      <c r="A5" s="0" t="s">
        <v>455</v>
      </c>
      <c r="B5" s="0" t="s">
        <v>456</v>
      </c>
      <c r="C5" s="0" t="s">
        <v>457</v>
      </c>
    </row>
    <row r="6" customFormat="false" ht="14.25" hidden="false" customHeight="false" outlineLevel="0" collapsed="false">
      <c r="A6" s="0" t="s">
        <v>458</v>
      </c>
      <c r="B6" s="0" t="s">
        <v>459</v>
      </c>
      <c r="C6" s="0" t="s">
        <v>460</v>
      </c>
    </row>
    <row r="7" customFormat="false" ht="14.25" hidden="false" customHeight="false" outlineLevel="0" collapsed="false">
      <c r="A7" s="0" t="s">
        <v>461</v>
      </c>
      <c r="B7" s="0" t="s">
        <v>462</v>
      </c>
      <c r="C7" s="0" t="s">
        <v>463</v>
      </c>
    </row>
    <row r="8" customFormat="false" ht="14.25" hidden="false" customHeight="false" outlineLevel="0" collapsed="false">
      <c r="A8" s="0" t="s">
        <v>464</v>
      </c>
      <c r="B8" s="0" t="s">
        <v>465</v>
      </c>
      <c r="C8" s="0" t="s">
        <v>466</v>
      </c>
    </row>
    <row r="9" customFormat="false" ht="14.25" hidden="false" customHeight="false" outlineLevel="0" collapsed="false">
      <c r="A9" s="0" t="s">
        <v>467</v>
      </c>
      <c r="B9" s="0" t="s">
        <v>468</v>
      </c>
      <c r="C9" s="0" t="s">
        <v>469</v>
      </c>
    </row>
    <row r="10" customFormat="false" ht="14.25" hidden="false" customHeight="false" outlineLevel="0" collapsed="false">
      <c r="A10" s="0" t="s">
        <v>470</v>
      </c>
      <c r="B10" s="0" t="s">
        <v>471</v>
      </c>
      <c r="C10" s="0" t="s">
        <v>472</v>
      </c>
    </row>
    <row r="11" customFormat="false" ht="14.25" hidden="false" customHeight="false" outlineLevel="0" collapsed="false">
      <c r="A11" s="0" t="s">
        <v>473</v>
      </c>
      <c r="B11" s="0" t="s">
        <v>474</v>
      </c>
      <c r="C11" s="0" t="s">
        <v>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4140625" defaultRowHeight="14.25" zeroHeight="false" outlineLevelRow="0" outlineLevelCol="0"/>
  <cols>
    <col collapsed="false" customWidth="true" hidden="false" outlineLevel="0" max="1" min="1" style="0" width="30.14"/>
    <col collapsed="false" customWidth="true" hidden="false" outlineLevel="0" max="11" min="2" style="23" width="5.86"/>
  </cols>
  <sheetData>
    <row r="1" customFormat="false" ht="14.25" hidden="false" customHeight="false" outlineLevel="0" collapsed="false">
      <c r="B1" s="24" t="s">
        <v>447</v>
      </c>
      <c r="C1" s="24" t="s">
        <v>450</v>
      </c>
      <c r="D1" s="24" t="s">
        <v>453</v>
      </c>
      <c r="E1" s="24" t="s">
        <v>456</v>
      </c>
      <c r="F1" s="24" t="s">
        <v>459</v>
      </c>
      <c r="G1" s="24" t="s">
        <v>462</v>
      </c>
      <c r="H1" s="24" t="s">
        <v>465</v>
      </c>
      <c r="I1" s="24" t="s">
        <v>468</v>
      </c>
      <c r="J1" s="24" t="s">
        <v>471</v>
      </c>
      <c r="K1" s="24" t="s">
        <v>474</v>
      </c>
    </row>
    <row r="2" customFormat="false" ht="14.25" hidden="false" customHeight="false" outlineLevel="0" collapsed="false">
      <c r="A2" s="1" t="s">
        <v>476</v>
      </c>
      <c r="B2" s="23" t="s">
        <v>446</v>
      </c>
      <c r="C2" s="23" t="s">
        <v>449</v>
      </c>
      <c r="D2" s="23" t="s">
        <v>452</v>
      </c>
      <c r="E2" s="23" t="s">
        <v>455</v>
      </c>
      <c r="F2" s="23" t="s">
        <v>458</v>
      </c>
      <c r="G2" s="23" t="s">
        <v>461</v>
      </c>
      <c r="H2" s="23" t="s">
        <v>464</v>
      </c>
      <c r="I2" s="23" t="s">
        <v>467</v>
      </c>
      <c r="J2" s="23" t="s">
        <v>470</v>
      </c>
      <c r="K2" s="23" t="s">
        <v>473</v>
      </c>
    </row>
    <row r="3" customFormat="false" ht="14.25" hidden="false" customHeight="false" outlineLevel="0" collapsed="false">
      <c r="A3" s="0" t="s">
        <v>24</v>
      </c>
      <c r="B3" s="23" t="s">
        <v>477</v>
      </c>
      <c r="C3" s="23" t="s">
        <v>477</v>
      </c>
      <c r="E3" s="23" t="s">
        <v>477</v>
      </c>
      <c r="J3" s="23" t="s">
        <v>477</v>
      </c>
    </row>
    <row r="4" customFormat="false" ht="14.25" hidden="false" customHeight="false" outlineLevel="0" collapsed="false">
      <c r="A4" s="0" t="s">
        <v>28</v>
      </c>
      <c r="B4" s="23" t="s">
        <v>477</v>
      </c>
      <c r="C4" s="23" t="s">
        <v>477</v>
      </c>
      <c r="D4" s="23" t="s">
        <v>477</v>
      </c>
      <c r="E4" s="23" t="s">
        <v>477</v>
      </c>
      <c r="H4" s="23" t="s">
        <v>477</v>
      </c>
      <c r="I4" s="23" t="s">
        <v>477</v>
      </c>
      <c r="J4" s="23" t="s">
        <v>477</v>
      </c>
    </row>
    <row r="5" customFormat="false" ht="14.25" hidden="false" customHeight="false" outlineLevel="0" collapsed="false">
      <c r="A5" s="0" t="s">
        <v>20</v>
      </c>
      <c r="B5" s="23" t="s">
        <v>477</v>
      </c>
      <c r="C5" s="23" t="s">
        <v>477</v>
      </c>
      <c r="E5" s="23" t="s">
        <v>477</v>
      </c>
      <c r="J5" s="23" t="s">
        <v>477</v>
      </c>
    </row>
    <row r="6" customFormat="false" ht="14.25" hidden="false" customHeight="false" outlineLevel="0" collapsed="false">
      <c r="A6" s="0" t="s">
        <v>51</v>
      </c>
      <c r="B6" s="23" t="s">
        <v>477</v>
      </c>
      <c r="C6" s="23" t="s">
        <v>477</v>
      </c>
      <c r="E6" s="23" t="s">
        <v>477</v>
      </c>
      <c r="I6" s="23" t="s">
        <v>477</v>
      </c>
      <c r="J6" s="23" t="s">
        <v>477</v>
      </c>
    </row>
    <row r="7" customFormat="false" ht="14.25" hidden="false" customHeight="false" outlineLevel="0" collapsed="false">
      <c r="A7" s="0" t="s">
        <v>72</v>
      </c>
      <c r="B7" s="23" t="s">
        <v>477</v>
      </c>
      <c r="C7" s="23" t="s">
        <v>477</v>
      </c>
      <c r="D7" s="23" t="s">
        <v>477</v>
      </c>
      <c r="E7" s="23" t="s">
        <v>477</v>
      </c>
      <c r="H7" s="23" t="s">
        <v>477</v>
      </c>
      <c r="I7" s="23" t="s">
        <v>477</v>
      </c>
      <c r="J7" s="23" t="s">
        <v>477</v>
      </c>
    </row>
    <row r="8" customFormat="false" ht="14.25" hidden="false" customHeight="false" outlineLevel="0" collapsed="false">
      <c r="A8" s="0" t="s">
        <v>27</v>
      </c>
      <c r="B8" s="23" t="s">
        <v>477</v>
      </c>
      <c r="C8" s="23" t="s">
        <v>477</v>
      </c>
      <c r="D8" s="23" t="s">
        <v>477</v>
      </c>
      <c r="E8" s="23" t="s">
        <v>477</v>
      </c>
      <c r="H8" s="23" t="s">
        <v>477</v>
      </c>
      <c r="I8" s="23" t="s">
        <v>477</v>
      </c>
      <c r="J8" s="23" t="s">
        <v>477</v>
      </c>
    </row>
    <row r="9" customFormat="false" ht="14.25" hidden="false" customHeight="false" outlineLevel="0" collapsed="false">
      <c r="A9" s="0" t="s">
        <v>105</v>
      </c>
      <c r="B9" s="23" t="s">
        <v>477</v>
      </c>
      <c r="C9" s="23" t="s">
        <v>477</v>
      </c>
      <c r="D9" s="23" t="s">
        <v>477</v>
      </c>
      <c r="E9" s="23" t="s">
        <v>477</v>
      </c>
      <c r="H9" s="23" t="s">
        <v>477</v>
      </c>
      <c r="J9" s="23" t="s">
        <v>477</v>
      </c>
    </row>
    <row r="10" customFormat="false" ht="14.25" hidden="false" customHeight="false" outlineLevel="0" collapsed="false">
      <c r="A10" s="0" t="s">
        <v>75</v>
      </c>
      <c r="B10" s="23" t="s">
        <v>477</v>
      </c>
      <c r="C10" s="23" t="s">
        <v>477</v>
      </c>
      <c r="D10" s="23" t="s">
        <v>477</v>
      </c>
      <c r="E10" s="23" t="s">
        <v>477</v>
      </c>
      <c r="H10" s="23" t="s">
        <v>477</v>
      </c>
      <c r="J10" s="23" t="s">
        <v>477</v>
      </c>
    </row>
    <row r="11" customFormat="false" ht="14.25" hidden="false" customHeight="false" outlineLevel="0" collapsed="false">
      <c r="A11" s="0" t="s">
        <v>110</v>
      </c>
      <c r="B11" s="23" t="s">
        <v>477</v>
      </c>
      <c r="C11" s="23" t="s">
        <v>477</v>
      </c>
      <c r="D11" s="23" t="s">
        <v>477</v>
      </c>
      <c r="E11" s="23" t="s">
        <v>477</v>
      </c>
      <c r="H11" s="23" t="s">
        <v>477</v>
      </c>
      <c r="J11" s="23" t="s">
        <v>477</v>
      </c>
    </row>
    <row r="12" customFormat="false" ht="14.25" hidden="false" customHeight="false" outlineLevel="0" collapsed="false">
      <c r="A12" s="0" t="s">
        <v>48</v>
      </c>
      <c r="B12" s="23" t="s">
        <v>477</v>
      </c>
      <c r="C12" s="23" t="s">
        <v>477</v>
      </c>
      <c r="H12" s="23" t="s">
        <v>477</v>
      </c>
      <c r="J12" s="23" t="s">
        <v>477</v>
      </c>
    </row>
    <row r="13" customFormat="false" ht="14.25" hidden="false" customHeight="false" outlineLevel="0" collapsed="false">
      <c r="A13" s="0" t="s">
        <v>33</v>
      </c>
      <c r="B13" s="23" t="s">
        <v>477</v>
      </c>
      <c r="C13" s="23" t="s">
        <v>477</v>
      </c>
      <c r="E13" s="23" t="s">
        <v>477</v>
      </c>
      <c r="H13" s="23" t="s">
        <v>477</v>
      </c>
      <c r="J13" s="23" t="s">
        <v>477</v>
      </c>
    </row>
    <row r="14" customFormat="false" ht="14.25" hidden="false" customHeight="false" outlineLevel="0" collapsed="false">
      <c r="A14" s="0" t="s">
        <v>15</v>
      </c>
      <c r="B14" s="23" t="s">
        <v>477</v>
      </c>
      <c r="C14" s="23" t="s">
        <v>477</v>
      </c>
    </row>
    <row r="15" customFormat="false" ht="14.25" hidden="false" customHeight="false" outlineLevel="0" collapsed="false">
      <c r="A15" s="0" t="s">
        <v>39</v>
      </c>
      <c r="B15" s="23" t="s">
        <v>477</v>
      </c>
      <c r="G15" s="23" t="s">
        <v>477</v>
      </c>
      <c r="J15" s="23" t="s">
        <v>477</v>
      </c>
    </row>
    <row r="16" customFormat="false" ht="14.25" hidden="false" customHeight="false" outlineLevel="0" collapsed="false">
      <c r="A16" s="0" t="s">
        <v>114</v>
      </c>
      <c r="B16" s="23" t="s">
        <v>477</v>
      </c>
      <c r="C16" s="23" t="s">
        <v>477</v>
      </c>
      <c r="D16" s="23" t="s">
        <v>477</v>
      </c>
      <c r="E16" s="23" t="s">
        <v>477</v>
      </c>
      <c r="H16" s="23" t="s">
        <v>477</v>
      </c>
      <c r="J16" s="23" t="s">
        <v>477</v>
      </c>
    </row>
    <row r="17" customFormat="false" ht="14.25" hidden="false" customHeight="false" outlineLevel="0" collapsed="false">
      <c r="A17" s="0" t="s">
        <v>71</v>
      </c>
      <c r="B17" s="23" t="s">
        <v>477</v>
      </c>
      <c r="C17" s="23" t="s">
        <v>477</v>
      </c>
      <c r="D17" s="23" t="s">
        <v>477</v>
      </c>
      <c r="E17" s="23" t="s">
        <v>477</v>
      </c>
      <c r="H17" s="23" t="s">
        <v>477</v>
      </c>
      <c r="I17" s="23" t="s">
        <v>477</v>
      </c>
      <c r="J17" s="23" t="s">
        <v>477</v>
      </c>
    </row>
    <row r="18" customFormat="false" ht="14.25" hidden="false" customHeight="false" outlineLevel="0" collapsed="false">
      <c r="A18" s="0" t="s">
        <v>78</v>
      </c>
      <c r="B18" s="23" t="s">
        <v>477</v>
      </c>
      <c r="C18" s="23" t="s">
        <v>477</v>
      </c>
      <c r="D18" s="23" t="s">
        <v>477</v>
      </c>
      <c r="E18" s="23" t="s">
        <v>477</v>
      </c>
      <c r="H18" s="23" t="s">
        <v>477</v>
      </c>
      <c r="I18" s="23" t="s">
        <v>477</v>
      </c>
      <c r="J18" s="23" t="s">
        <v>477</v>
      </c>
    </row>
    <row r="19" customFormat="false" ht="14.25" hidden="false" customHeight="false" outlineLevel="0" collapsed="false">
      <c r="A19" s="0" t="s">
        <v>44</v>
      </c>
      <c r="B19" s="23" t="s">
        <v>477</v>
      </c>
      <c r="C19" s="23" t="s">
        <v>477</v>
      </c>
      <c r="E19" s="23" t="s">
        <v>477</v>
      </c>
      <c r="J19" s="23" t="s">
        <v>477</v>
      </c>
    </row>
    <row r="20" customFormat="false" ht="14.25" hidden="false" customHeight="false" outlineLevel="0" collapsed="false">
      <c r="A20" s="0" t="s">
        <v>82</v>
      </c>
      <c r="B20" s="23" t="s">
        <v>477</v>
      </c>
      <c r="C20" s="23" t="s">
        <v>477</v>
      </c>
      <c r="D20" s="23" t="s">
        <v>477</v>
      </c>
      <c r="E20" s="23" t="s">
        <v>477</v>
      </c>
      <c r="H20" s="23" t="s">
        <v>477</v>
      </c>
      <c r="I20" s="23" t="s">
        <v>477</v>
      </c>
      <c r="J20" s="23" t="s">
        <v>477</v>
      </c>
    </row>
    <row r="21" customFormat="false" ht="14.25" hidden="false" customHeight="false" outlineLevel="0" collapsed="false">
      <c r="A21" s="0" t="s">
        <v>102</v>
      </c>
      <c r="K21" s="23" t="s">
        <v>477</v>
      </c>
    </row>
    <row r="22" customFormat="false" ht="14.25" hidden="false" customHeight="false" outlineLevel="0" collapsed="false">
      <c r="A22" s="0" t="s">
        <v>41</v>
      </c>
      <c r="D22" s="23" t="s">
        <v>477</v>
      </c>
      <c r="F22" s="23" t="s">
        <v>477</v>
      </c>
    </row>
    <row r="23" customFormat="false" ht="14.25" hidden="false" customHeight="false" outlineLevel="0" collapsed="false">
      <c r="A23" s="0" t="s">
        <v>99</v>
      </c>
      <c r="B23" s="23" t="s">
        <v>477</v>
      </c>
      <c r="C23" s="23" t="s">
        <v>477</v>
      </c>
      <c r="D23" s="23" t="s">
        <v>477</v>
      </c>
      <c r="E23" s="23" t="s">
        <v>477</v>
      </c>
      <c r="J23" s="23" t="s">
        <v>477</v>
      </c>
    </row>
    <row r="24" customFormat="false" ht="14.25" hidden="false" customHeight="false" outlineLevel="0" collapsed="false">
      <c r="A24" s="0" t="s">
        <v>61</v>
      </c>
      <c r="B24" s="23" t="s">
        <v>477</v>
      </c>
      <c r="C24" s="23" t="s">
        <v>477</v>
      </c>
      <c r="D24" s="23" t="s">
        <v>477</v>
      </c>
      <c r="E24" s="23" t="s">
        <v>477</v>
      </c>
    </row>
    <row r="25" customFormat="false" ht="14.25" hidden="false" customHeight="false" outlineLevel="0" collapsed="false">
      <c r="A25" s="0" t="s">
        <v>53</v>
      </c>
      <c r="B25" s="23" t="s">
        <v>477</v>
      </c>
      <c r="C25" s="23" t="s">
        <v>477</v>
      </c>
      <c r="D25" s="23" t="s">
        <v>477</v>
      </c>
      <c r="E25" s="23" t="s">
        <v>477</v>
      </c>
      <c r="J25" s="23" t="s">
        <v>477</v>
      </c>
    </row>
    <row r="26" customFormat="false" ht="14.25" hidden="false" customHeight="false" outlineLevel="0" collapsed="false">
      <c r="A26" s="0" t="s">
        <v>103</v>
      </c>
      <c r="F26" s="23" t="s">
        <v>477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2" activeCellId="0" sqref="A2"/>
    </sheetView>
  </sheetViews>
  <sheetFormatPr defaultColWidth="8.8515625" defaultRowHeight="20.25" zeroHeight="false" outlineLevelRow="0" outlineLevelCol="0"/>
  <cols>
    <col collapsed="false" customWidth="true" hidden="false" outlineLevel="0" max="2" min="2" style="0" width="45.85"/>
    <col collapsed="false" customWidth="true" hidden="false" outlineLevel="0" max="9" min="3" style="0" width="11.57"/>
    <col collapsed="false" customWidth="true" hidden="false" outlineLevel="0" max="13" min="13" style="0" width="36.86"/>
    <col collapsed="false" customWidth="true" hidden="false" outlineLevel="0" max="14" min="14" style="0" width="129.14"/>
    <col collapsed="false" customWidth="true" hidden="false" outlineLevel="0" max="18" min="18" style="0" width="89.86"/>
  </cols>
  <sheetData>
    <row r="1" s="1" customFormat="true" ht="51.75" hidden="false" customHeight="true" outlineLevel="0" collapsed="false">
      <c r="A1" s="1" t="s">
        <v>0</v>
      </c>
      <c r="B1" s="1" t="s">
        <v>1</v>
      </c>
      <c r="C1" s="22" t="s">
        <v>478</v>
      </c>
      <c r="D1" s="22" t="s">
        <v>479</v>
      </c>
      <c r="E1" s="22" t="s">
        <v>480</v>
      </c>
      <c r="F1" s="22" t="s">
        <v>481</v>
      </c>
      <c r="G1" s="22" t="s">
        <v>482</v>
      </c>
      <c r="H1" s="22" t="s">
        <v>483</v>
      </c>
      <c r="I1" s="22" t="s">
        <v>484</v>
      </c>
      <c r="J1" s="1" t="s">
        <v>485</v>
      </c>
    </row>
    <row r="2" customFormat="false" ht="20.25" hidden="false" customHeight="true" outlineLevel="0" collapsed="false">
      <c r="A2" s="0" t="n">
        <f aca="false">Asignaturas!A2</f>
        <v>19968</v>
      </c>
      <c r="B2" s="0" t="str">
        <f aca="false">Asignaturas!B2</f>
        <v>Fundamentos de Matemáticas</v>
      </c>
      <c r="C2" s="0" t="n">
        <v>100</v>
      </c>
      <c r="J2" s="0" t="n">
        <f aca="false">SUM(C2:G2)</f>
        <v>100</v>
      </c>
    </row>
    <row r="3" customFormat="false" ht="20.25" hidden="false" customHeight="true" outlineLevel="0" collapsed="false">
      <c r="A3" s="0" t="n">
        <f aca="false">Asignaturas!A3</f>
        <v>19967</v>
      </c>
      <c r="B3" s="0" t="str">
        <f aca="false">Asignaturas!B3</f>
        <v>Análisis I</v>
      </c>
      <c r="C3" s="0" t="n">
        <v>70</v>
      </c>
      <c r="D3" s="0" t="n">
        <v>30</v>
      </c>
      <c r="J3" s="0" t="n">
        <f aca="false">SUM(C3:G3)</f>
        <v>100</v>
      </c>
      <c r="L3" s="1" t="s">
        <v>486</v>
      </c>
      <c r="M3" s="1" t="s">
        <v>487</v>
      </c>
      <c r="N3" s="1" t="s">
        <v>488</v>
      </c>
    </row>
    <row r="4" customFormat="false" ht="20.25" hidden="false" customHeight="true" outlineLevel="0" collapsed="false">
      <c r="A4" s="0" t="n">
        <f aca="false">Asignaturas!A4</f>
        <v>19964</v>
      </c>
      <c r="B4" s="0" t="str">
        <f aca="false">Asignaturas!B4</f>
        <v>Álgebra Lineal</v>
      </c>
      <c r="C4" s="0" t="n">
        <v>70</v>
      </c>
      <c r="D4" s="0" t="n">
        <v>30</v>
      </c>
      <c r="J4" s="0" t="n">
        <f aca="false">SUM(C4:G4)</f>
        <v>100</v>
      </c>
      <c r="L4" s="0" t="s">
        <v>489</v>
      </c>
      <c r="M4" s="0" t="s">
        <v>490</v>
      </c>
      <c r="N4" s="0" t="s">
        <v>491</v>
      </c>
    </row>
    <row r="5" customFormat="false" ht="20.25" hidden="false" customHeight="true" outlineLevel="0" collapsed="false">
      <c r="A5" s="0" t="n">
        <f aca="false">Asignaturas!A5</f>
        <v>19965</v>
      </c>
      <c r="B5" s="0" t="str">
        <f aca="false">Asignaturas!B5</f>
        <v>Matemática Discreta</v>
      </c>
      <c r="C5" s="0" t="n">
        <v>70</v>
      </c>
      <c r="D5" s="0" t="n">
        <v>30</v>
      </c>
      <c r="J5" s="0" t="n">
        <f aca="false">SUM(C5:G5)</f>
        <v>100</v>
      </c>
      <c r="L5" s="0" t="s">
        <v>492</v>
      </c>
      <c r="M5" s="0" t="s">
        <v>493</v>
      </c>
      <c r="N5" s="0" t="s">
        <v>494</v>
      </c>
    </row>
    <row r="6" customFormat="false" ht="20.25" hidden="false" customHeight="true" outlineLevel="0" collapsed="false">
      <c r="A6" s="0" t="n">
        <f aca="false">Asignaturas!A6</f>
        <v>19966</v>
      </c>
      <c r="B6" s="0" t="str">
        <f aca="false">Asignaturas!B6</f>
        <v>Programación</v>
      </c>
      <c r="C6" s="0" t="n">
        <v>20</v>
      </c>
      <c r="D6" s="0" t="n">
        <v>40</v>
      </c>
      <c r="F6" s="0" t="n">
        <v>40</v>
      </c>
      <c r="J6" s="0" t="n">
        <f aca="false">SUM(C6:G6)</f>
        <v>100</v>
      </c>
      <c r="L6" s="0" t="s">
        <v>495</v>
      </c>
      <c r="M6" s="0" t="s">
        <v>496</v>
      </c>
      <c r="N6" s="0" t="s">
        <v>497</v>
      </c>
    </row>
    <row r="7" customFormat="false" ht="20.25" hidden="false" customHeight="true" outlineLevel="0" collapsed="false">
      <c r="A7" s="0" t="n">
        <f aca="false">Asignaturas!A7</f>
        <v>19970</v>
      </c>
      <c r="B7" s="0" t="str">
        <f aca="false">Asignaturas!B7</f>
        <v>Análisis II</v>
      </c>
      <c r="C7" s="0" t="n">
        <v>70</v>
      </c>
      <c r="D7" s="0" t="n">
        <v>30</v>
      </c>
      <c r="J7" s="0" t="n">
        <f aca="false">SUM(C7:G7)</f>
        <v>100</v>
      </c>
      <c r="L7" s="0" t="s">
        <v>498</v>
      </c>
      <c r="M7" s="0" t="s">
        <v>499</v>
      </c>
      <c r="N7" s="0" t="s">
        <v>500</v>
      </c>
    </row>
    <row r="8" customFormat="false" ht="20.25" hidden="false" customHeight="true" outlineLevel="0" collapsed="false">
      <c r="A8" s="0" t="n">
        <f aca="false">Asignaturas!A8</f>
        <v>19971</v>
      </c>
      <c r="B8" s="0" t="str">
        <f aca="false">Asignaturas!B8</f>
        <v>Probabilidad y Estadística</v>
      </c>
      <c r="C8" s="0" t="n">
        <v>50</v>
      </c>
      <c r="D8" s="0" t="n">
        <v>30</v>
      </c>
      <c r="E8" s="0" t="n">
        <v>20</v>
      </c>
      <c r="J8" s="0" t="n">
        <f aca="false">SUM(C8:G8)</f>
        <v>100</v>
      </c>
      <c r="L8" s="0" t="s">
        <v>501</v>
      </c>
      <c r="M8" s="0" t="s">
        <v>502</v>
      </c>
      <c r="N8" s="0" t="s">
        <v>503</v>
      </c>
    </row>
    <row r="9" customFormat="false" ht="20.25" hidden="false" customHeight="true" outlineLevel="0" collapsed="false">
      <c r="A9" s="0" t="n">
        <f aca="false">Asignaturas!A9</f>
        <v>19969</v>
      </c>
      <c r="B9" s="0" t="str">
        <f aca="false">Asignaturas!B9</f>
        <v>Algoritmos y Estructuras de Datos</v>
      </c>
      <c r="C9" s="0" t="n">
        <v>20</v>
      </c>
      <c r="D9" s="0" t="n">
        <v>40</v>
      </c>
      <c r="F9" s="0" t="n">
        <v>40</v>
      </c>
      <c r="J9" s="0" t="n">
        <f aca="false">SUM(C9:G9)</f>
        <v>100</v>
      </c>
      <c r="L9" s="0" t="s">
        <v>504</v>
      </c>
      <c r="M9" s="0" t="s">
        <v>505</v>
      </c>
      <c r="N9" s="0" t="s">
        <v>506</v>
      </c>
    </row>
    <row r="10" customFormat="false" ht="20.25" hidden="false" customHeight="true" outlineLevel="0" collapsed="false">
      <c r="A10" s="0" t="n">
        <f aca="false">Asignaturas!A10</f>
        <v>19972</v>
      </c>
      <c r="B10" s="0" t="str">
        <f aca="false">Asignaturas!B10</f>
        <v>Claves de Historia Contemporánea</v>
      </c>
      <c r="C10" s="0" t="s">
        <v>507</v>
      </c>
      <c r="E10" s="0" t="s">
        <v>508</v>
      </c>
      <c r="J10" s="0" t="n">
        <f aca="false">SUM(C10:G10)</f>
        <v>0</v>
      </c>
      <c r="L10" s="0" t="s">
        <v>509</v>
      </c>
      <c r="M10" s="0" t="s">
        <v>510</v>
      </c>
      <c r="N10" s="0" t="s">
        <v>511</v>
      </c>
    </row>
    <row r="11" customFormat="false" ht="20.25" hidden="false" customHeight="true" outlineLevel="0" collapsed="false">
      <c r="A11" s="0" t="n">
        <f aca="false">Asignaturas!A11</f>
        <v>19973</v>
      </c>
      <c r="B11" s="0" t="str">
        <f aca="false">Asignaturas!B11</f>
        <v>Proyecto I </v>
      </c>
      <c r="F11" s="0" t="n">
        <v>100</v>
      </c>
      <c r="J11" s="0" t="n">
        <f aca="false">SUM(C11:G11)</f>
        <v>100</v>
      </c>
    </row>
    <row r="12" customFormat="false" ht="20.25" hidden="false" customHeight="true" outlineLevel="0" collapsed="false">
      <c r="A12" s="0" t="n">
        <f aca="false">Asignaturas!A12</f>
        <v>19975</v>
      </c>
      <c r="B12" s="0" t="str">
        <f aca="false">Asignaturas!B12</f>
        <v>Análisis III</v>
      </c>
      <c r="C12" s="0" t="n">
        <v>70</v>
      </c>
      <c r="D12" s="0" t="n">
        <v>30</v>
      </c>
      <c r="J12" s="0" t="n">
        <f aca="false">SUM(C12:G12)</f>
        <v>100</v>
      </c>
    </row>
    <row r="13" customFormat="false" ht="20.25" hidden="false" customHeight="true" outlineLevel="0" collapsed="false">
      <c r="A13" s="0" t="n">
        <f aca="false">Asignaturas!A13</f>
        <v>19978</v>
      </c>
      <c r="B13" s="0" t="str">
        <f aca="false">Asignaturas!B13</f>
        <v>Ecuaciones Diferenciales y en Diferencias</v>
      </c>
      <c r="C13" s="0" t="n">
        <v>70</v>
      </c>
      <c r="D13" s="0" t="n">
        <v>30</v>
      </c>
      <c r="J13" s="0" t="n">
        <f aca="false">SUM(C13:G13)</f>
        <v>100</v>
      </c>
    </row>
    <row r="14" customFormat="false" ht="20.25" hidden="false" customHeight="true" outlineLevel="0" collapsed="false">
      <c r="A14" s="0" t="n">
        <f aca="false">Asignaturas!A14</f>
        <v>19974</v>
      </c>
      <c r="B14" s="0" t="str">
        <f aca="false">Asignaturas!B14</f>
        <v>Bases de Datos</v>
      </c>
      <c r="C14" s="0" t="n">
        <v>40</v>
      </c>
      <c r="D14" s="0" t="n">
        <v>40</v>
      </c>
      <c r="E14" s="0" t="n">
        <v>20</v>
      </c>
      <c r="J14" s="0" t="n">
        <f aca="false">SUM(C14:G14)</f>
        <v>100</v>
      </c>
    </row>
    <row r="15" customFormat="false" ht="20.25" hidden="false" customHeight="true" outlineLevel="0" collapsed="false">
      <c r="A15" s="0" t="n">
        <f aca="false">Asignaturas!A15</f>
        <v>19976</v>
      </c>
      <c r="B15" s="0" t="str">
        <f aca="false">Asignaturas!B15</f>
        <v>Estadística Inferencial</v>
      </c>
      <c r="C15" s="0" t="n">
        <v>50</v>
      </c>
      <c r="D15" s="0" t="n">
        <v>30</v>
      </c>
      <c r="E15" s="0" t="n">
        <v>20</v>
      </c>
      <c r="J15" s="0" t="n">
        <f aca="false">SUM(C15:G15)</f>
        <v>100</v>
      </c>
    </row>
    <row r="16" customFormat="false" ht="20.25" hidden="false" customHeight="true" outlineLevel="0" collapsed="false">
      <c r="A16" s="0" t="n">
        <f aca="false">Asignaturas!A16</f>
        <v>19977</v>
      </c>
      <c r="B16" s="0" t="str">
        <f aca="false">Asignaturas!B16</f>
        <v>Fundamentos Económicos</v>
      </c>
      <c r="C16" s="0" t="n">
        <v>80</v>
      </c>
      <c r="E16" s="0" t="n">
        <v>20</v>
      </c>
      <c r="J16" s="0" t="n">
        <f aca="false">SUM(C16:G16)</f>
        <v>100</v>
      </c>
    </row>
    <row r="17" customFormat="false" ht="20.25" hidden="false" customHeight="true" outlineLevel="0" collapsed="false">
      <c r="A17" s="0" t="n">
        <f aca="false">Asignaturas!A17</f>
        <v>19981</v>
      </c>
      <c r="B17" s="0" t="str">
        <f aca="false">Asignaturas!B17</f>
        <v>Geometría Diferencial</v>
      </c>
      <c r="C17" s="0" t="n">
        <v>70</v>
      </c>
      <c r="D17" s="0" t="n">
        <v>30</v>
      </c>
      <c r="J17" s="0" t="n">
        <f aca="false">SUM(C17:G17)</f>
        <v>100</v>
      </c>
    </row>
    <row r="18" customFormat="false" ht="20.25" hidden="false" customHeight="true" outlineLevel="0" collapsed="false">
      <c r="A18" s="0" t="n">
        <f aca="false">Asignaturas!A18</f>
        <v>19979</v>
      </c>
      <c r="B18" s="0" t="str">
        <f aca="false">Asignaturas!B18</f>
        <v>Métodos Numéricos I</v>
      </c>
      <c r="C18" s="0" t="n">
        <v>40</v>
      </c>
      <c r="D18" s="0" t="n">
        <v>40</v>
      </c>
      <c r="E18" s="0" t="n">
        <v>20</v>
      </c>
      <c r="J18" s="0" t="n">
        <f aca="false">SUM(C18:G18)</f>
        <v>100</v>
      </c>
    </row>
    <row r="19" customFormat="false" ht="20.25" hidden="false" customHeight="true" outlineLevel="0" collapsed="false">
      <c r="A19" s="0" t="n">
        <f aca="false">Asignaturas!A19</f>
        <v>19984</v>
      </c>
      <c r="B19" s="0" t="str">
        <f aca="false">Asignaturas!B19</f>
        <v>Electrónica Digital y Arquitectura de Ordenadores</v>
      </c>
      <c r="C19" s="0" t="n">
        <v>40</v>
      </c>
      <c r="D19" s="0" t="n">
        <v>40</v>
      </c>
      <c r="E19" s="0" t="n">
        <v>20</v>
      </c>
      <c r="J19" s="0" t="n">
        <f aca="false">SUM(C19:G19)</f>
        <v>100</v>
      </c>
    </row>
    <row r="20" customFormat="false" ht="20.25" hidden="false" customHeight="true" outlineLevel="0" collapsed="false">
      <c r="A20" s="0" t="n">
        <f aca="false">Asignaturas!A20</f>
        <v>19982</v>
      </c>
      <c r="B20" s="0" t="str">
        <f aca="false">Asignaturas!B20</f>
        <v>Ecuaciones en Derivadas Parciales</v>
      </c>
      <c r="C20" s="0" t="n">
        <v>70</v>
      </c>
      <c r="D20" s="0" t="n">
        <v>30</v>
      </c>
      <c r="J20" s="0" t="n">
        <f aca="false">SUM(C20:G20)</f>
        <v>100</v>
      </c>
    </row>
    <row r="21" customFormat="false" ht="20.25" hidden="false" customHeight="true" outlineLevel="0" collapsed="false">
      <c r="A21" s="0" t="n">
        <f aca="false">Asignaturas!A21</f>
        <v>19980</v>
      </c>
      <c r="B21" s="0" t="str">
        <f aca="false">Asignaturas!B21</f>
        <v>Análisis de Datos</v>
      </c>
      <c r="C21" s="0" t="n">
        <v>40</v>
      </c>
      <c r="D21" s="0" t="n">
        <v>40</v>
      </c>
      <c r="E21" s="0" t="n">
        <v>20</v>
      </c>
      <c r="J21" s="0" t="n">
        <f aca="false">SUM(C21:G21)</f>
        <v>100</v>
      </c>
    </row>
    <row r="22" customFormat="false" ht="20.25" hidden="false" customHeight="true" outlineLevel="0" collapsed="false">
      <c r="A22" s="0" t="n">
        <f aca="false">Asignaturas!A22</f>
        <v>19983</v>
      </c>
      <c r="B22" s="0" t="str">
        <f aca="false">Asignaturas!B22</f>
        <v>Proyecto II</v>
      </c>
      <c r="F22" s="0" t="n">
        <v>100</v>
      </c>
      <c r="J22" s="0" t="n">
        <f aca="false">SUM(C22:G22)</f>
        <v>100</v>
      </c>
    </row>
    <row r="23" customFormat="false" ht="20.25" hidden="false" customHeight="true" outlineLevel="0" collapsed="false">
      <c r="A23" s="0" t="n">
        <f aca="false">Asignaturas!A23</f>
        <v>19988</v>
      </c>
      <c r="B23" s="0" t="str">
        <f aca="false">Asignaturas!B23</f>
        <v>Sistemas Operativos y Redes de Ordenadores</v>
      </c>
      <c r="C23" s="0" t="n">
        <v>40</v>
      </c>
      <c r="D23" s="0" t="n">
        <v>40</v>
      </c>
      <c r="E23" s="0" t="n">
        <v>20</v>
      </c>
      <c r="J23" s="0" t="n">
        <f aca="false">SUM(C23:G23)</f>
        <v>100</v>
      </c>
    </row>
    <row r="24" customFormat="false" ht="20.25" hidden="false" customHeight="true" outlineLevel="0" collapsed="false">
      <c r="A24" s="0" t="n">
        <f aca="false">Asignaturas!A24</f>
        <v>19985</v>
      </c>
      <c r="B24" s="0" t="str">
        <f aca="false">Asignaturas!B24</f>
        <v>Optimización</v>
      </c>
      <c r="C24" s="0" t="n">
        <v>40</v>
      </c>
      <c r="D24" s="0" t="n">
        <v>40</v>
      </c>
      <c r="E24" s="0" t="n">
        <v>20</v>
      </c>
      <c r="J24" s="0" t="n">
        <f aca="false">SUM(C24:G24)</f>
        <v>100</v>
      </c>
    </row>
    <row r="25" customFormat="false" ht="20.25" hidden="false" customHeight="true" outlineLevel="0" collapsed="false">
      <c r="A25" s="0" t="n">
        <f aca="false">Asignaturas!A25</f>
        <v>19986</v>
      </c>
      <c r="B25" s="0" t="str">
        <f aca="false">Asignaturas!B25</f>
        <v>Métodos Numéricos II</v>
      </c>
      <c r="C25" s="0" t="n">
        <v>40</v>
      </c>
      <c r="D25" s="0" t="n">
        <v>40</v>
      </c>
      <c r="E25" s="0" t="n">
        <v>20</v>
      </c>
      <c r="J25" s="0" t="n">
        <f aca="false">SUM(C25:G25)</f>
        <v>100</v>
      </c>
    </row>
    <row r="26" customFormat="false" ht="20.25" hidden="false" customHeight="true" outlineLevel="0" collapsed="false">
      <c r="A26" s="0" t="n">
        <f aca="false">Asignaturas!A26</f>
        <v>19987</v>
      </c>
      <c r="B26" s="0" t="str">
        <f aca="false">Asignaturas!B26</f>
        <v>Hombre y Mundo Moderno</v>
      </c>
      <c r="C26" s="0" t="n">
        <v>60</v>
      </c>
      <c r="E26" s="0" t="s">
        <v>512</v>
      </c>
      <c r="F26" s="0" t="s">
        <v>512</v>
      </c>
      <c r="J26" s="0" t="n">
        <f aca="false">SUM(C26:G26)</f>
        <v>60</v>
      </c>
      <c r="K26" s="0" t="s">
        <v>513</v>
      </c>
    </row>
    <row r="27" customFormat="false" ht="20.25" hidden="false" customHeight="true" outlineLevel="0" collapsed="false">
      <c r="A27" s="0" t="n">
        <f aca="false">Asignaturas!A27</f>
        <v>19989</v>
      </c>
      <c r="B27" s="0" t="str">
        <f aca="false">Asignaturas!B27</f>
        <v>Sistemas Dinámicos</v>
      </c>
      <c r="C27" s="0" t="n">
        <v>70</v>
      </c>
      <c r="D27" s="0" t="n">
        <v>30</v>
      </c>
      <c r="J27" s="0" t="n">
        <f aca="false">SUM(C27:G27)</f>
        <v>100</v>
      </c>
    </row>
    <row r="28" customFormat="false" ht="20.25" hidden="false" customHeight="true" outlineLevel="0" collapsed="false">
      <c r="A28" s="0" t="n">
        <f aca="false">Asignaturas!A28</f>
        <v>19991</v>
      </c>
      <c r="B28" s="0" t="str">
        <f aca="false">Asignaturas!B28</f>
        <v>Análisis Funcional</v>
      </c>
      <c r="C28" s="0" t="n">
        <v>70</v>
      </c>
      <c r="D28" s="0" t="n">
        <v>30</v>
      </c>
      <c r="J28" s="0" t="n">
        <f aca="false">SUM(C28:G28)</f>
        <v>100</v>
      </c>
    </row>
    <row r="29" customFormat="false" ht="20.25" hidden="false" customHeight="true" outlineLevel="0" collapsed="false">
      <c r="A29" s="0" t="n">
        <f aca="false">Asignaturas!A29</f>
        <v>19992</v>
      </c>
      <c r="B29" s="0" t="str">
        <f aca="false">Asignaturas!B29</f>
        <v>Topología</v>
      </c>
      <c r="C29" s="0" t="n">
        <v>70</v>
      </c>
      <c r="D29" s="0" t="n">
        <v>30</v>
      </c>
      <c r="J29" s="0" t="n">
        <f aca="false">SUM(C29:G29)</f>
        <v>100</v>
      </c>
    </row>
    <row r="30" customFormat="false" ht="20.25" hidden="false" customHeight="true" outlineLevel="0" collapsed="false">
      <c r="A30" s="0" t="n">
        <f aca="false">Asignaturas!A30</f>
        <v>19990</v>
      </c>
      <c r="B30" s="0" t="str">
        <f aca="false">Asignaturas!B30</f>
        <v>Variable Compleja y Análisis de Fourier</v>
      </c>
      <c r="C30" s="0" t="n">
        <v>70</v>
      </c>
      <c r="D30" s="0" t="n">
        <v>30</v>
      </c>
      <c r="J30" s="0" t="n">
        <f aca="false">SUM(C30:G30)</f>
        <v>100</v>
      </c>
    </row>
    <row r="31" customFormat="false" ht="20.25" hidden="false" customHeight="true" outlineLevel="0" collapsed="false">
      <c r="A31" s="0" t="n">
        <f aca="false">Asignaturas!A31</f>
        <v>19993</v>
      </c>
      <c r="B31" s="0" t="str">
        <f aca="false">Asignaturas!B31</f>
        <v>Aprendizaje Automático</v>
      </c>
      <c r="C31" s="0" t="n">
        <v>20</v>
      </c>
      <c r="D31" s="0" t="n">
        <v>40</v>
      </c>
      <c r="F31" s="0" t="n">
        <v>40</v>
      </c>
      <c r="J31" s="0" t="n">
        <f aca="false">SUM(C31:G31)</f>
        <v>100</v>
      </c>
    </row>
    <row r="32" customFormat="false" ht="20.25" hidden="false" customHeight="true" outlineLevel="0" collapsed="false">
      <c r="A32" s="0" t="n">
        <f aca="false">Asignaturas!A32</f>
        <v>19994</v>
      </c>
      <c r="B32" s="0" t="str">
        <f aca="false">Asignaturas!B32</f>
        <v>Computación en paralelo</v>
      </c>
      <c r="C32" s="0" t="n">
        <v>20</v>
      </c>
      <c r="D32" s="0" t="n">
        <v>40</v>
      </c>
      <c r="F32" s="0" t="n">
        <v>40</v>
      </c>
      <c r="J32" s="0" t="n">
        <f aca="false">SUM(C32:G32)</f>
        <v>100</v>
      </c>
    </row>
    <row r="33" customFormat="false" ht="20.25" hidden="false" customHeight="true" outlineLevel="0" collapsed="false">
      <c r="A33" s="0" t="n">
        <f aca="false">Asignaturas!A33</f>
        <v>19995</v>
      </c>
      <c r="B33" s="0" t="str">
        <f aca="false">Asignaturas!B33</f>
        <v>Cálculo Estocástico</v>
      </c>
      <c r="C33" s="0" t="n">
        <v>70</v>
      </c>
      <c r="D33" s="0" t="n">
        <v>30</v>
      </c>
      <c r="J33" s="0" t="n">
        <f aca="false">SUM(C33:G33)</f>
        <v>100</v>
      </c>
    </row>
    <row r="34" customFormat="false" ht="20.25" hidden="false" customHeight="true" outlineLevel="0" collapsed="false">
      <c r="A34" s="0" t="n">
        <f aca="false">Asignaturas!A34</f>
        <v>19997</v>
      </c>
      <c r="B34" s="0" t="str">
        <f aca="false">Asignaturas!B34</f>
        <v>Matemática Financiera I</v>
      </c>
      <c r="C34" s="0" t="n">
        <v>50</v>
      </c>
      <c r="D34" s="0" t="n">
        <v>30</v>
      </c>
      <c r="E34" s="0" t="n">
        <v>20</v>
      </c>
      <c r="J34" s="0" t="n">
        <f aca="false">SUM(C34:G34)</f>
        <v>100</v>
      </c>
    </row>
    <row r="35" customFormat="false" ht="20.25" hidden="false" customHeight="true" outlineLevel="0" collapsed="false">
      <c r="A35" s="0" t="n">
        <f aca="false">Asignaturas!A35</f>
        <v>19996</v>
      </c>
      <c r="B35" s="0" t="str">
        <f aca="false">Asignaturas!B35</f>
        <v>Matemáticas Actuariales</v>
      </c>
      <c r="C35" s="0" t="n">
        <v>50</v>
      </c>
      <c r="D35" s="0" t="n">
        <v>30</v>
      </c>
      <c r="E35" s="0" t="n">
        <v>20</v>
      </c>
      <c r="J35" s="0" t="n">
        <f aca="false">SUM(C35:G35)</f>
        <v>100</v>
      </c>
    </row>
    <row r="36" customFormat="false" ht="20.25" hidden="false" customHeight="true" outlineLevel="0" collapsed="false">
      <c r="A36" s="0" t="n">
        <f aca="false">Asignaturas!A36</f>
        <v>19998</v>
      </c>
      <c r="B36" s="0" t="str">
        <f aca="false">Asignaturas!B36</f>
        <v>Lógica Formal</v>
      </c>
      <c r="C36" s="0" t="n">
        <v>40</v>
      </c>
      <c r="D36" s="0" t="n">
        <v>40</v>
      </c>
      <c r="E36" s="0" t="n">
        <v>20</v>
      </c>
      <c r="J36" s="0" t="n">
        <f aca="false">SUM(C36:G36)</f>
        <v>100</v>
      </c>
    </row>
    <row r="37" customFormat="false" ht="20.25" hidden="false" customHeight="true" outlineLevel="0" collapsed="false">
      <c r="A37" s="0" t="n">
        <f aca="false">Asignaturas!A37</f>
        <v>19999</v>
      </c>
      <c r="B37" s="0" t="str">
        <f aca="false">Asignaturas!B37</f>
        <v>Teoría de la Computación</v>
      </c>
      <c r="C37" s="0" t="n">
        <v>40</v>
      </c>
      <c r="D37" s="0" t="n">
        <v>40</v>
      </c>
      <c r="E37" s="0" t="n">
        <v>20</v>
      </c>
      <c r="J37" s="0" t="n">
        <f aca="false">SUM(C37:G37)</f>
        <v>100</v>
      </c>
    </row>
    <row r="38" customFormat="false" ht="20.25" hidden="false" customHeight="true" outlineLevel="0" collapsed="false">
      <c r="A38" s="0" t="n">
        <f aca="false">Asignaturas!A38</f>
        <v>20000</v>
      </c>
      <c r="B38" s="0" t="str">
        <f aca="false">Asignaturas!B38</f>
        <v>Fundamentos de la Inteligencia Artificial</v>
      </c>
      <c r="C38" s="0" t="n">
        <v>40</v>
      </c>
      <c r="D38" s="0" t="n">
        <v>40</v>
      </c>
      <c r="E38" s="0" t="n">
        <v>20</v>
      </c>
      <c r="J38" s="0" t="n">
        <f aca="false">SUM(C38:G38)</f>
        <v>100</v>
      </c>
    </row>
    <row r="39" customFormat="false" ht="20.25" hidden="false" customHeight="true" outlineLevel="0" collapsed="false">
      <c r="A39" s="0" t="n">
        <f aca="false">Asignaturas!A39</f>
        <v>20002</v>
      </c>
      <c r="B39" s="0" t="str">
        <f aca="false">Asignaturas!B39</f>
        <v>Matemática Financiera II</v>
      </c>
      <c r="C39" s="0" t="n">
        <v>50</v>
      </c>
      <c r="D39" s="0" t="n">
        <v>30</v>
      </c>
      <c r="E39" s="0" t="n">
        <v>20</v>
      </c>
      <c r="J39" s="0" t="n">
        <f aca="false">SUM(C39:G39)</f>
        <v>100</v>
      </c>
    </row>
    <row r="40" customFormat="false" ht="20.25" hidden="false" customHeight="true" outlineLevel="0" collapsed="false">
      <c r="A40" s="0" t="n">
        <f aca="false">Asignaturas!A40</f>
        <v>20005</v>
      </c>
      <c r="B40" s="0" t="str">
        <f aca="false">Asignaturas!B40</f>
        <v>Minería de Datos y Big Data</v>
      </c>
      <c r="C40" s="0" t="n">
        <v>40</v>
      </c>
      <c r="D40" s="0" t="n">
        <v>40</v>
      </c>
      <c r="E40" s="0" t="n">
        <v>20</v>
      </c>
      <c r="J40" s="0" t="n">
        <f aca="false">SUM(C40:G40)</f>
        <v>100</v>
      </c>
    </row>
    <row r="41" customFormat="false" ht="20.25" hidden="false" customHeight="true" outlineLevel="0" collapsed="false">
      <c r="A41" s="0" t="n">
        <f aca="false">Asignaturas!A41</f>
        <v>20003</v>
      </c>
      <c r="B41" s="0" t="str">
        <f aca="false">Asignaturas!B41</f>
        <v>Modelos de Riesgo Cuantitativo</v>
      </c>
      <c r="C41" s="0" t="n">
        <v>50</v>
      </c>
      <c r="D41" s="0" t="n">
        <v>30</v>
      </c>
      <c r="E41" s="0" t="n">
        <v>20</v>
      </c>
      <c r="J41" s="0" t="n">
        <f aca="false">SUM(C41:G41)</f>
        <v>100</v>
      </c>
    </row>
    <row r="42" customFormat="false" ht="20.25" hidden="false" customHeight="true" outlineLevel="0" collapsed="false">
      <c r="A42" s="0" t="n">
        <f aca="false">Asignaturas!A42</f>
        <v>20004</v>
      </c>
      <c r="B42" s="0" t="str">
        <f aca="false">Asignaturas!B42</f>
        <v>Teoría y optimización de carteras</v>
      </c>
      <c r="C42" s="0" t="n">
        <v>50</v>
      </c>
      <c r="D42" s="0" t="n">
        <v>30</v>
      </c>
      <c r="E42" s="0" t="n">
        <v>20</v>
      </c>
      <c r="J42" s="0" t="n">
        <f aca="false">SUM(C42:G42)</f>
        <v>100</v>
      </c>
    </row>
    <row r="43" customFormat="false" ht="20.25" hidden="false" customHeight="true" outlineLevel="0" collapsed="false">
      <c r="A43" s="0" t="n">
        <f aca="false">Asignaturas!A43</f>
        <v>20001</v>
      </c>
      <c r="B43" s="0" t="str">
        <f aca="false">Asignaturas!B43</f>
        <v>Series Temporales</v>
      </c>
      <c r="C43" s="0" t="n">
        <v>50</v>
      </c>
      <c r="D43" s="0" t="n">
        <v>30</v>
      </c>
      <c r="E43" s="0" t="n">
        <v>20</v>
      </c>
      <c r="J43" s="0" t="n">
        <f aca="false">SUM(C43:G43)</f>
        <v>100</v>
      </c>
    </row>
    <row r="44" customFormat="false" ht="20.25" hidden="false" customHeight="true" outlineLevel="0" collapsed="false">
      <c r="A44" s="0" t="n">
        <f aca="false">Asignaturas!A44</f>
        <v>20006</v>
      </c>
      <c r="B44" s="0" t="str">
        <f aca="false">Asignaturas!B44</f>
        <v>Programación Lógica</v>
      </c>
      <c r="C44" s="0" t="n">
        <v>40</v>
      </c>
      <c r="D44" s="0" t="n">
        <v>40</v>
      </c>
      <c r="E44" s="0" t="n">
        <v>20</v>
      </c>
      <c r="J44" s="0" t="n">
        <f aca="false">SUM(C44:G44)</f>
        <v>100</v>
      </c>
    </row>
    <row r="45" customFormat="false" ht="20.25" hidden="false" customHeight="true" outlineLevel="0" collapsed="false">
      <c r="A45" s="0" t="n">
        <f aca="false">Asignaturas!A45</f>
        <v>20007</v>
      </c>
      <c r="B45" s="0" t="str">
        <f aca="false">Asignaturas!B45</f>
        <v>Programación Funcional</v>
      </c>
      <c r="C45" s="0" t="n">
        <v>40</v>
      </c>
      <c r="D45" s="0" t="n">
        <v>40</v>
      </c>
      <c r="E45" s="0" t="n">
        <v>20</v>
      </c>
      <c r="J45" s="0" t="n">
        <f aca="false">SUM(C45:G45)</f>
        <v>100</v>
      </c>
    </row>
    <row r="46" customFormat="false" ht="20.25" hidden="false" customHeight="true" outlineLevel="0" collapsed="false">
      <c r="A46" s="0" t="n">
        <f aca="false">Asignaturas!A46</f>
        <v>20008</v>
      </c>
      <c r="B46" s="0" t="str">
        <f aca="false">Asignaturas!B46</f>
        <v>Percepción Computacional</v>
      </c>
      <c r="C46" s="0" t="n">
        <v>40</v>
      </c>
      <c r="D46" s="0" t="n">
        <v>40</v>
      </c>
      <c r="E46" s="0" t="n">
        <v>20</v>
      </c>
      <c r="J46" s="0" t="n">
        <f aca="false">SUM(C46:G46)</f>
        <v>100</v>
      </c>
    </row>
    <row r="47" customFormat="false" ht="20.25" hidden="false" customHeight="true" outlineLevel="0" collapsed="false">
      <c r="A47" s="0" t="n">
        <f aca="false">Asignaturas!A47</f>
        <v>20009</v>
      </c>
      <c r="B47" s="0" t="str">
        <f aca="false">Asignaturas!B47</f>
        <v>Procesamiento de Lenguaje Natural</v>
      </c>
      <c r="C47" s="0" t="n">
        <v>40</v>
      </c>
      <c r="D47" s="0" t="n">
        <v>40</v>
      </c>
      <c r="E47" s="0" t="n">
        <v>20</v>
      </c>
      <c r="J47" s="0" t="n">
        <f aca="false">SUM(C47:G47)</f>
        <v>100</v>
      </c>
    </row>
    <row r="48" customFormat="false" ht="20.25" hidden="false" customHeight="true" outlineLevel="0" collapsed="false">
      <c r="A48" s="0" t="n">
        <f aca="false">Asignaturas!A48</f>
        <v>20010</v>
      </c>
      <c r="B48" s="0" t="str">
        <f aca="false">Asignaturas!B48</f>
        <v>Administración de sistemas</v>
      </c>
      <c r="C48" s="0" t="n">
        <v>40</v>
      </c>
      <c r="D48" s="0" t="n">
        <v>40</v>
      </c>
      <c r="E48" s="0" t="n">
        <v>20</v>
      </c>
      <c r="J48" s="0" t="n">
        <f aca="false">SUM(C48:G48)</f>
        <v>100</v>
      </c>
    </row>
    <row r="49" customFormat="false" ht="20.25" hidden="false" customHeight="true" outlineLevel="0" collapsed="false">
      <c r="A49" s="0" t="n">
        <f aca="false">Asignaturas!A49</f>
        <v>20011</v>
      </c>
      <c r="B49" s="0" t="str">
        <f aca="false">Asignaturas!B49</f>
        <v>Doctrina Social de la Iglesia</v>
      </c>
      <c r="C49" s="0" t="s">
        <v>514</v>
      </c>
      <c r="E49" s="0" t="s">
        <v>515</v>
      </c>
      <c r="J49" s="0" t="n">
        <f aca="false">SUM(C49:G49)</f>
        <v>0</v>
      </c>
    </row>
    <row r="50" customFormat="false" ht="20.25" hidden="false" customHeight="true" outlineLevel="0" collapsed="false">
      <c r="A50" s="0" t="n">
        <f aca="false">Asignaturas!A50</f>
        <v>20012</v>
      </c>
      <c r="B50" s="0" t="str">
        <f aca="false">Asignaturas!B50</f>
        <v>Prácticas externas</v>
      </c>
      <c r="H50" s="0" t="n">
        <v>100</v>
      </c>
      <c r="J50" s="0" t="n">
        <f aca="false">SUM(C50:G50)</f>
        <v>0</v>
      </c>
    </row>
    <row r="51" customFormat="false" ht="20.25" hidden="false" customHeight="true" outlineLevel="0" collapsed="false">
      <c r="A51" s="0" t="n">
        <f aca="false">Asignaturas!A51</f>
        <v>20013</v>
      </c>
      <c r="B51" s="0" t="str">
        <f aca="false">Asignaturas!B51</f>
        <v>Trabajo Fin de Grado</v>
      </c>
      <c r="I51" s="0" t="n">
        <v>100</v>
      </c>
      <c r="J51" s="0" t="n">
        <f aca="false">SUM(C51:G51)</f>
        <v>0</v>
      </c>
    </row>
    <row r="52" customFormat="false" ht="20.25" hidden="false" customHeight="true" outlineLevel="0" collapsed="false">
      <c r="A52" s="0" t="n">
        <f aca="false">Asignaturas!A52</f>
        <v>20016</v>
      </c>
      <c r="B52" s="0" t="str">
        <f aca="false">Asignaturas!B52</f>
        <v>Computación Cuántica</v>
      </c>
      <c r="C52" s="0" t="n">
        <v>40</v>
      </c>
      <c r="D52" s="0" t="n">
        <v>40</v>
      </c>
      <c r="E52" s="0" t="n">
        <v>20</v>
      </c>
      <c r="J52" s="0" t="n">
        <f aca="false">SUM(C52:G52)</f>
        <v>100</v>
      </c>
    </row>
    <row r="53" customFormat="false" ht="20.25" hidden="false" customHeight="true" outlineLevel="0" collapsed="false">
      <c r="A53" s="0" t="n">
        <f aca="false">Asignaturas!A53</f>
        <v>20017</v>
      </c>
      <c r="B53" s="0" t="str">
        <f aca="false">Asignaturas!B53</f>
        <v>Aprendizaje profundo</v>
      </c>
      <c r="C53" s="0" t="n">
        <v>40</v>
      </c>
      <c r="D53" s="0" t="n">
        <v>40</v>
      </c>
      <c r="E53" s="0" t="n">
        <v>20</v>
      </c>
      <c r="J53" s="0" t="n">
        <f aca="false">SUM(C53:G53)</f>
        <v>100</v>
      </c>
    </row>
    <row r="54" customFormat="false" ht="20.25" hidden="false" customHeight="true" outlineLevel="0" collapsed="false">
      <c r="A54" s="0" t="n">
        <f aca="false">Asignaturas!A54</f>
        <v>20018</v>
      </c>
      <c r="B54" s="0" t="str">
        <f aca="false">Asignaturas!B54</f>
        <v>Procesos Estocásticos</v>
      </c>
      <c r="C54" s="0" t="n">
        <v>70</v>
      </c>
      <c r="D54" s="0" t="n">
        <v>30</v>
      </c>
      <c r="J54" s="0" t="n">
        <f aca="false">SUM(C54:G54)</f>
        <v>100</v>
      </c>
    </row>
    <row r="55" customFormat="false" ht="20.25" hidden="false" customHeight="true" outlineLevel="0" collapsed="false">
      <c r="A55" s="0" t="n">
        <f aca="false">Asignaturas!A55</f>
        <v>20014</v>
      </c>
      <c r="B55" s="0" t="str">
        <f aca="false">Asignaturas!B55</f>
        <v>Criptografía y Blockchain</v>
      </c>
      <c r="C55" s="0" t="n">
        <v>40</v>
      </c>
      <c r="D55" s="0" t="n">
        <v>40</v>
      </c>
      <c r="E55" s="0" t="n">
        <v>20</v>
      </c>
      <c r="J55" s="0" t="n">
        <f aca="false">SUM(C55:G55)</f>
        <v>100</v>
      </c>
    </row>
    <row r="56" customFormat="false" ht="20.25" hidden="false" customHeight="true" outlineLevel="0" collapsed="false">
      <c r="A56" s="0" t="n">
        <f aca="false">Asignaturas!A56</f>
        <v>20019</v>
      </c>
      <c r="B56" s="0" t="str">
        <f aca="false">Asignaturas!B56</f>
        <v>Teoría de la señal</v>
      </c>
      <c r="C56" s="0" t="n">
        <v>40</v>
      </c>
      <c r="D56" s="0" t="n">
        <v>40</v>
      </c>
      <c r="E56" s="0" t="n">
        <v>20</v>
      </c>
      <c r="J56" s="0" t="n">
        <f aca="false">SUM(C56:G56)</f>
        <v>100</v>
      </c>
    </row>
    <row r="57" customFormat="false" ht="20.25" hidden="false" customHeight="true" outlineLevel="0" collapsed="false">
      <c r="A57" s="0" t="n">
        <f aca="false">Asignaturas!A57</f>
        <v>20015</v>
      </c>
      <c r="B57" s="0" t="str">
        <f aca="false">Asignaturas!B57</f>
        <v>Ingeniería del Software</v>
      </c>
      <c r="C57" s="0" t="n">
        <v>70</v>
      </c>
      <c r="E57" s="0" t="n">
        <v>30</v>
      </c>
      <c r="J57" s="0" t="n">
        <f aca="false">SUM(C57:G57)</f>
        <v>100</v>
      </c>
    </row>
    <row r="58" customFormat="false" ht="20.25" hidden="false" customHeight="true" outlineLevel="0" collapsed="false">
      <c r="A58" s="0" t="n">
        <f aca="false">Asignaturas!A58</f>
        <v>20020</v>
      </c>
      <c r="B58" s="0" t="str">
        <f aca="false">Asignaturas!B58</f>
        <v>Grandes libros</v>
      </c>
      <c r="C58" s="0" t="n">
        <v>60</v>
      </c>
      <c r="E58" s="0" t="s">
        <v>512</v>
      </c>
      <c r="F58" s="0" t="s">
        <v>512</v>
      </c>
    </row>
    <row r="59" customFormat="false" ht="20.25" hidden="false" customHeight="true" outlineLevel="0" collapsed="false">
      <c r="A59" s="0" t="n">
        <f aca="false">Asignaturas!A59</f>
        <v>20021</v>
      </c>
      <c r="B59" s="0" t="str">
        <f aca="false">Asignaturas!B59</f>
        <v>Ética y Deontología</v>
      </c>
      <c r="C59" s="0" t="n">
        <v>70</v>
      </c>
      <c r="E59" s="0" t="s">
        <v>516</v>
      </c>
      <c r="F59" s="0" t="s">
        <v>516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ECBB14115304844B955BA16611EE53C" ma:contentTypeVersion="6" ma:contentTypeDescription="Crear nuevo documento." ma:contentTypeScope="" ma:versionID="fd259264e5a1399e6cbed142d73b6c52">
  <xsd:schema xmlns:xsd="http://www.w3.org/2001/XMLSchema" xmlns:xs="http://www.w3.org/2001/XMLSchema" xmlns:p="http://schemas.microsoft.com/office/2006/metadata/properties" xmlns:ns2="b2f4fe2b-9c7b-495c-a4f0-a0aeef9b4ae5" xmlns:ns3="addd80be-9787-49b2-90c1-094f2c4b1165" targetNamespace="http://schemas.microsoft.com/office/2006/metadata/properties" ma:root="true" ma:fieldsID="d13d9b35cdf70aaa45ea1228c8dbf96b" ns2:_="" ns3:_="">
    <xsd:import namespace="b2f4fe2b-9c7b-495c-a4f0-a0aeef9b4ae5"/>
    <xsd:import namespace="addd80be-9787-49b2-90c1-094f2c4b116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4fe2b-9c7b-495c-a4f0-a0aeef9b4a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dd80be-9787-49b2-90c1-094f2c4b116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703A20-6F16-4AEE-B2F5-E37AB1063564}"/>
</file>

<file path=customXml/itemProps2.xml><?xml version="1.0" encoding="utf-8"?>
<ds:datastoreItem xmlns:ds="http://schemas.openxmlformats.org/officeDocument/2006/customXml" ds:itemID="{BD608157-A26E-4EC0-B671-F2A21522525B}"/>
</file>

<file path=customXml/itemProps3.xml><?xml version="1.0" encoding="utf-8"?>
<ds:datastoreItem xmlns:ds="http://schemas.openxmlformats.org/officeDocument/2006/customXml" ds:itemID="{0D10B4D3-FC47-43DC-866A-2AD03E740EBF}"/>
</file>

<file path=docProps/app.xml><?xml version="1.0" encoding="utf-8"?>
<Properties xmlns="http://schemas.openxmlformats.org/officeDocument/2006/extended-properties" xmlns:vt="http://schemas.openxmlformats.org/officeDocument/2006/docPropsVTypes">
  <Template/>
  <TotalTime>0</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2021-05-13T12:50:53Z</dcterms:created>
  <dc:creator/>
  <dc:description/>
  <dc:language>en-GB</dc:language>
  <cp:lastModifiedBy/>
  <dcterms:modified xsi:type="dcterms:W3CDTF">2022-04-17T07:57:40Z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0x010100EECBB14115304844B955BA16611EE53C</vt:lpwstr>
  </property>
  <property fmtid="{D5CDD505-2E9C-101B-9397-08002B2CF9AE}" pid="4" name="Order">
    <vt:r8>13754200</vt:r8>
  </property>
  <property fmtid="{D5CDD505-2E9C-101B-9397-08002B2CF9AE}" pid="5" name="_ExtendedDescription">
    <vt:lpwstr/>
  </property>
</Properties>
</file>