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BC7E9D9-8C49-41BB-9357-D42D925EB8FC}" xr6:coauthVersionLast="45" xr6:coauthVersionMax="45" xr10:uidLastSave="{00000000-0000-0000-0000-000000000000}"/>
  <bookViews>
    <workbookView xWindow="-110" yWindow="-110" windowWidth="19420" windowHeight="10420" xr2:uid="{F068E773-3960-4407-ABD4-9157EB45A7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6" i="2"/>
  <c r="G7" i="2"/>
  <c r="G8" i="2"/>
  <c r="G9" i="2"/>
  <c r="G5" i="2"/>
  <c r="G2" i="2"/>
  <c r="G4" i="2"/>
  <c r="C18" i="2"/>
  <c r="C17" i="2"/>
  <c r="C16" i="2"/>
  <c r="C15" i="2"/>
  <c r="C14" i="2"/>
  <c r="C13" i="2"/>
  <c r="C10" i="2"/>
  <c r="C9" i="2"/>
  <c r="C8" i="2"/>
  <c r="C7" i="2"/>
  <c r="C3" i="2"/>
  <c r="C2" i="2"/>
</calcChain>
</file>

<file path=xl/sharedStrings.xml><?xml version="1.0" encoding="utf-8"?>
<sst xmlns="http://schemas.openxmlformats.org/spreadsheetml/2006/main" count="180" uniqueCount="109">
  <si>
    <t>Name</t>
  </si>
  <si>
    <t>Position</t>
  </si>
  <si>
    <t>Organization</t>
  </si>
  <si>
    <t>County</t>
  </si>
  <si>
    <t>Municipality</t>
  </si>
  <si>
    <t>Size</t>
  </si>
  <si>
    <t>Industry</t>
  </si>
  <si>
    <t>Louise Hyland</t>
  </si>
  <si>
    <t>HR Director</t>
  </si>
  <si>
    <t>Neighborhood Health Services Corporation</t>
  </si>
  <si>
    <t>Union</t>
  </si>
  <si>
    <t>Plainfield</t>
  </si>
  <si>
    <t>50 to 99</t>
  </si>
  <si>
    <t>62 Health Care &amp; Social Assistance</t>
  </si>
  <si>
    <t>Angela Mallon</t>
  </si>
  <si>
    <t>VP of HR</t>
  </si>
  <si>
    <t>CarePlusNJ</t>
  </si>
  <si>
    <t>Bergen</t>
  </si>
  <si>
    <t>Paramus</t>
  </si>
  <si>
    <t>250 to 499</t>
  </si>
  <si>
    <t>Bob Hodgson</t>
  </si>
  <si>
    <t>Director Human Resources</t>
  </si>
  <si>
    <t>Atlantic Track Co.</t>
  </si>
  <si>
    <t>Essex</t>
  </si>
  <si>
    <t>Bloomfield</t>
  </si>
  <si>
    <t>10 to 19</t>
  </si>
  <si>
    <t>31-33 Manufacturing</t>
  </si>
  <si>
    <t>Carmela Roberts</t>
  </si>
  <si>
    <t>President</t>
  </si>
  <si>
    <t>Roberts Engineering Group, LLC</t>
  </si>
  <si>
    <t>Mercer</t>
  </si>
  <si>
    <t>Hamilton</t>
  </si>
  <si>
    <t>54 Professional, Scientific &amp; Technical Services</t>
  </si>
  <si>
    <t>Joseph Slade</t>
  </si>
  <si>
    <t>Executive Director</t>
  </si>
  <si>
    <t>Temple Sinai of Bergen County</t>
  </si>
  <si>
    <t>Tenafly</t>
  </si>
  <si>
    <t>20 to 49</t>
  </si>
  <si>
    <t>Other (Please specify)</t>
  </si>
  <si>
    <t>Kristen Monks</t>
  </si>
  <si>
    <t>Human Resource Manager</t>
  </si>
  <si>
    <t>II-VI OptoElectronic Devices Inc</t>
  </si>
  <si>
    <t>Somerset</t>
  </si>
  <si>
    <t>Warren</t>
  </si>
  <si>
    <t>100 to 249</t>
  </si>
  <si>
    <t>Miriam Weintraub</t>
  </si>
  <si>
    <t>Human Resources / Bookkeeping</t>
  </si>
  <si>
    <t>Successful Abstract LLC</t>
  </si>
  <si>
    <t>Ocean</t>
  </si>
  <si>
    <t>Lakewood</t>
  </si>
  <si>
    <t>5 to 9</t>
  </si>
  <si>
    <t>52 Finance and Insurance</t>
  </si>
  <si>
    <t>Norma Hanley</t>
  </si>
  <si>
    <t>Senior Director, Human Resources</t>
  </si>
  <si>
    <t>The Hartz Mountain Corporation</t>
  </si>
  <si>
    <t>Hudson</t>
  </si>
  <si>
    <t>Secaucus</t>
  </si>
  <si>
    <t>Sandra Shea</t>
  </si>
  <si>
    <t>HR Manager</t>
  </si>
  <si>
    <t>Freehold Cartage, Inc</t>
  </si>
  <si>
    <t>Monmouth</t>
  </si>
  <si>
    <t>Freehold Township</t>
  </si>
  <si>
    <t>48-49 Transportation and Warehousing</t>
  </si>
  <si>
    <t>Fatima Latif</t>
  </si>
  <si>
    <t>Service Unit Support Specialist</t>
  </si>
  <si>
    <t>Girl Scouts Heart of New Jersey</t>
  </si>
  <si>
    <t>Branchburg</t>
  </si>
  <si>
    <t>Dana DePace</t>
  </si>
  <si>
    <t>Vice President, Human Resources</t>
  </si>
  <si>
    <t>Somerset Savings Bank</t>
  </si>
  <si>
    <t>Bound Brook</t>
  </si>
  <si>
    <t>Joan Schiller</t>
  </si>
  <si>
    <t>Owner</t>
  </si>
  <si>
    <t>Foremost Mfg. Co.</t>
  </si>
  <si>
    <t>Linda Houlis</t>
  </si>
  <si>
    <t>H.R.Dir.</t>
  </si>
  <si>
    <t>West Bergen Mental Healthcare, Inc.</t>
  </si>
  <si>
    <t>michele cavaliere</t>
  </si>
  <si>
    <t>Vice President</t>
  </si>
  <si>
    <t>Access Self Storage</t>
  </si>
  <si>
    <t>Little Ferry</t>
  </si>
  <si>
    <t>Age</t>
  </si>
  <si>
    <t>Gender</t>
  </si>
  <si>
    <t>Hispanic</t>
  </si>
  <si>
    <t>Race</t>
  </si>
  <si>
    <t>55-64</t>
  </si>
  <si>
    <t>N</t>
  </si>
  <si>
    <t>F</t>
  </si>
  <si>
    <t>White/Caucasian</t>
  </si>
  <si>
    <t>Y</t>
  </si>
  <si>
    <t>65 or over</t>
  </si>
  <si>
    <t>No</t>
  </si>
  <si>
    <t>White or Caucasian</t>
  </si>
  <si>
    <t>M</t>
  </si>
  <si>
    <t>35-44</t>
  </si>
  <si>
    <t>45-54</t>
  </si>
  <si>
    <t>Female</t>
  </si>
  <si>
    <t>Male</t>
  </si>
  <si>
    <t>Respondents</t>
  </si>
  <si>
    <t>Percentage</t>
  </si>
  <si>
    <t>65+</t>
  </si>
  <si>
    <t>18-35</t>
  </si>
  <si>
    <t xml:space="preserve">0 to 5 </t>
  </si>
  <si>
    <t xml:space="preserve">5 to 9 </t>
  </si>
  <si>
    <t>Location</t>
  </si>
  <si>
    <t>Percentages</t>
  </si>
  <si>
    <t>31/33</t>
  </si>
  <si>
    <t>48/49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</si>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</sst>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Border="1"/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13">
    <dxf>
      <numFmt numFmtId="14" formatCode="0.00%"/>
    </dxf>
    <dxf>
      <numFmt numFmtId="14" formatCode="0.00%"/>
    </dxf>
    <dxf>
      <numFmt numFmtId="14" formatCode="0.00%"/>
    </dxf>
    <dxf>
      <alignment horizontal="right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4AE48-3745-40C8-8F24-3768DE71F31A}" name="Table1" displayName="Table1" ref="A1:K15" totalsRowShown="0" headerRowDxfId="12">
  <autoFilter ref="A1:K15" xr:uid="{44B360CD-C1E5-4B81-B2B4-AE6D15A64AF3}"/>
  <tableColumns count="11">
    <tableColumn id="1" xr3:uid="{50462DBC-2FB3-4A2E-864A-AAFA87DF5DB2}" name="Name" dataDxfId="11"/>
    <tableColumn id="2" xr3:uid="{2CBAA3E6-67B9-45B1-B3BC-9F20111EB2F8}" name="Position" dataDxfId="10"/>
    <tableColumn id="3" xr3:uid="{D9E3BC11-0364-4FDE-B253-532889860C15}" name="Organization" dataDxfId="9"/>
    <tableColumn id="4" xr3:uid="{0D2DA9D8-177E-492B-B3CF-9C8162995DD5}" name="County" dataDxfId="8"/>
    <tableColumn id="5" xr3:uid="{E6E70272-27A7-4561-A545-C324E3CFF4D5}" name="Municipality" dataDxfId="7"/>
    <tableColumn id="6" xr3:uid="{424EFF05-6447-4384-8BF2-8AA8E3E3777E}" name="Size" dataDxfId="6"/>
    <tableColumn id="7" xr3:uid="{95F99FE0-11DD-4A27-8183-DCC2B1E03653}" name="Industry" dataDxfId="5"/>
    <tableColumn id="8" xr3:uid="{95653540-42F0-494F-9DB2-B0CEC94AEDE0}" name="Gender"/>
    <tableColumn id="9" xr3:uid="{C0AEC083-D559-41FC-877E-8ED21E327AB0}" name="Age"/>
    <tableColumn id="10" xr3:uid="{E0663933-9E2E-433E-BFF5-83CE076B846F}" name="Hispanic"/>
    <tableColumn id="11" xr3:uid="{FC23A8AB-AC4D-4355-BAEB-55AFA0E950DB}" name="Ra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557584-EB36-4294-8D47-4F5A40A4AFD3}" name="Table3" displayName="Table3" ref="A1:C3" totalsRowShown="0">
  <autoFilter ref="A1:C3" xr:uid="{45214A5F-C9E5-49A3-AC8A-B21E4A63035A}"/>
  <tableColumns count="3">
    <tableColumn id="1" xr3:uid="{8131B792-A128-48CE-9703-1A338C05ADF8}" name="Gender"/>
    <tableColumn id="2" xr3:uid="{BE1FC4AC-AB93-49DB-B8F1-BC73D0D0C488}" name="Respondents"/>
    <tableColumn id="3" xr3:uid="{FB04CF48-EE16-4CB2-B65C-0F3EEFF8B047}" name="Percentage" dataDxfId="4">
      <calculatedColumnFormula>1/9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B70EC5-3C62-4209-98C2-F0B8BF9E9E1A}" name="Table4" displayName="Table4" ref="A5:C10" totalsRowShown="0">
  <autoFilter ref="A5:C10" xr:uid="{1AFFB03A-9CB0-410D-ADD4-95F6C2F929B8}"/>
  <tableColumns count="3">
    <tableColumn id="1" xr3:uid="{8A846B8E-C8E1-4CB8-8672-E322C4F11AFB}" name="Age" dataDxfId="3"/>
    <tableColumn id="2" xr3:uid="{11CE750D-1244-42A6-B746-803EE8964F8A}" name="Respondents"/>
    <tableColumn id="3" xr3:uid="{EFBBA826-45A7-452A-B186-55148DA4B21A}" name="Percentag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7D0F05-23A7-4AD6-9C6C-EBE8A04CE677}" name="Table5" displayName="Table5" ref="A12:C18" totalsRowShown="0">
  <autoFilter ref="A12:C18" xr:uid="{FC486D30-0D01-4268-8412-C1B49D648CD5}"/>
  <tableColumns count="3">
    <tableColumn id="1" xr3:uid="{487678BD-53C7-4A7D-9886-4788E94E0178}" name="Size"/>
    <tableColumn id="2" xr3:uid="{F300FDDB-6E9B-4A61-8F3A-0C50A94575B1}" name="Respondents"/>
    <tableColumn id="3" xr3:uid="{88CF4265-9485-4FB5-AED3-94A4310222ED}" name="Percentage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E9FA9E-53F1-465D-AF61-12C5798F3095}" name="Table6" displayName="Table6" ref="E1:G9" totalsRowShown="0">
  <autoFilter ref="E1:G9" xr:uid="{22C0D042-0113-4FCA-8779-0BFA2D8B54BD}"/>
  <sortState xmlns:xlrd2="http://schemas.microsoft.com/office/spreadsheetml/2017/richdata2" ref="E2:G9">
    <sortCondition descending="1" ref="F1:F9"/>
  </sortState>
  <tableColumns count="3">
    <tableColumn id="1" xr3:uid="{3BF027B7-4880-45F4-84C8-64263ABB5A13}" name="Location"/>
    <tableColumn id="2" xr3:uid="{5067564A-114C-45BB-861A-DEA100CAC125}" name="Respondents"/>
    <tableColumn id="3" xr3:uid="{FE9525CB-F08B-4C7C-BC1B-1601BA6DE7C1}" name="Percentages" dataDxfId="0">
      <calculatedColumnFormula>1/14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7DC6-0F24-4022-83A3-37ECF1A67594}">
  <dimension ref="A1:P15"/>
  <sheetViews>
    <sheetView tabSelected="1" topLeftCell="A4" workbookViewId="0">
      <selection activeCell="O4" sqref="O4"/>
    </sheetView>
  </sheetViews>
  <sheetFormatPr defaultRowHeight="14.5" x14ac:dyDescent="0.35"/>
  <cols>
    <col min="2" max="2" width="9.6328125" customWidth="1"/>
    <col min="3" max="3" width="13.54296875" customWidth="1"/>
    <col min="4" max="4" width="8.81640625" customWidth="1"/>
    <col min="5" max="5" width="13.08984375" customWidth="1"/>
    <col min="7" max="7" width="9.81640625" customWidth="1"/>
    <col min="8" max="8" width="9" customWidth="1"/>
    <col min="10" max="10" width="9.81640625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82</v>
      </c>
      <c r="I1" s="3" t="s">
        <v>81</v>
      </c>
      <c r="J1" s="3" t="s">
        <v>83</v>
      </c>
      <c r="K1" s="3" t="s">
        <v>84</v>
      </c>
    </row>
    <row r="2" spans="1:16" ht="58" x14ac:dyDescent="0.35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5"/>
      <c r="I2" s="5"/>
      <c r="J2" s="6"/>
      <c r="K2" s="5"/>
      <c r="N2">
        <v>62</v>
      </c>
      <c r="O2">
        <v>3</v>
      </c>
    </row>
    <row r="3" spans="1:16" ht="58" x14ac:dyDescent="0.35">
      <c r="A3" s="2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13</v>
      </c>
      <c r="H3" s="5" t="s">
        <v>87</v>
      </c>
      <c r="I3" s="5" t="s">
        <v>85</v>
      </c>
      <c r="J3" s="5" t="s">
        <v>89</v>
      </c>
      <c r="K3" s="5" t="s">
        <v>88</v>
      </c>
      <c r="N3" s="10" t="s">
        <v>106</v>
      </c>
      <c r="O3">
        <v>4</v>
      </c>
      <c r="P3" s="11"/>
    </row>
    <row r="4" spans="1:16" ht="43.5" x14ac:dyDescent="0.35">
      <c r="A4" s="2" t="s">
        <v>20</v>
      </c>
      <c r="B4" s="4" t="s">
        <v>21</v>
      </c>
      <c r="C4" s="4" t="s">
        <v>22</v>
      </c>
      <c r="D4" s="4" t="s">
        <v>23</v>
      </c>
      <c r="E4" s="4" t="s">
        <v>24</v>
      </c>
      <c r="F4" s="4" t="s">
        <v>25</v>
      </c>
      <c r="G4" s="4" t="s">
        <v>26</v>
      </c>
      <c r="H4" s="7" t="s">
        <v>87</v>
      </c>
      <c r="I4" s="7" t="s">
        <v>90</v>
      </c>
      <c r="J4" s="7" t="s">
        <v>91</v>
      </c>
      <c r="K4" s="7" t="s">
        <v>92</v>
      </c>
      <c r="N4">
        <v>54</v>
      </c>
      <c r="O4">
        <v>1</v>
      </c>
      <c r="P4" s="11"/>
    </row>
    <row r="5" spans="1:16" ht="101.5" x14ac:dyDescent="0.35">
      <c r="A5" s="2" t="s">
        <v>27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25</v>
      </c>
      <c r="G5" s="4" t="s">
        <v>32</v>
      </c>
      <c r="H5" s="1" t="s">
        <v>87</v>
      </c>
      <c r="I5" s="7" t="s">
        <v>85</v>
      </c>
      <c r="J5" s="7" t="s">
        <v>91</v>
      </c>
      <c r="K5" s="7" t="s">
        <v>92</v>
      </c>
      <c r="N5">
        <v>52</v>
      </c>
      <c r="O5">
        <v>2</v>
      </c>
      <c r="P5" s="11"/>
    </row>
    <row r="6" spans="1:16" ht="43.5" x14ac:dyDescent="0.35">
      <c r="A6" s="2" t="s">
        <v>33</v>
      </c>
      <c r="B6" s="4" t="s">
        <v>34</v>
      </c>
      <c r="C6" s="4" t="s">
        <v>35</v>
      </c>
      <c r="D6" s="4" t="s">
        <v>17</v>
      </c>
      <c r="E6" s="4" t="s">
        <v>36</v>
      </c>
      <c r="F6" s="4" t="s">
        <v>37</v>
      </c>
      <c r="G6" s="4" t="s">
        <v>38</v>
      </c>
      <c r="H6" s="1" t="s">
        <v>93</v>
      </c>
      <c r="I6" s="7" t="s">
        <v>94</v>
      </c>
      <c r="J6" s="7" t="s">
        <v>91</v>
      </c>
      <c r="K6" s="7" t="s">
        <v>92</v>
      </c>
      <c r="N6" s="10" t="s">
        <v>107</v>
      </c>
      <c r="O6">
        <v>1</v>
      </c>
      <c r="P6" s="11"/>
    </row>
    <row r="7" spans="1:16" ht="43.5" x14ac:dyDescent="0.35">
      <c r="A7" s="2" t="s">
        <v>39</v>
      </c>
      <c r="B7" s="4" t="s">
        <v>40</v>
      </c>
      <c r="C7" s="4" t="s">
        <v>41</v>
      </c>
      <c r="D7" s="4" t="s">
        <v>42</v>
      </c>
      <c r="E7" s="4" t="s">
        <v>43</v>
      </c>
      <c r="F7" s="4" t="s">
        <v>44</v>
      </c>
      <c r="G7" s="4" t="s">
        <v>26</v>
      </c>
      <c r="H7" s="1" t="s">
        <v>87</v>
      </c>
      <c r="I7" s="7" t="s">
        <v>95</v>
      </c>
      <c r="J7" s="7" t="s">
        <v>91</v>
      </c>
      <c r="K7" s="7" t="s">
        <v>92</v>
      </c>
      <c r="N7" s="10" t="s">
        <v>108</v>
      </c>
      <c r="O7">
        <v>3</v>
      </c>
      <c r="P7" s="11"/>
    </row>
    <row r="8" spans="1:16" ht="72.5" x14ac:dyDescent="0.35">
      <c r="A8" s="4" t="s">
        <v>45</v>
      </c>
      <c r="B8" s="4" t="s">
        <v>46</v>
      </c>
      <c r="C8" s="4" t="s">
        <v>47</v>
      </c>
      <c r="D8" s="4" t="s">
        <v>48</v>
      </c>
      <c r="E8" s="4" t="s">
        <v>49</v>
      </c>
      <c r="F8" s="4" t="s">
        <v>50</v>
      </c>
      <c r="G8" s="4" t="s">
        <v>51</v>
      </c>
      <c r="H8" s="1" t="s">
        <v>87</v>
      </c>
      <c r="I8" s="7" t="s">
        <v>95</v>
      </c>
      <c r="J8" s="7" t="s">
        <v>91</v>
      </c>
      <c r="K8" s="7" t="s">
        <v>92</v>
      </c>
      <c r="N8" s="10"/>
      <c r="P8" s="11"/>
    </row>
    <row r="9" spans="1:16" ht="58" x14ac:dyDescent="0.35">
      <c r="A9" s="2" t="s">
        <v>52</v>
      </c>
      <c r="B9" s="4" t="s">
        <v>53</v>
      </c>
      <c r="C9" s="4" t="s">
        <v>54</v>
      </c>
      <c r="D9" s="4" t="s">
        <v>55</v>
      </c>
      <c r="E9" s="4" t="s">
        <v>56</v>
      </c>
      <c r="F9" s="4" t="s">
        <v>44</v>
      </c>
      <c r="G9" s="4" t="s">
        <v>26</v>
      </c>
      <c r="H9" s="5" t="s">
        <v>87</v>
      </c>
      <c r="I9" s="5" t="s">
        <v>85</v>
      </c>
      <c r="J9" s="5" t="s">
        <v>86</v>
      </c>
      <c r="K9" s="5" t="s">
        <v>88</v>
      </c>
      <c r="N9" s="10"/>
      <c r="P9" s="11"/>
    </row>
    <row r="10" spans="1:16" ht="72.5" x14ac:dyDescent="0.35">
      <c r="A10" s="2" t="s">
        <v>57</v>
      </c>
      <c r="B10" s="4" t="s">
        <v>58</v>
      </c>
      <c r="C10" s="4" t="s">
        <v>59</v>
      </c>
      <c r="D10" s="4" t="s">
        <v>60</v>
      </c>
      <c r="E10" s="4" t="s">
        <v>61</v>
      </c>
      <c r="F10" s="4" t="s">
        <v>44</v>
      </c>
      <c r="G10" s="4" t="s">
        <v>62</v>
      </c>
      <c r="H10" s="5" t="s">
        <v>87</v>
      </c>
      <c r="I10" s="5" t="s">
        <v>85</v>
      </c>
      <c r="J10" s="5" t="s">
        <v>86</v>
      </c>
      <c r="K10" s="5" t="s">
        <v>88</v>
      </c>
      <c r="N10" s="10"/>
      <c r="P10" s="11"/>
    </row>
    <row r="11" spans="1:16" ht="58" x14ac:dyDescent="0.35">
      <c r="A11" s="2" t="s">
        <v>63</v>
      </c>
      <c r="B11" s="4" t="s">
        <v>64</v>
      </c>
      <c r="C11" s="4" t="s">
        <v>65</v>
      </c>
      <c r="D11" s="4" t="s">
        <v>42</v>
      </c>
      <c r="E11" s="4" t="s">
        <v>66</v>
      </c>
      <c r="F11" s="4" t="s">
        <v>12</v>
      </c>
      <c r="G11" s="4" t="s">
        <v>38</v>
      </c>
      <c r="H11" s="6"/>
      <c r="I11" s="6"/>
      <c r="J11" s="6"/>
      <c r="K11" s="6"/>
      <c r="P11" s="11"/>
    </row>
    <row r="12" spans="1:16" ht="58" x14ac:dyDescent="0.35">
      <c r="A12" s="2" t="s">
        <v>67</v>
      </c>
      <c r="B12" s="4" t="s">
        <v>68</v>
      </c>
      <c r="C12" s="4" t="s">
        <v>69</v>
      </c>
      <c r="D12" s="4" t="s">
        <v>42</v>
      </c>
      <c r="E12" s="4" t="s">
        <v>70</v>
      </c>
      <c r="F12" s="4" t="s">
        <v>12</v>
      </c>
      <c r="G12" s="4" t="s">
        <v>51</v>
      </c>
      <c r="H12" s="5" t="s">
        <v>87</v>
      </c>
      <c r="I12" s="7" t="s">
        <v>95</v>
      </c>
      <c r="J12" s="7" t="s">
        <v>91</v>
      </c>
      <c r="K12" s="7" t="s">
        <v>92</v>
      </c>
    </row>
    <row r="13" spans="1:16" ht="43.5" x14ac:dyDescent="0.35">
      <c r="A13" s="2" t="s">
        <v>71</v>
      </c>
      <c r="B13" s="4" t="s">
        <v>72</v>
      </c>
      <c r="C13" s="4" t="s">
        <v>73</v>
      </c>
      <c r="D13" s="4" t="s">
        <v>10</v>
      </c>
      <c r="E13" s="4" t="s">
        <v>10</v>
      </c>
      <c r="F13" s="4" t="s">
        <v>37</v>
      </c>
      <c r="G13" s="4" t="s">
        <v>26</v>
      </c>
      <c r="H13" s="6"/>
      <c r="I13" s="6"/>
      <c r="J13" s="6"/>
      <c r="K13" s="6"/>
    </row>
    <row r="14" spans="1:16" ht="58" x14ac:dyDescent="0.35">
      <c r="A14" s="2" t="s">
        <v>74</v>
      </c>
      <c r="B14" s="4" t="s">
        <v>75</v>
      </c>
      <c r="C14" s="4" t="s">
        <v>76</v>
      </c>
      <c r="D14" s="4" t="s">
        <v>17</v>
      </c>
      <c r="E14" s="8"/>
      <c r="F14" s="4" t="s">
        <v>12</v>
      </c>
      <c r="G14" s="4" t="s">
        <v>13</v>
      </c>
      <c r="H14" s="6"/>
      <c r="I14" s="6"/>
      <c r="J14" s="6"/>
      <c r="K14" s="6"/>
    </row>
    <row r="15" spans="1:16" ht="38.5" x14ac:dyDescent="0.35">
      <c r="A15" s="9" t="s">
        <v>77</v>
      </c>
      <c r="B15" s="9" t="s">
        <v>78</v>
      </c>
      <c r="C15" s="9" t="s">
        <v>79</v>
      </c>
      <c r="D15" s="9" t="s">
        <v>17</v>
      </c>
      <c r="E15" s="9" t="s">
        <v>80</v>
      </c>
      <c r="F15" s="9" t="s">
        <v>12</v>
      </c>
      <c r="G15" s="9" t="s">
        <v>38</v>
      </c>
      <c r="H15" s="6"/>
      <c r="I15" s="6"/>
      <c r="J15" s="6"/>
      <c r="K15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246C-A84D-47FC-B29B-5CE95C9BD67E}">
  <dimension ref="A1:G18"/>
  <sheetViews>
    <sheetView workbookViewId="0">
      <selection activeCell="F12" sqref="F12"/>
    </sheetView>
  </sheetViews>
  <sheetFormatPr defaultRowHeight="14.5" x14ac:dyDescent="0.35"/>
  <cols>
    <col min="1" max="1" width="9" customWidth="1"/>
    <col min="2" max="2" width="13.7265625" customWidth="1"/>
    <col min="3" max="3" width="12.1796875" customWidth="1"/>
    <col min="5" max="5" width="9.90625" customWidth="1"/>
    <col min="6" max="6" width="13.7265625" customWidth="1"/>
    <col min="7" max="7" width="13" customWidth="1"/>
  </cols>
  <sheetData>
    <row r="1" spans="1:7" x14ac:dyDescent="0.35">
      <c r="A1" t="s">
        <v>82</v>
      </c>
      <c r="B1" t="s">
        <v>98</v>
      </c>
      <c r="C1" t="s">
        <v>99</v>
      </c>
      <c r="E1" t="s">
        <v>104</v>
      </c>
      <c r="F1" t="s">
        <v>98</v>
      </c>
      <c r="G1" t="s">
        <v>105</v>
      </c>
    </row>
    <row r="2" spans="1:7" x14ac:dyDescent="0.35">
      <c r="A2" t="s">
        <v>96</v>
      </c>
      <c r="B2">
        <v>8</v>
      </c>
      <c r="C2" s="11">
        <f>8/9</f>
        <v>0.88888888888888884</v>
      </c>
      <c r="E2" t="s">
        <v>17</v>
      </c>
      <c r="F2">
        <v>4</v>
      </c>
      <c r="G2" s="11">
        <f>4/14</f>
        <v>0.2857142857142857</v>
      </c>
    </row>
    <row r="3" spans="1:7" x14ac:dyDescent="0.35">
      <c r="A3" t="s">
        <v>97</v>
      </c>
      <c r="B3">
        <v>1</v>
      </c>
      <c r="C3" s="11">
        <f>1/9</f>
        <v>0.1111111111111111</v>
      </c>
      <c r="E3" t="s">
        <v>42</v>
      </c>
      <c r="F3">
        <v>3</v>
      </c>
      <c r="G3" s="11">
        <f>3/14</f>
        <v>0.21428571428571427</v>
      </c>
    </row>
    <row r="4" spans="1:7" x14ac:dyDescent="0.35">
      <c r="C4" s="11"/>
      <c r="E4" t="s">
        <v>10</v>
      </c>
      <c r="F4">
        <v>2</v>
      </c>
      <c r="G4" s="11">
        <f>2/14</f>
        <v>0.14285714285714285</v>
      </c>
    </row>
    <row r="5" spans="1:7" x14ac:dyDescent="0.35">
      <c r="A5" t="s">
        <v>81</v>
      </c>
      <c r="B5" t="s">
        <v>98</v>
      </c>
      <c r="C5" s="11" t="s">
        <v>99</v>
      </c>
      <c r="E5" t="s">
        <v>23</v>
      </c>
      <c r="F5">
        <v>1</v>
      </c>
      <c r="G5" s="11">
        <f>1/14</f>
        <v>7.1428571428571425E-2</v>
      </c>
    </row>
    <row r="6" spans="1:7" x14ac:dyDescent="0.35">
      <c r="A6" s="10" t="s">
        <v>101</v>
      </c>
      <c r="B6">
        <v>0</v>
      </c>
      <c r="C6" s="11">
        <v>0</v>
      </c>
      <c r="E6" t="s">
        <v>30</v>
      </c>
      <c r="F6">
        <v>1</v>
      </c>
      <c r="G6" s="11">
        <f>1/14</f>
        <v>7.1428571428571425E-2</v>
      </c>
    </row>
    <row r="7" spans="1:7" x14ac:dyDescent="0.35">
      <c r="A7" s="10" t="s">
        <v>94</v>
      </c>
      <c r="B7">
        <v>1</v>
      </c>
      <c r="C7" s="11">
        <f>1/9</f>
        <v>0.1111111111111111</v>
      </c>
      <c r="E7" t="s">
        <v>48</v>
      </c>
      <c r="F7">
        <v>1</v>
      </c>
      <c r="G7" s="11">
        <f>1/14</f>
        <v>7.1428571428571425E-2</v>
      </c>
    </row>
    <row r="8" spans="1:7" x14ac:dyDescent="0.35">
      <c r="A8" s="10" t="s">
        <v>95</v>
      </c>
      <c r="B8">
        <v>3</v>
      </c>
      <c r="C8" s="11">
        <f>3/9</f>
        <v>0.33333333333333331</v>
      </c>
      <c r="E8" t="s">
        <v>55</v>
      </c>
      <c r="F8">
        <v>1</v>
      </c>
      <c r="G8" s="11">
        <f>1/14</f>
        <v>7.1428571428571425E-2</v>
      </c>
    </row>
    <row r="9" spans="1:7" x14ac:dyDescent="0.35">
      <c r="A9" s="10" t="s">
        <v>85</v>
      </c>
      <c r="B9">
        <v>4</v>
      </c>
      <c r="C9" s="11">
        <f>4/9</f>
        <v>0.44444444444444442</v>
      </c>
      <c r="E9" t="s">
        <v>60</v>
      </c>
      <c r="F9">
        <v>1</v>
      </c>
      <c r="G9" s="11">
        <f>1/14</f>
        <v>7.1428571428571425E-2</v>
      </c>
    </row>
    <row r="10" spans="1:7" x14ac:dyDescent="0.35">
      <c r="A10" s="10" t="s">
        <v>100</v>
      </c>
      <c r="B10">
        <v>1</v>
      </c>
      <c r="C10" s="11">
        <f>1/9</f>
        <v>0.1111111111111111</v>
      </c>
    </row>
    <row r="12" spans="1:7" x14ac:dyDescent="0.35">
      <c r="A12" t="s">
        <v>5</v>
      </c>
      <c r="B12" t="s">
        <v>98</v>
      </c>
      <c r="C12" t="s">
        <v>99</v>
      </c>
    </row>
    <row r="13" spans="1:7" x14ac:dyDescent="0.35">
      <c r="A13" t="s">
        <v>102</v>
      </c>
      <c r="B13">
        <v>0</v>
      </c>
      <c r="C13" s="11">
        <f>0/14</f>
        <v>0</v>
      </c>
    </row>
    <row r="14" spans="1:7" x14ac:dyDescent="0.35">
      <c r="A14" t="s">
        <v>103</v>
      </c>
      <c r="B14">
        <v>1</v>
      </c>
      <c r="C14" s="11">
        <f>1/14</f>
        <v>7.1428571428571425E-2</v>
      </c>
    </row>
    <row r="15" spans="1:7" x14ac:dyDescent="0.35">
      <c r="A15" t="s">
        <v>25</v>
      </c>
      <c r="B15">
        <v>2</v>
      </c>
      <c r="C15" s="11">
        <f>2/14</f>
        <v>0.14285714285714285</v>
      </c>
    </row>
    <row r="16" spans="1:7" x14ac:dyDescent="0.35">
      <c r="A16" t="s">
        <v>37</v>
      </c>
      <c r="B16">
        <v>2</v>
      </c>
      <c r="C16" s="11">
        <f>2/14</f>
        <v>0.14285714285714285</v>
      </c>
    </row>
    <row r="17" spans="1:3" x14ac:dyDescent="0.35">
      <c r="A17" t="s">
        <v>12</v>
      </c>
      <c r="B17">
        <v>5</v>
      </c>
      <c r="C17" s="11">
        <f>5/14</f>
        <v>0.35714285714285715</v>
      </c>
    </row>
    <row r="18" spans="1:3" x14ac:dyDescent="0.35">
      <c r="A18" t="s">
        <v>44</v>
      </c>
      <c r="B18">
        <v>4</v>
      </c>
      <c r="C18" s="11">
        <f>4/14</f>
        <v>0.2857142857142857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2020-05-20T15:39:43Z</dcterms:created>
  <dcterms:modified xsi:type="dcterms:W3CDTF">2020-05-20T16:54:55Z</dcterms:modified>
</cp:coreProperties>
</file>