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rot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14" i="1" l="1"/>
  <c r="B29" i="1" s="1"/>
  <c r="E4" i="1" l="1"/>
  <c r="D24" i="1"/>
  <c r="B27" i="1" s="1"/>
  <c r="D23" i="1"/>
  <c r="D22" i="1"/>
  <c r="D21" i="1"/>
  <c r="D20" i="1"/>
  <c r="D19" i="1"/>
  <c r="D18" i="1"/>
  <c r="E16" i="1" l="1"/>
</calcChain>
</file>

<file path=xl/sharedStrings.xml><?xml version="1.0" encoding="utf-8"?>
<sst xmlns="http://schemas.openxmlformats.org/spreadsheetml/2006/main" count="56" uniqueCount="52">
  <si>
    <t>配置项目</t>
  </si>
  <si>
    <t>属性</t>
  </si>
  <si>
    <t>备注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</si>
  <si>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</si>
  <si>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</si>
  <si>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</si>
  <si>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</si>
  <si>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</si>
  <si>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</si>
  <si>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</si>
  <si>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</si>
  <si>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</si>
  <si>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</si>
  <si>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</si>
  <si>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</si>
  <si>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</si>
  <si>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</si>
  <si>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</si>
  <si>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</si>
  <si>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</si>
  <si>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</si>
  <si>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</si>
  <si>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</si>
  <si>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</si>
  <si>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</si>
  <si>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</si>
  <si>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</si>
  <si>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</si>
  <si>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</si>
  <si>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</si>
  <si>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</si>
  <si>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</si>
  <si>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</si>
  <si>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</si>
  <si>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</si>
  <si>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</si>
  <si>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</si>
  <si>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</si>
  <si>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</si>
  <si>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</si>
  <si>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</si>
  <si>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</si>
  <si>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</si>
  <si>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</si>
  <si>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行程时间(s)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</si>
  <si>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</si>
  <si>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</si>
  <si>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</si>
  <si>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</si>
  <si>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初始Tilt(deg)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</si>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</sst>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9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17" sqref="B17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43</v>
      </c>
      <c r="E1" s="20"/>
      <c r="F1" s="18" t="s">
        <v>48</v>
      </c>
      <c r="H1" s="1" t="s">
        <v>4</v>
      </c>
      <c r="I1" s="1" t="s">
        <v>2</v>
      </c>
    </row>
    <row r="2" spans="1:9">
      <c r="A2" s="3" t="s">
        <v>5</v>
      </c>
      <c r="B2" s="3" t="s">
        <v>39</v>
      </c>
      <c r="C2" s="14"/>
      <c r="D2" s="13"/>
      <c r="E2" s="10"/>
      <c r="F2" s="10"/>
      <c r="H2" s="4">
        <v>1</v>
      </c>
      <c r="I2" s="4" t="s">
        <v>6</v>
      </c>
    </row>
    <row r="3" spans="1:9">
      <c r="A3" s="5" t="s">
        <v>7</v>
      </c>
      <c r="B3" s="5">
        <v>0</v>
      </c>
      <c r="C3" s="15"/>
      <c r="D3" s="16"/>
      <c r="E3" s="16"/>
      <c r="F3" s="16"/>
      <c r="H3" s="4">
        <v>0</v>
      </c>
      <c r="I3" s="4" t="s">
        <v>8</v>
      </c>
    </row>
    <row r="4" spans="1:9" ht="13.5" customHeight="1">
      <c r="A4" s="5" t="s">
        <v>9</v>
      </c>
      <c r="B4" s="5">
        <v>1</v>
      </c>
      <c r="C4" s="24" t="s">
        <v>10</v>
      </c>
      <c r="D4" s="17" t="s">
        <v>44</v>
      </c>
      <c r="E4" s="17">
        <f>(ABS(B14)-0.5*(B11+B12)*B13)/B13+B11+B12</f>
        <v>12.1</v>
      </c>
      <c r="F4" s="17"/>
    </row>
    <row r="5" spans="1:9">
      <c r="A5" s="5" t="s">
        <v>11</v>
      </c>
      <c r="B5" s="5">
        <v>0.1</v>
      </c>
      <c r="C5" s="25"/>
      <c r="D5" s="13"/>
      <c r="E5" s="13"/>
      <c r="F5" s="13"/>
    </row>
    <row r="6" spans="1:9">
      <c r="A6" s="5" t="s">
        <v>12</v>
      </c>
      <c r="B6" s="5">
        <v>0.1</v>
      </c>
      <c r="C6" s="25"/>
      <c r="D6" s="13" t="s">
        <v>49</v>
      </c>
      <c r="E6" s="13">
        <v>-30</v>
      </c>
      <c r="F6" s="13"/>
    </row>
    <row r="7" spans="1:9">
      <c r="A7" s="5" t="s">
        <v>40</v>
      </c>
      <c r="B7" s="5">
        <v>60</v>
      </c>
      <c r="C7" s="25"/>
      <c r="D7" s="13"/>
      <c r="E7" s="13"/>
      <c r="F7" s="13"/>
    </row>
    <row r="8" spans="1:9">
      <c r="A8" s="5" t="s">
        <v>41</v>
      </c>
      <c r="B8" s="5">
        <v>60</v>
      </c>
      <c r="C8" s="25"/>
      <c r="D8" s="13"/>
      <c r="E8" s="13"/>
      <c r="F8" s="13"/>
    </row>
    <row r="9" spans="1:9">
      <c r="A9" s="6" t="s">
        <v>13</v>
      </c>
      <c r="B9" s="7">
        <v>1</v>
      </c>
      <c r="C9" s="14"/>
      <c r="D9" s="13"/>
      <c r="E9" s="13"/>
      <c r="F9" s="13"/>
    </row>
    <row r="10" spans="1:9" ht="13.5" customHeight="1">
      <c r="A10" s="7" t="s">
        <v>9</v>
      </c>
      <c r="B10" s="7">
        <v>0</v>
      </c>
      <c r="C10" s="24" t="s">
        <v>14</v>
      </c>
      <c r="D10" s="17"/>
      <c r="E10" s="17"/>
      <c r="F10" s="17"/>
    </row>
    <row r="11" spans="1:9">
      <c r="A11" s="7" t="s">
        <v>11</v>
      </c>
      <c r="B11" s="7">
        <v>0.1</v>
      </c>
      <c r="C11" s="25"/>
      <c r="D11" s="13"/>
      <c r="E11" s="13"/>
      <c r="F11" s="13"/>
    </row>
    <row r="12" spans="1:9">
      <c r="A12" s="7" t="s">
        <v>12</v>
      </c>
      <c r="B12" s="7">
        <v>0.1</v>
      </c>
      <c r="C12" s="25"/>
      <c r="D12" s="13"/>
      <c r="E12" s="13"/>
      <c r="F12" s="13"/>
    </row>
    <row r="13" spans="1:9">
      <c r="A13" s="7" t="s">
        <v>15</v>
      </c>
      <c r="B13" s="7">
        <v>5</v>
      </c>
      <c r="C13" s="25"/>
      <c r="D13" s="13"/>
      <c r="E13" s="13"/>
      <c r="F13" s="13"/>
    </row>
    <row r="14" spans="1:9">
      <c r="A14" s="7" t="s">
        <v>16</v>
      </c>
      <c r="B14" s="7">
        <f>-E6-E6</f>
        <v>60</v>
      </c>
      <c r="C14" s="25"/>
      <c r="D14" s="13"/>
      <c r="E14" s="13"/>
      <c r="F14" s="13"/>
    </row>
    <row r="15" spans="1:9">
      <c r="A15" s="11" t="s">
        <v>17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18</v>
      </c>
      <c r="B16" s="8">
        <v>200</v>
      </c>
      <c r="C16" s="24" t="s">
        <v>42</v>
      </c>
      <c r="D16" s="17" t="s">
        <v>45</v>
      </c>
      <c r="E16" s="17">
        <f>B17/(40000000/200)</f>
        <v>15</v>
      </c>
      <c r="F16" s="17" t="s">
        <v>46</v>
      </c>
    </row>
    <row r="17" spans="1:6">
      <c r="A17" s="8" t="s">
        <v>19</v>
      </c>
      <c r="B17" s="8">
        <v>3000000</v>
      </c>
      <c r="C17" s="25"/>
      <c r="D17" s="13"/>
      <c r="E17" s="13"/>
      <c r="F17" s="13"/>
    </row>
    <row r="18" spans="1:6" ht="13.5" customHeight="1">
      <c r="A18" s="8" t="s">
        <v>20</v>
      </c>
      <c r="B18" s="8">
        <v>100</v>
      </c>
      <c r="C18" s="24" t="s">
        <v>21</v>
      </c>
      <c r="D18" s="17" t="str">
        <f>"Tilt:"&amp;E6&amp;"~"&amp;-E6</f>
        <v>Tilt:-30~30</v>
      </c>
      <c r="E18" s="17"/>
      <c r="F18" s="21" t="s">
        <v>47</v>
      </c>
    </row>
    <row r="19" spans="1:6">
      <c r="A19" s="8" t="s">
        <v>22</v>
      </c>
      <c r="B19" s="8">
        <v>0</v>
      </c>
      <c r="C19" s="25"/>
      <c r="D19" s="13" t="str">
        <f>"Pre-Stop time="&amp;1&amp;"s"</f>
        <v>Pre-Stop time=1s</v>
      </c>
      <c r="E19" s="13"/>
      <c r="F19" s="22"/>
    </row>
    <row r="20" spans="1:6">
      <c r="A20" s="8" t="s">
        <v>23</v>
      </c>
      <c r="B20" s="8">
        <v>0</v>
      </c>
      <c r="C20" s="25"/>
      <c r="D20" s="13" t="str">
        <f>"AccTime="&amp;B11&amp;"s"</f>
        <v>AccTime=0.1s</v>
      </c>
      <c r="E20" s="13"/>
      <c r="F20" s="22"/>
    </row>
    <row r="21" spans="1:6">
      <c r="A21" s="8" t="s">
        <v>24</v>
      </c>
      <c r="B21" s="8">
        <v>0</v>
      </c>
      <c r="C21" s="25"/>
      <c r="D21" s="13" t="str">
        <f>"DecTime="&amp;B12&amp;"s"</f>
        <v>DecTime=0.1s</v>
      </c>
      <c r="E21" s="13"/>
      <c r="F21" s="22"/>
    </row>
    <row r="22" spans="1:6">
      <c r="A22" s="8" t="s">
        <v>25</v>
      </c>
      <c r="B22" s="8">
        <v>0</v>
      </c>
      <c r="C22" s="25"/>
      <c r="D22" s="13" t="str">
        <f>"MaxSpeed="&amp;B13&amp;"deg/s"</f>
        <v>MaxSpeed=5deg/s</v>
      </c>
      <c r="E22" s="13"/>
      <c r="F22" s="22"/>
    </row>
    <row r="23" spans="1:6">
      <c r="A23" s="8" t="s">
        <v>26</v>
      </c>
      <c r="B23" s="8" t="s">
        <v>27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28</v>
      </c>
      <c r="B24" s="8" t="s">
        <v>29</v>
      </c>
      <c r="C24" s="25"/>
      <c r="D24" s="13" t="str">
        <f>"DataSize="&amp;B17</f>
        <v>DataSize=3000000</v>
      </c>
      <c r="E24" s="13"/>
      <c r="F24" s="22"/>
    </row>
    <row r="25" spans="1:6">
      <c r="A25" s="8" t="s">
        <v>30</v>
      </c>
      <c r="B25" s="8" t="s">
        <v>31</v>
      </c>
      <c r="C25" s="25"/>
      <c r="D25" s="13" t="s">
        <v>50</v>
      </c>
      <c r="E25" s="13"/>
      <c r="F25" s="22"/>
    </row>
    <row r="26" spans="1:6">
      <c r="A26" s="8" t="s">
        <v>32</v>
      </c>
      <c r="B26" s="8" t="s">
        <v>33</v>
      </c>
      <c r="C26" s="25"/>
      <c r="D26" s="13" t="s">
        <v>51</v>
      </c>
      <c r="E26" s="13"/>
      <c r="F26" s="23"/>
    </row>
    <row r="27" spans="1:6" ht="54">
      <c r="A27" s="8" t="s">
        <v>3</v>
      </c>
      <c r="B27" s="9" t="str">
        <f>D23&amp;CHAR(10)&amp;D24&amp;CHAR(10)&amp;D18&amp;CHAR(10)&amp;D25&amp;" "&amp;D26</f>
        <v>ScanIntervals=200
DataSize=3000000
Tilt:-30~30
T=18.9 RH=27%</v>
      </c>
      <c r="C27" s="25"/>
      <c r="D27" s="13"/>
      <c r="E27" s="13"/>
      <c r="F27" s="13"/>
    </row>
    <row r="28" spans="1:6">
      <c r="A28" s="8" t="s">
        <v>34</v>
      </c>
      <c r="B28" s="8" t="s">
        <v>35</v>
      </c>
      <c r="C28" s="14" t="s">
        <v>36</v>
      </c>
      <c r="D28" s="13"/>
      <c r="E28" s="13"/>
      <c r="F28" s="13"/>
    </row>
    <row r="29" spans="1:6">
      <c r="A29" s="8" t="s">
        <v>37</v>
      </c>
      <c r="B29" s="11" t="str">
        <f>SIGN(B14)*B13&amp;"deg"</f>
        <v>5deg</v>
      </c>
      <c r="C29" s="4" t="s">
        <v>38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8" priority="10">
      <formula>$B$3=0</formula>
    </cfRule>
  </conditionalFormatting>
  <conditionalFormatting sqref="A9:B14">
    <cfRule type="expression" dxfId="7" priority="9">
      <formula>$B$9=0</formula>
    </cfRule>
  </conditionalFormatting>
  <conditionalFormatting sqref="A18:B27">
    <cfRule type="expression" dxfId="6" priority="11">
      <formula>$B$28="DAT"</formula>
    </cfRule>
  </conditionalFormatting>
  <conditionalFormatting sqref="A15:B29">
    <cfRule type="expression" dxfId="5" priority="8">
      <formula>$B$15=0</formula>
    </cfRule>
  </conditionalFormatting>
  <conditionalFormatting sqref="B19">
    <cfRule type="expression" dxfId="4" priority="7">
      <formula>$B$19=0</formula>
    </cfRule>
  </conditionalFormatting>
  <conditionalFormatting sqref="B20">
    <cfRule type="expression" dxfId="3" priority="6">
      <formula>$B$20=0</formula>
    </cfRule>
  </conditionalFormatting>
  <conditionalFormatting sqref="B21">
    <cfRule type="expression" dxfId="2" priority="5">
      <formula>$B$21=0</formula>
    </cfRule>
  </conditionalFormatting>
  <conditionalFormatting sqref="B22">
    <cfRule type="expression" dxfId="1" priority="4">
      <formula>$B$22=0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2017-03-30T02:19:29Z</dcterms:modified>
</cp:coreProperties>
</file>