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mc:AlternateContent xmlns:mc="http://schemas.openxmlformats.org/markup-compatibility/2006">
    <mc:Choice Requires="x15">
      <x15ac:absPath xmlns:x15ac="http://schemas.microsoft.com/office/spreadsheetml/2010/11/ac" url="C:\Users\asanaa\Documents\Invest, study n other\Studies\In Kenya\Moringa\Data analytics Power BI Sept 2024\"/>
    </mc:Choice>
  </mc:AlternateContent>
  <xr:revisionPtr revIDLastSave="0" documentId="13_ncr:1_{2E74F306-BF0C-4E14-AE7E-BCD5A059124E}" xr6:coauthVersionLast="36" xr6:coauthVersionMax="47" xr10:uidLastSave="{00000000-0000-0000-0000-000000000000}"/>
  <bookViews>
    <workbookView xWindow="0" yWindow="0" windowWidth="24042" windowHeight="11057" tabRatio="721" firstSheet="5" activeTab="11" xr2:uid="{00000000-000D-0000-FFFF-FFFF00000000}"/>
  </bookViews>
  <sheets>
    <sheet name="Data" sheetId="1" r:id="rId1"/>
    <sheet name="Data cleaned" sheetId="2" r:id="rId2"/>
    <sheet name="revenue and expenses by product" sheetId="4" r:id="rId3"/>
    <sheet name="revenue and expenses by country" sheetId="7" r:id="rId4"/>
    <sheet name="sales by month" sheetId="11" r:id="rId5"/>
    <sheet name="sales by country" sheetId="12" r:id="rId6"/>
    <sheet name="profit by product" sheetId="9" r:id="rId7"/>
    <sheet name="profit by region" sheetId="8" r:id="rId8"/>
    <sheet name="discount by product" sheetId="10" r:id="rId9"/>
    <sheet name="profit" sheetId="5" r:id="rId10"/>
    <sheet name="COGs (expenses)" sheetId="3" r:id="rId11"/>
    <sheet name="Dashboard" sheetId="6" r:id="rId12"/>
  </sheets>
  <definedNames>
    <definedName name="_xlchart.v1.0" hidden="1">'Data cleaned'!$E$2:$E$701</definedName>
    <definedName name="_xlchart.v1.1" hidden="1">'Data cleaned'!$D$2:$D$700</definedName>
    <definedName name="_xlchart.v1.2" hidden="1">'Data cleaned'!$D$701</definedName>
    <definedName name="_xlchart.v1.3" hidden="1">'Data cleaned'!$O$2:$O$701</definedName>
    <definedName name="_xlchart.v1.4" hidden="1">'Data cleaned'!$E$2:$E$701</definedName>
    <definedName name="_xlcn.WorksheetConnection_DataAnalyticsCumulativeProjectData.xlsxTable131" hidden="1">Table13[]</definedName>
    <definedName name="Slicer_country">#N/A</definedName>
    <definedName name="Slicer_Product">#N/A</definedName>
    <definedName name="Slicer_segment">#N/A</definedName>
    <definedName name="Slicer_Year">#N/A</definedName>
  </definedNames>
  <calcPr calcId="191028"/>
  <pivotCaches>
    <pivotCache cacheId="42" r:id="rId13"/>
    <pivotCache cacheId="45" r:id="rId14"/>
    <pivotCache cacheId="48" r:id="rId15"/>
    <pivotCache cacheId="51" r:id="rId16"/>
    <pivotCache cacheId="54" r:id="rId17"/>
    <pivotCache cacheId="57" r:id="rId18"/>
    <pivotCache cacheId="63" r:id="rId19"/>
    <pivotCache cacheId="69" r:id="rId20"/>
    <pivotCache cacheId="75" r:id="rId21"/>
  </pivotCaches>
  <extLst>
    <ext xmlns:x14="http://schemas.microsoft.com/office/spreadsheetml/2009/9/main" uri="{876F7934-8845-4945-9796-88D515C7AA90}">
      <x14:pivotCaches>
        <pivotCache cacheId="9" r:id="rId22"/>
      </x14:pivotCaches>
    </ext>
    <ext xmlns:x14="http://schemas.microsoft.com/office/spreadsheetml/2009/9/main" uri="{BBE1A952-AA13-448e-AADC-164F8A28A991}">
      <x14:slicerCaches>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3" name="Table13" connection="WorksheetConnection_Data Analytics Cumulative Project Data.xlsx!Table13"/>
        </x15:modelTables>
      </x15:dataModel>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L704" i="2" l="1"/>
  <c r="K704" i="2"/>
  <c r="J704" i="2"/>
  <c r="I704" i="2"/>
  <c r="H704" i="2"/>
  <c r="J70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2C238F-1517-487E-8BC0-5C395FC840FB}"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5A9467B-7952-4284-ACCD-2531E96B2BC7}" name="WorksheetConnection_Data Analytics Cumulative Project Data.xlsx!Table13" type="102" refreshedVersion="6" minRefreshableVersion="5">
    <extLst>
      <ext xmlns:x15="http://schemas.microsoft.com/office/spreadsheetml/2010/11/main" uri="{DE250136-89BD-433C-8126-D09CA5730AF9}">
        <x15:connection id="Table13" autoDelete="1">
          <x15:rangePr sourceName="_xlcn.WorksheetConnection_DataAnalyticsCumulativeProjectData.xlsxTable13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6">
    <s v="ThisWorkbookDataModel"/>
    <s v="{[Table13].[Year].[All]}"/>
    <s v="{[Table13].[Product].[All]}"/>
    <s v="{[Table13].[country].[All]}"/>
    <s v="{[Table13].[Gross Sales].[All]}"/>
    <s v="{[Table13].[COGS].[All]}"/>
  </metadataStrings>
  <mdxMetadata count="5">
    <mdx n="0" f="s">
      <ms ns="1" c="0"/>
    </mdx>
    <mdx n="0" f="s">
      <ms ns="2" c="0"/>
    </mdx>
    <mdx n="0" f="s">
      <ms ns="3" c="0"/>
    </mdx>
    <mdx n="0" f="s">
      <ms ns="4" c="0"/>
    </mdx>
    <mdx n="0" f="s">
      <ms ns="5" c="0"/>
    </mdx>
  </mdxMetadata>
  <valueMetadata count="5">
    <bk>
      <rc t="1" v="0"/>
    </bk>
    <bk>
      <rc t="1" v="1"/>
    </bk>
    <bk>
      <rc t="1" v="2"/>
    </bk>
    <bk>
      <rc t="1" v="3"/>
    </bk>
    <bk>
      <rc t="1" v="4"/>
    </bk>
  </valueMetadata>
</metadata>
</file>

<file path=xl/sharedStrings.xml><?xml version="1.0" encoding="utf-8"?>
<sst xmlns="http://schemas.openxmlformats.org/spreadsheetml/2006/main" count="7962" uniqueCount="61">
  <si>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</si>
  <si>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</si>
  <si>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</si>
  <si>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</si>
  <si>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</si>
  <si>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</si>
  <si>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</si>
  <si>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</si>
  <si>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</si>
  <si>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</si>
  <si>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</si>
  <si>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</si>
  <si>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</si>
  <si>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</si>
  <si>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</si>
  <si>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</si>
  <si>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</si>
  <si>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</si>
  <si>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</si>
  <si>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</si>
  <si>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</si>
  <si>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</si>
  <si>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</si>
  <si>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</si>
  <si>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</si>
  <si>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</si>
  <si>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</si>
  <si>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</si>
  <si>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</si>
  <si>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</si>
  <si>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</si>
  <si>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</si>
  <si>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</si>
  <si>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</si>
  <si>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mexico</t>
  </si>
  <si>
    <t>August</t>
  </si>
  <si>
    <t>September</t>
  </si>
  <si>
    <t>October</t>
  </si>
  <si>
    <t>2013</t>
  </si>
  <si>
    <t>United States of America</t>
  </si>
  <si>
    <t>Paseo</t>
  </si>
  <si>
    <t>February</t>
  </si>
  <si>
    <t>Small Business</t>
  </si>
  <si>
    <t>November</t>
  </si>
  <si>
    <t>Velo</t>
  </si>
  <si>
    <t>VTT</t>
  </si>
  <si>
    <t>April</t>
  </si>
  <si>
    <t>Amarilla</t>
  </si>
  <si>
    <t>Low</t>
  </si>
  <si>
    <t>May</t>
  </si>
  <si>
    <t>Medium</t>
  </si>
  <si>
    <t>High</t>
  </si>
  <si>
    <t>Grand Total</t>
  </si>
  <si>
    <t>All</t>
  </si>
  <si>
    <t>Profit (usd)</t>
  </si>
  <si>
    <t>Revenue</t>
  </si>
  <si>
    <t>Expenses</t>
  </si>
  <si>
    <t>Number of Discounts</t>
  </si>
  <si>
    <t>Number of Units Sold</t>
  </si>
  <si>
    <t>USA</t>
  </si>
  <si>
    <t>Discount band ranking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</si>
</sst>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numFmt numFmtId="166" formatCode="d&quot;/&quot;m&quot;/&quot;yyyy"/>
    <numFmt numFmtId="167" formatCode="m/d/yy\ h:mm"/>
    <numFmt numFmtId="168" formatCode="[$]d\ mmm\ yyyy;@" x16r2:formatCode16="[$-en-UG,1]d\ mmm\ yyyy;@"/>
  </numFmts>
  <fonts count="5" x14ac:knownFonts="1">
    <font>
      <sz val="10"/>
      <color rgb="FF000000"/>
      <name val="Arial"/>
      <scheme val="minor"/>
    </font>
    <font>
      <b/>
      <sz val="10"/>
      <color theme="1"/>
      <name val="Arial"/>
      <scheme val="minor"/>
    </font>
    <font>
      <sz val="10"/>
      <color theme="1"/>
      <name val="Arial"/>
      <scheme val="minor"/>
    </font>
    <font>
      <sz val="10"/>
      <color theme="1"/>
      <name val="Arial"/>
      <family val="2"/>
      <scheme val="minor"/>
    </font>
    <font>
      <sz val="9"/>
      <color rgb="FF000000"/>
      <name val="Ubuntu Sans"/>
    </font>
  </fonts>
  <fills count="4">
    <fill>
      <patternFill patternType="none"/>
    </fill>
    <fill>
      <patternFill patternType="gray125"/>
    </fill>
    <fill>
      <patternFill patternType="solid">
        <fgColor theme="0" tint="-4.9989318521683403E-2"/>
        <bgColor indexed="64"/>
      </patternFill>
    </fill>
    <fill>
      <patternFill patternType="solid">
        <fgColor theme="5" tint="-0.249977111117893"/>
        <bgColor indexed="64"/>
      </patternFill>
    </fill>
  </fills>
  <borders count="1">
    <border>
      <left/>
      <right/>
      <top/>
      <bottom/>
      <diagonal/>
    </border>
  </borders>
  <cellStyleXfs count="1">
    <xf numFmtId="0" fontId="0" fillId="0" borderId="0"/>
  </cellStyleXfs>
  <cellXfs count="50">
    <xf numFmtId="0" fontId="0" fillId="0" borderId="0" xfId="0" applyFont="1" applyAlignment="1"/>
    <xf numFmtId="0" fontId="1" fillId="0" borderId="0" xfId="0" applyFont="1" applyAlignment="1">
      <alignment horizontal="left" wrapText="1"/>
    </xf>
    <xf numFmtId="0" fontId="2" fillId="0" borderId="0" xfId="0" applyFont="1"/>
    <xf numFmtId="164" fontId="2" fillId="0" borderId="0" xfId="0" applyNumberFormat="1" applyFont="1"/>
    <xf numFmtId="165" fontId="2" fillId="0" borderId="0" xfId="0" applyNumberFormat="1" applyFont="1"/>
    <xf numFmtId="166" fontId="2" fillId="0" borderId="0" xfId="0" applyNumberFormat="1" applyFont="1"/>
    <xf numFmtId="1" fontId="2" fillId="0" borderId="0" xfId="0" applyNumberFormat="1" applyFont="1"/>
    <xf numFmtId="49" fontId="2" fillId="0" borderId="0" xfId="0" applyNumberFormat="1" applyFont="1"/>
    <xf numFmtId="0" fontId="2" fillId="0" borderId="0" xfId="0" applyFont="1" applyAlignment="1"/>
    <xf numFmtId="167" fontId="2" fillId="0" borderId="0" xfId="0" applyNumberFormat="1" applyFont="1"/>
    <xf numFmtId="0" fontId="1" fillId="2" borderId="0" xfId="0" applyFont="1" applyFill="1" applyAlignment="1">
      <alignment horizontal="left" wrapText="1"/>
    </xf>
    <xf numFmtId="164" fontId="1" fillId="2" borderId="0" xfId="0" applyNumberFormat="1" applyFont="1" applyFill="1" applyAlignment="1">
      <alignment horizontal="left" wrapText="1"/>
    </xf>
    <xf numFmtId="165" fontId="1" fillId="2" borderId="0" xfId="0" applyNumberFormat="1" applyFont="1" applyFill="1" applyAlignment="1">
      <alignment horizontal="left" wrapText="1"/>
    </xf>
    <xf numFmtId="166" fontId="1" fillId="2" borderId="0" xfId="0" applyNumberFormat="1" applyFont="1" applyFill="1" applyAlignment="1">
      <alignment horizontal="left" wrapText="1"/>
    </xf>
    <xf numFmtId="1" fontId="1" fillId="2" borderId="0" xfId="0" applyNumberFormat="1" applyFont="1" applyFill="1" applyAlignment="1">
      <alignment horizontal="left" wrapText="1"/>
    </xf>
    <xf numFmtId="49" fontId="1" fillId="2" borderId="0" xfId="0" applyNumberFormat="1" applyFont="1" applyFill="1" applyAlignment="1">
      <alignment horizontal="left" wrapText="1"/>
    </xf>
    <xf numFmtId="0" fontId="1" fillId="2" borderId="0" xfId="0" applyFont="1" applyFill="1" applyAlignment="1">
      <alignment horizontal="left" vertical="top" wrapText="1"/>
    </xf>
    <xf numFmtId="164" fontId="1" fillId="2" borderId="0" xfId="0" applyNumberFormat="1" applyFont="1" applyFill="1" applyAlignment="1">
      <alignment horizontal="left" vertical="top" wrapText="1"/>
    </xf>
    <xf numFmtId="165" fontId="1" fillId="2" borderId="0" xfId="0" applyNumberFormat="1" applyFont="1" applyFill="1" applyAlignment="1">
      <alignment horizontal="left" vertical="top" wrapText="1"/>
    </xf>
    <xf numFmtId="166" fontId="1" fillId="2" borderId="0" xfId="0" applyNumberFormat="1" applyFont="1" applyFill="1" applyAlignment="1">
      <alignment horizontal="left" vertical="top" wrapText="1"/>
    </xf>
    <xf numFmtId="1" fontId="1" fillId="2" borderId="0" xfId="0" applyNumberFormat="1" applyFont="1" applyFill="1" applyAlignment="1">
      <alignment horizontal="left" vertical="top" wrapText="1"/>
    </xf>
    <xf numFmtId="49" fontId="1" fillId="2" borderId="0" xfId="0" applyNumberFormat="1" applyFont="1" applyFill="1" applyAlignment="1">
      <alignment horizontal="left" vertical="top" wrapText="1"/>
    </xf>
    <xf numFmtId="0" fontId="1" fillId="0" borderId="0" xfId="0" applyFont="1" applyAlignment="1">
      <alignment horizontal="left" vertical="top" wrapText="1"/>
    </xf>
    <xf numFmtId="0" fontId="0" fillId="0" borderId="0" xfId="0" applyFont="1" applyAlignment="1">
      <alignment vertical="top"/>
    </xf>
    <xf numFmtId="0" fontId="2" fillId="0" borderId="0" xfId="0" applyFont="1" applyAlignment="1">
      <alignment vertical="top"/>
    </xf>
    <xf numFmtId="164" fontId="2" fillId="0" borderId="0" xfId="0" applyNumberFormat="1" applyFont="1" applyAlignment="1">
      <alignment vertical="top"/>
    </xf>
    <xf numFmtId="165" fontId="2" fillId="0" borderId="0" xfId="0" applyNumberFormat="1" applyFont="1" applyAlignment="1">
      <alignment vertical="top"/>
    </xf>
    <xf numFmtId="166" fontId="2" fillId="0" borderId="0" xfId="0" applyNumberFormat="1" applyFont="1" applyAlignment="1">
      <alignment vertical="top"/>
    </xf>
    <xf numFmtId="1" fontId="2" fillId="0" borderId="0" xfId="0" applyNumberFormat="1" applyFont="1" applyAlignment="1">
      <alignment vertical="top"/>
    </xf>
    <xf numFmtId="49" fontId="2" fillId="0" borderId="0" xfId="0" applyNumberFormat="1" applyFont="1" applyAlignment="1">
      <alignment vertical="top"/>
    </xf>
    <xf numFmtId="167" fontId="2" fillId="0" borderId="0" xfId="0" applyNumberFormat="1" applyFont="1" applyAlignment="1">
      <alignment vertical="top"/>
    </xf>
    <xf numFmtId="0" fontId="2" fillId="0" borderId="0" xfId="0" applyNumberFormat="1" applyFont="1" applyAlignment="1">
      <alignment vertical="top"/>
    </xf>
    <xf numFmtId="168" fontId="2" fillId="0" borderId="0" xfId="0" applyNumberFormat="1" applyFont="1" applyAlignment="1">
      <alignment vertical="top"/>
    </xf>
    <xf numFmtId="14" fontId="2" fillId="0" borderId="0" xfId="0" applyNumberFormat="1" applyFont="1" applyAlignment="1">
      <alignment horizontal="right" vertical="top"/>
    </xf>
    <xf numFmtId="3" fontId="2" fillId="0" borderId="0" xfId="0" applyNumberFormat="1" applyFont="1" applyAlignment="1">
      <alignment vertical="top"/>
    </xf>
    <xf numFmtId="164" fontId="2" fillId="3" borderId="0" xfId="0" applyNumberFormat="1" applyFont="1" applyFill="1" applyAlignment="1">
      <alignment vertical="top"/>
    </xf>
    <xf numFmtId="0" fontId="0" fillId="3" borderId="0" xfId="0" applyFont="1" applyFill="1" applyAlignment="1">
      <alignment vertical="top"/>
    </xf>
    <xf numFmtId="165" fontId="2" fillId="3" borderId="0" xfId="0" applyNumberFormat="1" applyFont="1" applyFill="1" applyAlignment="1">
      <alignment vertical="top"/>
    </xf>
    <xf numFmtId="3" fontId="0" fillId="3" borderId="0" xfId="0" applyNumberFormat="1" applyFont="1" applyFill="1" applyAlignment="1">
      <alignment vertical="top"/>
    </xf>
    <xf numFmtId="1" fontId="2" fillId="3" borderId="0" xfId="0" applyNumberFormat="1" applyFont="1" applyFill="1" applyAlignment="1">
      <alignment vertical="top"/>
    </xf>
    <xf numFmtId="0" fontId="3" fillId="0" borderId="0" xfId="0" applyFont="1" applyAlignment="1">
      <alignment vertical="top"/>
    </xf>
    <xf numFmtId="164" fontId="3" fillId="0" borderId="0" xfId="0" applyNumberFormat="1" applyFont="1" applyAlignment="1">
      <alignment vertical="top"/>
    </xf>
    <xf numFmtId="3" fontId="3" fillId="0" borderId="0" xfId="0" applyNumberFormat="1" applyFont="1" applyAlignment="1">
      <alignment vertical="top"/>
    </xf>
    <xf numFmtId="165" fontId="3" fillId="0" borderId="0" xfId="0" applyNumberFormat="1" applyFont="1" applyAlignment="1">
      <alignment vertical="top"/>
    </xf>
    <xf numFmtId="168" fontId="3" fillId="0" borderId="0" xfId="0" applyNumberFormat="1" applyFont="1" applyAlignment="1">
      <alignment vertical="top"/>
    </xf>
    <xf numFmtId="1" fontId="3" fillId="0" borderId="0" xfId="0" applyNumberFormat="1" applyFont="1" applyAlignment="1">
      <alignment vertical="top"/>
    </xf>
    <xf numFmtId="14" fontId="3" fillId="0" borderId="0" xfId="0" applyNumberFormat="1" applyFont="1" applyAlignment="1">
      <alignment horizontal="right" vertical="top"/>
    </xf>
    <xf numFmtId="0" fontId="4" fillId="0" borderId="0" xfId="0" pivotButton="1" applyFont="1" applyAlignment="1"/>
    <xf numFmtId="0" fontId="4" fillId="0" borderId="0" xfId="0" applyFont="1" applyAlignment="1"/>
    <xf numFmtId="3" fontId="4" fillId="0" borderId="0" xfId="0" applyNumberFormat="1" applyFont="1" applyAlignment="1"/>
  </cellXfs>
  <cellStyles count="1">
    <cellStyle name="Normal" xfId="0" builtinId="0"/>
  </cellStyles>
  <dxfs count="749">
    <dxf>
      <fill>
        <patternFill>
          <fgColor theme="8"/>
        </patternFill>
      </fill>
    </dxf>
    <dxf>
      <font>
        <b val="0"/>
        <i val="0"/>
        <strike val="0"/>
        <condense val="0"/>
        <extend val="0"/>
        <outline val="0"/>
        <shadow val="0"/>
        <u val="none"/>
        <vertAlign val="baseline"/>
        <sz val="10"/>
        <color theme="1"/>
        <name val="Arial"/>
        <family val="2"/>
        <scheme val="minor"/>
      </font>
      <numFmt numFmtId="1" formatCode="0"/>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9" formatCode="d/mm/yyyy"/>
      <alignment horizontal="right"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 formatCode="0"/>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68" formatCode="[$]d\ mmm\ yyyy;@" x16r2:formatCode16="[$-en-UG,1]d\ mmm\ yyyy;@"/>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65" formatCode="[$$]#,##0.00"/>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65" formatCode="[$$]#,##0.00"/>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65" formatCode="[$$]#,##0.00"/>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65" formatCode="[$$]#,##0.00"/>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65" formatCode="[$$]#,##0.00"/>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65" formatCode="[$$]#,##0.00"/>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65" formatCode="[$$]#,##0.00"/>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3" formatCode="#,##0"/>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64" formatCode="_(&quot;$&quot;* #,##0.00_);_(&quot;$&quot;* \(#,##0.00\);_(&quot;$&quot;* &quot;-&quot;??_);_(@_)"/>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64" formatCode="_(&quot;$&quot;* #,##0.00_);_(&quot;$&quot;* \(#,##0.00\);_(&quot;$&quot;* &quot;-&quot;??_);_(@_)"/>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64" formatCode="_(&quot;$&quot;* #,##0.00_);_(&quot;$&quot;* \(#,##0.00\);_(&quot;$&quot;* &quot;-&quot;??_);_(@_)"/>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minor"/>
      </font>
      <numFmt numFmtId="165" formatCode="[$$]#,##0.00"/>
      <alignment vertical="top" textRotation="0" indent="0" justifyLastLine="0" shrinkToFit="0" readingOrder="0"/>
    </dxf>
    <dxf>
      <fill>
        <patternFill>
          <fgColor theme="8"/>
        </patternFill>
      </fill>
    </dxf>
    <dxf>
      <fill>
        <patternFill>
          <fgColor theme="8"/>
        </patternFill>
      </fill>
    </dxf>
    <dxf>
      <fill>
        <patternFill>
          <fgColor theme="5" tint="-0.24994659260841701"/>
          <bgColor theme="5" tint="-0.24994659260841701"/>
        </patternFill>
      </fill>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numFmt numFmtId="3" formatCode="#,##0"/>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numFmt numFmtId="3" formatCode="#,##0"/>
    </dxf>
    <dxf>
      <font>
        <b val="0"/>
        <i val="0"/>
        <strike val="0"/>
        <condense val="0"/>
        <extend val="0"/>
        <outline val="0"/>
        <shadow val="0"/>
        <u val="none"/>
        <vertAlign val="baseline"/>
        <sz val="10"/>
        <color theme="1"/>
        <name val="Arial"/>
        <scheme val="minor"/>
      </font>
      <numFmt numFmtId="1" formatCode="0"/>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minor"/>
      </font>
      <numFmt numFmtId="3" formatCode="#,##0"/>
      <alignment vertical="top" textRotation="0" indent="0" justifyLastLine="0" shrinkToFit="0" readingOrder="0"/>
    </dxf>
    <dxf>
      <font>
        <b val="0"/>
        <i val="0"/>
        <strike val="0"/>
        <condense val="0"/>
        <extend val="0"/>
        <outline val="0"/>
        <shadow val="0"/>
        <u val="none"/>
        <vertAlign val="baseline"/>
        <sz val="10"/>
        <color theme="1"/>
        <name val="Arial"/>
        <scheme val="minor"/>
      </font>
      <numFmt numFmtId="164" formatCode="_(&quot;$&quot;* #,##0.00_);_(&quot;$&quot;* \(#,##0.00\);_(&quot;$&quot;* &quot;-&quot;??_);_(@_)"/>
      <alignment vertical="top" textRotation="0" indent="0" justifyLastLine="0" shrinkToFit="0" readingOrder="0"/>
    </dxf>
    <dxf>
      <font>
        <sz val="9"/>
      </font>
    </dxf>
    <dxf>
      <font>
        <sz val="9"/>
      </font>
    </dxf>
    <dxf>
      <font>
        <sz val="9"/>
      </font>
    </dxf>
    <dxf>
      <font>
        <sz val="9"/>
      </font>
    </dxf>
    <dxf>
      <font>
        <sz val="9"/>
      </font>
    </dxf>
    <dxf>
      <font>
        <name val="Ubuntu Sans"/>
        <scheme val="none"/>
      </font>
    </dxf>
    <dxf>
      <font>
        <name val="Ubuntu Sans"/>
        <scheme val="none"/>
      </font>
    </dxf>
    <dxf>
      <font>
        <name val="Ubuntu Sans"/>
        <scheme val="none"/>
      </font>
    </dxf>
    <dxf>
      <font>
        <name val="Ubuntu Sans"/>
        <scheme val="none"/>
      </font>
    </dxf>
    <dxf>
      <font>
        <name val="Ubuntu Sans"/>
        <scheme val="none"/>
      </font>
    </dxf>
    <dxf>
      <numFmt numFmtId="3" formatCode="#,##0"/>
    </dxf>
    <dxf>
      <font>
        <sz val="9"/>
      </font>
    </dxf>
    <dxf>
      <font>
        <sz val="9"/>
      </font>
    </dxf>
    <dxf>
      <font>
        <sz val="9"/>
      </font>
    </dxf>
    <dxf>
      <font>
        <sz val="9"/>
      </font>
    </dxf>
    <dxf>
      <font>
        <sz val="9"/>
      </font>
    </dxf>
    <dxf>
      <font>
        <name val="Ubuntu Sans"/>
        <scheme val="none"/>
      </font>
    </dxf>
    <dxf>
      <font>
        <name val="Ubuntu Sans"/>
        <scheme val="none"/>
      </font>
    </dxf>
    <dxf>
      <font>
        <name val="Ubuntu Sans"/>
        <scheme val="none"/>
      </font>
    </dxf>
    <dxf>
      <font>
        <name val="Ubuntu Sans"/>
        <scheme val="none"/>
      </font>
    </dxf>
    <dxf>
      <font>
        <name val="Ubuntu Sans"/>
        <scheme val="none"/>
      </font>
    </dxf>
    <dxf>
      <numFmt numFmtId="3" formatCode="#,##0"/>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numFmt numFmtId="3" formatCode="#,##0"/>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numFmt numFmtId="3" formatCode="#,##0"/>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numFmt numFmtId="3" formatCode="#,##0"/>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numFmt numFmtId="3" formatCode="#,##0"/>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numFmt numFmtId="3" formatCode="#,##0"/>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numFmt numFmtId="3" formatCode="#,##0"/>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numFmt numFmtId="3" formatCode="#,##0"/>
    </dxf>
    <dxf>
      <font>
        <sz val="9"/>
      </font>
    </dxf>
    <dxf>
      <font>
        <sz val="9"/>
      </font>
    </dxf>
    <dxf>
      <font>
        <sz val="9"/>
      </font>
    </dxf>
    <dxf>
      <font>
        <sz val="9"/>
      </font>
    </dxf>
    <dxf>
      <font>
        <sz val="9"/>
      </font>
    </dxf>
    <dxf>
      <font>
        <name val="Ubuntu Sans"/>
        <scheme val="none"/>
      </font>
    </dxf>
    <dxf>
      <font>
        <name val="Ubuntu Sans"/>
        <scheme val="none"/>
      </font>
    </dxf>
    <dxf>
      <font>
        <name val="Ubuntu Sans"/>
        <scheme val="none"/>
      </font>
    </dxf>
    <dxf>
      <font>
        <name val="Ubuntu Sans"/>
        <scheme val="none"/>
      </font>
    </dxf>
    <dxf>
      <font>
        <name val="Ubuntu Sans"/>
        <scheme val="none"/>
      </font>
    </dxf>
    <dxf>
      <numFmt numFmtId="3" formatCode="#,##0"/>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numFmt numFmtId="3" formatCode="#,##0"/>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numFmt numFmtId="3" formatCode="#,##0"/>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numFmt numFmtId="3" formatCode="#,##0"/>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numFmt numFmtId="3" formatCode="#,##0"/>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numFmt numFmtId="3" formatCode="#,##0"/>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numFmt numFmtId="3" formatCode="#,##0"/>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numFmt numFmtId="3" formatCode="#,##0"/>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numFmt numFmtId="3" formatCode="#,##0"/>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3" formatCode="#,##0"/>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3" formatCode="#,##0"/>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3" formatCode="#,##0"/>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3" formatCode="#,##0"/>
    </dxf>
    <dxf>
      <font>
        <name val="Ubuntu Sans"/>
        <scheme val="none"/>
      </font>
    </dxf>
    <dxf>
      <font>
        <name val="Ubuntu Sans"/>
        <scheme val="none"/>
      </font>
    </dxf>
    <dxf>
      <font>
        <name val="Ubuntu Sans"/>
        <scheme val="none"/>
      </font>
    </dxf>
    <dxf>
      <font>
        <name val="Ubuntu Sans"/>
        <scheme val="none"/>
      </font>
    </dxf>
    <dxf>
      <font>
        <name val="Ubuntu Sans"/>
        <scheme val="none"/>
      </font>
    </dxf>
    <dxf>
      <font>
        <sz val="9"/>
      </font>
    </dxf>
    <dxf>
      <font>
        <sz val="9"/>
      </font>
    </dxf>
    <dxf>
      <font>
        <sz val="9"/>
      </font>
    </dxf>
    <dxf>
      <font>
        <sz val="9"/>
      </font>
    </dxf>
    <dxf>
      <font>
        <sz val="9"/>
      </font>
    </dxf>
    <dxf>
      <numFmt numFmtId="3" formatCode="#,##0"/>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3" formatCode="#,##0"/>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numFmt numFmtId="3" formatCode="#,##0"/>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name val="Ubuntu Sans"/>
        <scheme val="none"/>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b val="0"/>
        <i val="0"/>
        <strike val="0"/>
        <condense val="0"/>
        <extend val="0"/>
        <outline val="0"/>
        <shadow val="0"/>
        <u val="none"/>
        <vertAlign val="baseline"/>
        <sz val="10"/>
        <color theme="1"/>
        <name val="Arial"/>
        <scheme val="minor"/>
      </font>
      <numFmt numFmtId="1" formatCode="0"/>
      <alignment vertical="top" textRotation="0" indent="0" justifyLastLine="0" shrinkToFit="0" readingOrder="0"/>
    </dxf>
    <dxf>
      <font>
        <b val="0"/>
        <i val="0"/>
        <strike val="0"/>
        <condense val="0"/>
        <extend val="0"/>
        <outline val="0"/>
        <shadow val="0"/>
        <u val="none"/>
        <vertAlign val="baseline"/>
        <sz val="10"/>
        <color theme="1"/>
        <name val="Arial"/>
        <scheme val="minor"/>
      </font>
      <numFmt numFmtId="19" formatCode="d/mm/yyyy"/>
      <alignment horizontal="right" vertical="top" textRotation="0" wrapText="0" indent="0" justifyLastLine="0" shrinkToFit="0" readingOrder="0"/>
    </dxf>
    <dxf>
      <font>
        <b val="0"/>
        <i val="0"/>
        <strike val="0"/>
        <condense val="0"/>
        <extend val="0"/>
        <outline val="0"/>
        <shadow val="0"/>
        <u val="none"/>
        <vertAlign val="baseline"/>
        <sz val="10"/>
        <color theme="1"/>
        <name val="Arial"/>
        <scheme val="minor"/>
      </font>
      <numFmt numFmtId="1" formatCode="0"/>
      <alignment vertical="top" textRotation="0" indent="0" justifyLastLine="0" shrinkToFit="0" readingOrder="0"/>
    </dxf>
    <dxf>
      <font>
        <b val="0"/>
        <i val="0"/>
        <strike val="0"/>
        <condense val="0"/>
        <extend val="0"/>
        <outline val="0"/>
        <shadow val="0"/>
        <u val="none"/>
        <vertAlign val="baseline"/>
        <sz val="10"/>
        <color theme="1"/>
        <name val="Arial"/>
        <scheme val="minor"/>
      </font>
      <numFmt numFmtId="168" formatCode="[$]d\ mmm\ yyyy;@" x16r2:formatCode16="[$-en-UG,1]d\ mmm\ yyyy;@"/>
      <alignment vertical="top" textRotation="0" indent="0" justifyLastLine="0" shrinkToFit="0" readingOrder="0"/>
    </dxf>
    <dxf>
      <font>
        <b val="0"/>
        <i val="0"/>
        <strike val="0"/>
        <condense val="0"/>
        <extend val="0"/>
        <outline val="0"/>
        <shadow val="0"/>
        <u val="none"/>
        <vertAlign val="baseline"/>
        <sz val="10"/>
        <color theme="1"/>
        <name val="Arial"/>
        <scheme val="minor"/>
      </font>
      <numFmt numFmtId="165" formatCode="[$$]#,##0.00"/>
      <alignment vertical="top" textRotation="0" indent="0" justifyLastLine="0" shrinkToFit="0" readingOrder="0"/>
    </dxf>
    <dxf>
      <font>
        <b val="0"/>
        <i val="0"/>
        <strike val="0"/>
        <condense val="0"/>
        <extend val="0"/>
        <outline val="0"/>
        <shadow val="0"/>
        <u val="none"/>
        <vertAlign val="baseline"/>
        <sz val="10"/>
        <color theme="1"/>
        <name val="Arial"/>
        <scheme val="minor"/>
      </font>
      <numFmt numFmtId="165" formatCode="[$$]#,##0.00"/>
      <alignment vertical="top" textRotation="0" indent="0" justifyLastLine="0" shrinkToFit="0" readingOrder="0"/>
    </dxf>
    <dxf>
      <font>
        <b val="0"/>
        <i val="0"/>
        <strike val="0"/>
        <condense val="0"/>
        <extend val="0"/>
        <outline val="0"/>
        <shadow val="0"/>
        <u val="none"/>
        <vertAlign val="baseline"/>
        <sz val="10"/>
        <color theme="1"/>
        <name val="Arial"/>
        <scheme val="minor"/>
      </font>
      <numFmt numFmtId="165" formatCode="[$$]#,##0.00"/>
      <alignment vertical="top" textRotation="0" indent="0" justifyLastLine="0" shrinkToFit="0" readingOrder="0"/>
    </dxf>
    <dxf>
      <font>
        <b val="0"/>
        <i val="0"/>
        <strike val="0"/>
        <condense val="0"/>
        <extend val="0"/>
        <outline val="0"/>
        <shadow val="0"/>
        <u val="none"/>
        <vertAlign val="baseline"/>
        <sz val="10"/>
        <color theme="1"/>
        <name val="Arial"/>
        <scheme val="minor"/>
      </font>
      <numFmt numFmtId="165" formatCode="[$$]#,##0.00"/>
      <alignment vertical="top" textRotation="0" indent="0" justifyLastLine="0" shrinkToFit="0" readingOrder="0"/>
    </dxf>
    <dxf>
      <font>
        <b val="0"/>
        <i val="0"/>
        <strike val="0"/>
        <condense val="0"/>
        <extend val="0"/>
        <outline val="0"/>
        <shadow val="0"/>
        <u val="none"/>
        <vertAlign val="baseline"/>
        <sz val="10"/>
        <color theme="1"/>
        <name val="Arial"/>
        <scheme val="minor"/>
      </font>
      <numFmt numFmtId="165" formatCode="[$$]#,##0.00"/>
      <alignment vertical="top" textRotation="0" indent="0" justifyLastLine="0" shrinkToFit="0" readingOrder="0"/>
    </dxf>
    <dxf>
      <font>
        <b val="0"/>
        <i val="0"/>
        <strike val="0"/>
        <condense val="0"/>
        <extend val="0"/>
        <outline val="0"/>
        <shadow val="0"/>
        <u val="none"/>
        <vertAlign val="baseline"/>
        <sz val="10"/>
        <color theme="1"/>
        <name val="Arial"/>
        <scheme val="minor"/>
      </font>
      <numFmt numFmtId="165" formatCode="[$$]#,##0.00"/>
      <alignment vertical="top" textRotation="0" indent="0" justifyLastLine="0" shrinkToFit="0" readingOrder="0"/>
    </dxf>
    <dxf>
      <font>
        <b val="0"/>
        <i val="0"/>
        <strike val="0"/>
        <condense val="0"/>
        <extend val="0"/>
        <outline val="0"/>
        <shadow val="0"/>
        <u val="none"/>
        <vertAlign val="baseline"/>
        <sz val="10"/>
        <color theme="1"/>
        <name val="Arial"/>
        <scheme val="minor"/>
      </font>
      <numFmt numFmtId="164" formatCode="_(&quot;$&quot;* #,##0.00_);_(&quot;$&quot;* \(#,##0.00\);_(&quot;$&quot;* &quot;-&quot;??_);_(@_)"/>
      <alignment vertical="top" textRotation="0" indent="0" justifyLastLine="0" shrinkToFit="0" readingOrder="0"/>
    </dxf>
    <dxf>
      <font>
        <b val="0"/>
        <i val="0"/>
        <strike val="0"/>
        <condense val="0"/>
        <extend val="0"/>
        <outline val="0"/>
        <shadow val="0"/>
        <u val="none"/>
        <vertAlign val="baseline"/>
        <sz val="10"/>
        <color theme="1"/>
        <name val="Arial"/>
        <scheme val="minor"/>
      </font>
      <alignment vertical="top" textRotation="0" indent="0" justifyLastLine="0" shrinkToFit="0" readingOrder="0"/>
    </dxf>
    <dxf>
      <font>
        <b val="0"/>
        <i val="0"/>
        <strike val="0"/>
        <condense val="0"/>
        <extend val="0"/>
        <outline val="0"/>
        <shadow val="0"/>
        <u val="none"/>
        <vertAlign val="baseline"/>
        <sz val="10"/>
        <color theme="1"/>
        <name val="Arial"/>
        <scheme val="minor"/>
      </font>
      <alignment vertical="top" textRotation="0" indent="0" justifyLastLine="0" shrinkToFit="0" readingOrder="0"/>
    </dxf>
    <dxf>
      <font>
        <b val="0"/>
        <i val="0"/>
        <strike val="0"/>
        <condense val="0"/>
        <extend val="0"/>
        <outline val="0"/>
        <shadow val="0"/>
        <u val="none"/>
        <vertAlign val="baseline"/>
        <sz val="10"/>
        <color rgb="FF000000"/>
        <name val="Arial"/>
        <scheme val="none"/>
      </font>
      <alignment vertical="top" textRotation="0" indent="0" justifyLastLine="0" shrinkToFit="0" readingOrder="0"/>
    </dxf>
    <dxf>
      <alignment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3.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1.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theme" Target="theme/theme1.xml"/><Relationship Id="rId30"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[Andrew B. Sana'a_Financial_Analysis Project Data.xlsx]revenue and expenses by product!PivotTable1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revenue and expenses by </a:t>
            </a:r>
            <a:r>
              <a:rPr lang="en-US" sz="1600" b="1" i="0" u="none" strike="noStrike" baseline="0">
                <a:effectLst/>
              </a:rPr>
              <a:t>product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and expenses by product'!$B$4</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'revenue and expenses by product'!$A$5:$A$11</c:f>
              <c:strCache>
                <c:ptCount val="6"/>
                <c:pt idx="0">
                  <c:v>Paseo</c:v>
                </c:pt>
                <c:pt idx="1">
                  <c:v>VTT</c:v>
                </c:pt>
                <c:pt idx="2">
                  <c:v>Velo</c:v>
                </c:pt>
                <c:pt idx="3">
                  <c:v>Amarilla</c:v>
                </c:pt>
                <c:pt idx="4">
                  <c:v>Montana</c:v>
                </c:pt>
                <c:pt idx="5">
                  <c:v>Carretera</c:v>
                </c:pt>
              </c:strCache>
            </c:strRef>
          </c:cat>
          <c:val>
            <c:numRef>
              <c:f>'revenue and expenses by product'!$B$5:$B$11</c:f>
              <c:numCache>
                <c:formatCode>#,##0</c:formatCode>
                <c:ptCount val="6"/>
                <c:pt idx="0">
                  <c:v>35649882</c:v>
                </c:pt>
                <c:pt idx="1">
                  <c:v>21935863.5</c:v>
                </c:pt>
                <c:pt idx="2">
                  <c:v>19826768.5</c:v>
                </c:pt>
                <c:pt idx="3">
                  <c:v>19049807.5</c:v>
                </c:pt>
                <c:pt idx="4">
                  <c:v>16569514.5</c:v>
                </c:pt>
                <c:pt idx="5">
                  <c:v>14937520.5</c:v>
                </c:pt>
              </c:numCache>
            </c:numRef>
          </c:val>
          <c:extLst>
            <c:ext xmlns:c16="http://schemas.microsoft.com/office/drawing/2014/chart" uri="{C3380CC4-5D6E-409C-BE32-E72D297353CC}">
              <c16:uniqueId val="{00000000-BE36-4A43-AC7C-C71923797882}"/>
            </c:ext>
          </c:extLst>
        </c:ser>
        <c:ser>
          <c:idx val="1"/>
          <c:order val="1"/>
          <c:tx>
            <c:strRef>
              <c:f>'revenue and expenses by product'!$C$4</c:f>
              <c:strCache>
                <c:ptCount val="1"/>
                <c:pt idx="0">
                  <c:v>Expenses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'revenue and expenses by product'!$A$5:$A$11</c:f>
              <c:strCache>
                <c:ptCount val="6"/>
                <c:pt idx="0">
                  <c:v>Paseo</c:v>
                </c:pt>
                <c:pt idx="1">
                  <c:v>VTT</c:v>
                </c:pt>
                <c:pt idx="2">
                  <c:v>Velo</c:v>
                </c:pt>
                <c:pt idx="3">
                  <c:v>Amarilla</c:v>
                </c:pt>
                <c:pt idx="4">
                  <c:v>Montana</c:v>
                </c:pt>
                <c:pt idx="5">
                  <c:v>Carretera</c:v>
                </c:pt>
              </c:strCache>
            </c:strRef>
          </c:cat>
          <c:val>
            <c:numRef>
              <c:f>'revenue and expenses by product'!$C$5:$C$11</c:f>
              <c:numCache>
                <c:formatCode>#,##0</c:formatCode>
                <c:ptCount val="6"/>
                <c:pt idx="0">
                  <c:v>28235486</c:v>
                </c:pt>
                <c:pt idx="1">
                  <c:v>17455533</c:v>
                </c:pt>
                <c:pt idx="2">
                  <c:v>15944067</c:v>
                </c:pt>
                <c:pt idx="3">
                  <c:v>14933012</c:v>
                </c:pt>
                <c:pt idx="4">
                  <c:v>13293962</c:v>
                </c:pt>
                <c:pt idx="5">
                  <c:v>11988503</c:v>
                </c:pt>
              </c:numCache>
            </c:numRef>
          </c:val>
          <c:extLst>
            <c:ext xmlns:c16="http://schemas.microsoft.com/office/drawing/2014/chart" uri="{C3380CC4-5D6E-409C-BE32-E72D297353CC}">
              <c16:uniqueId val="{00000001-BE36-4A43-AC7C-C71923797882}"/>
            </c:ext>
          </c:extLst>
        </c:ser>
        <c:dLbls>
          <c:dLblPos val="inEnd"/>
          <c:showLegendKey val="0"/>
          <c:showVal val="1"/>
          <c:showCatName val="0"/>
          <c:showSerName val="0"/>
          <c:showPercent val="0"/>
          <c:showBubbleSize val="0"/>
        </c:dLbls>
        <c:gapWidth val="100"/>
        <c:overlap val="-24"/>
        <c:axId val="2056373935"/>
        <c:axId val="2048842303"/>
      </c:barChart>
      <c:catAx>
        <c:axId val="20563739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8842303"/>
        <c:crosses val="autoZero"/>
        <c:auto val="1"/>
        <c:lblAlgn val="ctr"/>
        <c:lblOffset val="100"/>
        <c:noMultiLvlLbl val="0"/>
      </c:catAx>
      <c:valAx>
        <c:axId val="2048842303"/>
        <c:scaling>
          <c:orientation val="minMax"/>
        </c:scaling>
        <c:delete val="0"/>
        <c:axPos val="l"/>
        <c:majorGridlines>
          <c:spPr>
            <a:ln w="9525" cap="flat" cmpd="sng" algn="ctr">
              <a:solidFill>
                <a:schemeClr val="tx2">
                  <a:lumMod val="15000"/>
                  <a:lumOff val="85000"/>
                </a:schemeClr>
              </a:solidFill>
              <a:round/>
            </a:ln>
            <a:effectLst/>
          </c:spPr>
        </c:majorGridlines>
        <c:numFmt formatCode="[$USD]\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6373935"/>
        <c:crosses val="autoZero"/>
        <c:crossBetween val="between"/>
        <c:dispUnits>
          <c:builtInUnit val="thousands"/>
          <c:dispUnitsLbl>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revenue</a:t>
                  </a:r>
                  <a:r>
                    <a:rPr lang="en-US" baseline="0"/>
                    <a:t> in t</a:t>
                  </a:r>
                  <a:r>
                    <a:rPr lang="en-US"/>
                    <a:t>housands</a:t>
                  </a:r>
                </a:p>
              </c:rich>
            </c:tx>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[Andrew B. Sana'a_Financial_Analysis Project Data.xlsx]revenue and expenses by country!PivotTable1</c:name>
    <c:fmtId val="6"/>
  </c:pivotSource>
  <c:chart>
    <c:title>
      <c:tx>
        <c:rich>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US" sz="1100" b="1" i="0" u="none" strike="noStrike" baseline="0">
                <a:effectLst/>
              </a:rPr>
              <a:t>Country</a:t>
            </a:r>
            <a:r>
              <a:rPr lang="en-US" sz="1100"/>
              <a:t> revenue and expenses </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and expenses by country'!$B$4</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'revenue and expenses by country'!$A$5:$A$10</c:f>
              <c:strCache>
                <c:ptCount val="5"/>
                <c:pt idx="0">
                  <c:v>United States of America</c:v>
                </c:pt>
                <c:pt idx="1">
                  <c:v>Canada</c:v>
                </c:pt>
                <c:pt idx="2">
                  <c:v>France</c:v>
                </c:pt>
                <c:pt idx="3">
                  <c:v>Germany</c:v>
                </c:pt>
                <c:pt idx="4">
                  <c:v>Mexico</c:v>
                </c:pt>
              </c:strCache>
            </c:strRef>
          </c:cat>
          <c:val>
            <c:numRef>
              <c:f>'revenue and expenses by country'!$B$5:$B$10</c:f>
              <c:numCache>
                <c:formatCode>#,##0</c:formatCode>
                <c:ptCount val="5"/>
                <c:pt idx="0">
                  <c:v>27320106</c:v>
                </c:pt>
                <c:pt idx="1">
                  <c:v>26932163.5</c:v>
                </c:pt>
                <c:pt idx="2">
                  <c:v>26049004.5</c:v>
                </c:pt>
                <c:pt idx="3">
                  <c:v>24902927.5</c:v>
                </c:pt>
                <c:pt idx="4">
                  <c:v>22765155</c:v>
                </c:pt>
              </c:numCache>
            </c:numRef>
          </c:val>
          <c:extLst>
            <c:ext xmlns:c16="http://schemas.microsoft.com/office/drawing/2014/chart" uri="{C3380CC4-5D6E-409C-BE32-E72D297353CC}">
              <c16:uniqueId val="{00000000-6D52-4D90-B321-88F9FABFC4D2}"/>
            </c:ext>
          </c:extLst>
        </c:ser>
        <c:ser>
          <c:idx val="1"/>
          <c:order val="1"/>
          <c:tx>
            <c:strRef>
              <c:f>'revenue and expenses by country'!$C$4</c:f>
              <c:strCache>
                <c:ptCount val="1"/>
                <c:pt idx="0">
                  <c:v>Expenses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'revenue and expenses by country'!$A$5:$A$10</c:f>
              <c:strCache>
                <c:ptCount val="5"/>
                <c:pt idx="0">
                  <c:v>United States of America</c:v>
                </c:pt>
                <c:pt idx="1">
                  <c:v>Canada</c:v>
                </c:pt>
                <c:pt idx="2">
                  <c:v>France</c:v>
                </c:pt>
                <c:pt idx="3">
                  <c:v>Germany</c:v>
                </c:pt>
                <c:pt idx="4">
                  <c:v>Mexico</c:v>
                </c:pt>
              </c:strCache>
            </c:strRef>
          </c:cat>
          <c:val>
            <c:numRef>
              <c:f>'revenue and expenses by country'!$C$5:$C$10</c:f>
              <c:numCache>
                <c:formatCode>#,##0</c:formatCode>
                <c:ptCount val="5"/>
                <c:pt idx="0">
                  <c:v>22056069.5</c:v>
                </c:pt>
                <c:pt idx="1">
                  <c:v>21358426</c:v>
                </c:pt>
                <c:pt idx="2">
                  <c:v>20551371.5</c:v>
                </c:pt>
                <c:pt idx="3">
                  <c:v>19820317</c:v>
                </c:pt>
                <c:pt idx="4">
                  <c:v>18064379</c:v>
                </c:pt>
              </c:numCache>
            </c:numRef>
          </c:val>
          <c:extLst>
            <c:ext xmlns:c16="http://schemas.microsoft.com/office/drawing/2014/chart" uri="{C3380CC4-5D6E-409C-BE32-E72D297353CC}">
              <c16:uniqueId val="{00000001-6D52-4D90-B321-88F9FABFC4D2}"/>
            </c:ext>
          </c:extLst>
        </c:ser>
        <c:dLbls>
          <c:dLblPos val="inEnd"/>
          <c:showLegendKey val="0"/>
          <c:showVal val="1"/>
          <c:showCatName val="0"/>
          <c:showSerName val="0"/>
          <c:showPercent val="0"/>
          <c:showBubbleSize val="0"/>
        </c:dLbls>
        <c:gapWidth val="100"/>
        <c:overlap val="-24"/>
        <c:axId val="2056373935"/>
        <c:axId val="2048842303"/>
      </c:barChart>
      <c:catAx>
        <c:axId val="20563739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8842303"/>
        <c:crosses val="autoZero"/>
        <c:auto val="1"/>
        <c:lblAlgn val="ctr"/>
        <c:lblOffset val="100"/>
        <c:noMultiLvlLbl val="0"/>
      </c:catAx>
      <c:valAx>
        <c:axId val="2048842303"/>
        <c:scaling>
          <c:orientation val="minMax"/>
        </c:scaling>
        <c:delete val="0"/>
        <c:axPos val="l"/>
        <c:majorGridlines>
          <c:spPr>
            <a:ln w="9525" cap="flat" cmpd="sng" algn="ctr">
              <a:solidFill>
                <a:schemeClr val="tx2">
                  <a:lumMod val="15000"/>
                  <a:lumOff val="85000"/>
                </a:schemeClr>
              </a:solidFill>
              <a:round/>
            </a:ln>
            <a:effectLst/>
          </c:spPr>
        </c:majorGridlines>
        <c:numFmt formatCode="[$USD]\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6373935"/>
        <c:crosses val="autoZero"/>
        <c:crossBetween val="between"/>
        <c:dispUnits>
          <c:builtInUnit val="thousands"/>
          <c:dispUnitsLbl>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revenue</a:t>
                  </a:r>
                  <a:r>
                    <a:rPr lang="en-US" baseline="0"/>
                    <a:t> in t</a:t>
                  </a:r>
                  <a:r>
                    <a:rPr lang="en-US"/>
                    <a:t>housands</a:t>
                  </a:r>
                </a:p>
              </c:rich>
            </c:tx>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[Andrew B. Sana'a_Financial_Analysis Project Data.xlsx]revenue and expenses by product!PivotTable1</c:name>
    <c:fmtId val="5"/>
  </c:pivotSource>
  <c:chart>
    <c:title>
      <c:tx>
        <c:rich>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US" sz="1100"/>
              <a:t>Product revenue and expenses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and expenses by product'!$B$4</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'revenue and expenses by product'!$A$5:$A$11</c:f>
              <c:strCache>
                <c:ptCount val="6"/>
                <c:pt idx="0">
                  <c:v>Paseo</c:v>
                </c:pt>
                <c:pt idx="1">
                  <c:v>VTT</c:v>
                </c:pt>
                <c:pt idx="2">
                  <c:v>Velo</c:v>
                </c:pt>
                <c:pt idx="3">
                  <c:v>Amarilla</c:v>
                </c:pt>
                <c:pt idx="4">
                  <c:v>Montana</c:v>
                </c:pt>
                <c:pt idx="5">
                  <c:v>Carretera</c:v>
                </c:pt>
              </c:strCache>
            </c:strRef>
          </c:cat>
          <c:val>
            <c:numRef>
              <c:f>'revenue and expenses by product'!$B$5:$B$11</c:f>
              <c:numCache>
                <c:formatCode>#,##0</c:formatCode>
                <c:ptCount val="6"/>
                <c:pt idx="0">
                  <c:v>35649882</c:v>
                </c:pt>
                <c:pt idx="1">
                  <c:v>21935863.5</c:v>
                </c:pt>
                <c:pt idx="2">
                  <c:v>19826768.5</c:v>
                </c:pt>
                <c:pt idx="3">
                  <c:v>19049807.5</c:v>
                </c:pt>
                <c:pt idx="4">
                  <c:v>16569514.5</c:v>
                </c:pt>
                <c:pt idx="5">
                  <c:v>14937520.5</c:v>
                </c:pt>
              </c:numCache>
            </c:numRef>
          </c:val>
          <c:extLst>
            <c:ext xmlns:c16="http://schemas.microsoft.com/office/drawing/2014/chart" uri="{C3380CC4-5D6E-409C-BE32-E72D297353CC}">
              <c16:uniqueId val="{00000000-46AD-4514-B6D2-CBC757698948}"/>
            </c:ext>
          </c:extLst>
        </c:ser>
        <c:ser>
          <c:idx val="1"/>
          <c:order val="1"/>
          <c:tx>
            <c:strRef>
              <c:f>'revenue and expenses by product'!$C$4</c:f>
              <c:strCache>
                <c:ptCount val="1"/>
                <c:pt idx="0">
                  <c:v>Expenses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'revenue and expenses by product'!$A$5:$A$11</c:f>
              <c:strCache>
                <c:ptCount val="6"/>
                <c:pt idx="0">
                  <c:v>Paseo</c:v>
                </c:pt>
                <c:pt idx="1">
                  <c:v>VTT</c:v>
                </c:pt>
                <c:pt idx="2">
                  <c:v>Velo</c:v>
                </c:pt>
                <c:pt idx="3">
                  <c:v>Amarilla</c:v>
                </c:pt>
                <c:pt idx="4">
                  <c:v>Montana</c:v>
                </c:pt>
                <c:pt idx="5">
                  <c:v>Carretera</c:v>
                </c:pt>
              </c:strCache>
            </c:strRef>
          </c:cat>
          <c:val>
            <c:numRef>
              <c:f>'revenue and expenses by product'!$C$5:$C$11</c:f>
              <c:numCache>
                <c:formatCode>#,##0</c:formatCode>
                <c:ptCount val="6"/>
                <c:pt idx="0">
                  <c:v>28235486</c:v>
                </c:pt>
                <c:pt idx="1">
                  <c:v>17455533</c:v>
                </c:pt>
                <c:pt idx="2">
                  <c:v>15944067</c:v>
                </c:pt>
                <c:pt idx="3">
                  <c:v>14933012</c:v>
                </c:pt>
                <c:pt idx="4">
                  <c:v>13293962</c:v>
                </c:pt>
                <c:pt idx="5">
                  <c:v>11988503</c:v>
                </c:pt>
              </c:numCache>
            </c:numRef>
          </c:val>
          <c:extLst>
            <c:ext xmlns:c16="http://schemas.microsoft.com/office/drawing/2014/chart" uri="{C3380CC4-5D6E-409C-BE32-E72D297353CC}">
              <c16:uniqueId val="{00000001-46AD-4514-B6D2-CBC757698948}"/>
            </c:ext>
          </c:extLst>
        </c:ser>
        <c:dLbls>
          <c:dLblPos val="inEnd"/>
          <c:showLegendKey val="0"/>
          <c:showVal val="1"/>
          <c:showCatName val="0"/>
          <c:showSerName val="0"/>
          <c:showPercent val="0"/>
          <c:showBubbleSize val="0"/>
        </c:dLbls>
        <c:gapWidth val="100"/>
        <c:overlap val="-24"/>
        <c:axId val="2056373935"/>
        <c:axId val="2048842303"/>
      </c:barChart>
      <c:catAx>
        <c:axId val="20563739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8842303"/>
        <c:crosses val="autoZero"/>
        <c:auto val="1"/>
        <c:lblAlgn val="ctr"/>
        <c:lblOffset val="100"/>
        <c:noMultiLvlLbl val="0"/>
      </c:catAx>
      <c:valAx>
        <c:axId val="2048842303"/>
        <c:scaling>
          <c:orientation val="minMax"/>
        </c:scaling>
        <c:delete val="0"/>
        <c:axPos val="l"/>
        <c:majorGridlines>
          <c:spPr>
            <a:ln w="9525" cap="flat" cmpd="sng" algn="ctr">
              <a:solidFill>
                <a:schemeClr val="tx2">
                  <a:lumMod val="15000"/>
                  <a:lumOff val="85000"/>
                </a:schemeClr>
              </a:solidFill>
              <a:round/>
            </a:ln>
            <a:effectLst/>
          </c:spPr>
        </c:majorGridlines>
        <c:numFmt formatCode="[$USD]\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6373935"/>
        <c:crosses val="autoZero"/>
        <c:crossBetween val="between"/>
        <c:dispUnits>
          <c:builtInUnit val="thousands"/>
          <c:dispUnitsLbl>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revenue</a:t>
                  </a:r>
                  <a:r>
                    <a:rPr lang="en-US" baseline="0"/>
                    <a:t> in t</a:t>
                  </a:r>
                  <a:r>
                    <a:rPr lang="en-US"/>
                    <a:t>housands</a:t>
                  </a:r>
                </a:p>
              </c:rich>
            </c:tx>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[Andrew B. Sana'a_Financial_Analysis Project Data.xlsx]profit by product!PivotTable1</c:name>
    <c:fmtId val="8"/>
  </c:pivotSource>
  <c:chart>
    <c:title>
      <c:tx>
        <c:rich>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US" sz="1100"/>
              <a:t>Profit by product</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marker>
          <c:symbol val="none"/>
        </c:marker>
        <c:dLbl>
          <c:idx val="0"/>
          <c:spPr>
            <a:solidFill>
              <a:schemeClr val="accent4">
                <a:lumMod val="50000"/>
              </a:schemeClr>
            </a:solidFill>
            <a:ln>
              <a:noFill/>
            </a:ln>
            <a:effectLst/>
          </c:spPr>
          <c:txPr>
            <a:bodyPr rot="-540000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marker>
          <c:symbol val="none"/>
        </c:marker>
        <c:dLbl>
          <c:idx val="0"/>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a:noFill/>
          </a:ln>
          <a:effectLst/>
        </c:spPr>
        <c:marker>
          <c:symbol val="none"/>
        </c:marker>
        <c:dLbl>
          <c:idx val="0"/>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noFill/>
          </a:ln>
          <a:effectLst/>
        </c:spPr>
        <c:marker>
          <c:symbol val="none"/>
        </c:marker>
        <c:dLbl>
          <c:idx val="0"/>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product'!$B$6</c:f>
              <c:strCache>
                <c:ptCount val="1"/>
                <c:pt idx="0">
                  <c:v>Total</c:v>
                </c:pt>
              </c:strCache>
            </c:strRef>
          </c:tx>
          <c:spPr>
            <a:solidFill>
              <a:schemeClr val="accent4">
                <a:lumMod val="75000"/>
              </a:schemeClr>
            </a:solidFill>
            <a:ln>
              <a:noFill/>
            </a:ln>
            <a:effectLst/>
          </c:spPr>
          <c:invertIfNegative val="0"/>
          <c:dLbls>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'profit by product'!$A$7:$A$13</c:f>
              <c:strCache>
                <c:ptCount val="6"/>
                <c:pt idx="0">
                  <c:v>Paseo</c:v>
                </c:pt>
                <c:pt idx="1">
                  <c:v>VTT</c:v>
                </c:pt>
                <c:pt idx="2">
                  <c:v>Amarilla</c:v>
                </c:pt>
                <c:pt idx="3">
                  <c:v>Velo</c:v>
                </c:pt>
                <c:pt idx="4">
                  <c:v>Montana</c:v>
                </c:pt>
                <c:pt idx="5">
                  <c:v>Carretera</c:v>
                </c:pt>
              </c:strCache>
            </c:strRef>
          </c:cat>
          <c:val>
            <c:numRef>
              <c:f>'profit by product'!$B$7:$B$13</c:f>
              <c:numCache>
                <c:formatCode>#,##0</c:formatCode>
                <c:ptCount val="6"/>
                <c:pt idx="0">
                  <c:v>4808327.9499999993</c:v>
                </c:pt>
                <c:pt idx="1">
                  <c:v>3023718.02</c:v>
                </c:pt>
                <c:pt idx="2">
                  <c:v>2814104.06</c:v>
                </c:pt>
                <c:pt idx="3">
                  <c:v>2305992.4649999999</c:v>
                </c:pt>
                <c:pt idx="4">
                  <c:v>2110091.6799999997</c:v>
                </c:pt>
                <c:pt idx="5">
                  <c:v>1826804.885</c:v>
                </c:pt>
              </c:numCache>
            </c:numRef>
          </c:val>
          <c:extLst>
            <c:ext xmlns:c16="http://schemas.microsoft.com/office/drawing/2014/chart" uri="{C3380CC4-5D6E-409C-BE32-E72D297353CC}">
              <c16:uniqueId val="{00000000-C5BC-4096-BFAF-B5546E18D9D7}"/>
            </c:ext>
          </c:extLst>
        </c:ser>
        <c:dLbls>
          <c:dLblPos val="inEnd"/>
          <c:showLegendKey val="0"/>
          <c:showVal val="1"/>
          <c:showCatName val="0"/>
          <c:showSerName val="0"/>
          <c:showPercent val="0"/>
          <c:showBubbleSize val="0"/>
        </c:dLbls>
        <c:gapWidth val="100"/>
        <c:overlap val="-24"/>
        <c:axId val="2056373935"/>
        <c:axId val="2048842303"/>
      </c:barChart>
      <c:catAx>
        <c:axId val="20563739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8842303"/>
        <c:crosses val="autoZero"/>
        <c:auto val="1"/>
        <c:lblAlgn val="ctr"/>
        <c:lblOffset val="100"/>
        <c:noMultiLvlLbl val="0"/>
      </c:catAx>
      <c:valAx>
        <c:axId val="2048842303"/>
        <c:scaling>
          <c:orientation val="minMax"/>
        </c:scaling>
        <c:delete val="0"/>
        <c:axPos val="l"/>
        <c:majorGridlines>
          <c:spPr>
            <a:ln w="9525" cap="flat" cmpd="sng" algn="ctr">
              <a:solidFill>
                <a:schemeClr val="tx2">
                  <a:lumMod val="15000"/>
                  <a:lumOff val="85000"/>
                </a:schemeClr>
              </a:solidFill>
              <a:round/>
            </a:ln>
            <a:effectLst/>
          </c:spPr>
        </c:majorGridlines>
        <c:numFmt formatCode="[$USD]\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6373935"/>
        <c:crosses val="autoZero"/>
        <c:crossBetween val="between"/>
        <c:dispUnits>
          <c:builtInUnit val="thousands"/>
          <c:dispUnitsLbl>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revenue</a:t>
                  </a:r>
                  <a:r>
                    <a:rPr lang="en-US" baseline="0"/>
                    <a:t> in t</a:t>
                  </a:r>
                  <a:r>
                    <a:rPr lang="en-US"/>
                    <a:t>housands</a:t>
                  </a:r>
                </a:p>
              </c:rich>
            </c:tx>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[Andrew B. Sana'a_Financial_Analysis Project Data.xlsx]profit by region!PivotTable1</c:name>
    <c:fmtId val="7"/>
  </c:pivotSource>
  <c:chart>
    <c:title>
      <c:tx>
        <c:rich>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US" sz="1100"/>
              <a:t>Profit by region</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marker>
          <c:symbol val="none"/>
        </c:marker>
        <c:dLbl>
          <c:idx val="0"/>
          <c:spPr>
            <a:solidFill>
              <a:schemeClr val="accent4">
                <a:lumMod val="50000"/>
              </a:schemeClr>
            </a:solidFill>
            <a:ln>
              <a:noFill/>
            </a:ln>
            <a:effectLst/>
          </c:spPr>
          <c:txPr>
            <a:bodyPr rot="-540000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marker>
          <c:symbol val="none"/>
        </c:marker>
        <c:dLbl>
          <c:idx val="0"/>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a:noFill/>
          </a:ln>
          <a:effectLst/>
        </c:spPr>
        <c:marker>
          <c:symbol val="none"/>
        </c:marker>
        <c:dLbl>
          <c:idx val="0"/>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region'!$B$6</c:f>
              <c:strCache>
                <c:ptCount val="1"/>
                <c:pt idx="0">
                  <c:v>Total</c:v>
                </c:pt>
              </c:strCache>
            </c:strRef>
          </c:tx>
          <c:spPr>
            <a:solidFill>
              <a:schemeClr val="accent4">
                <a:lumMod val="75000"/>
              </a:schemeClr>
            </a:solidFill>
            <a:ln>
              <a:noFill/>
            </a:ln>
            <a:effectLst/>
          </c:spPr>
          <c:invertIfNegative val="0"/>
          <c:dLbls>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'profit by region'!$A$7:$A$12</c:f>
              <c:strCache>
                <c:ptCount val="5"/>
                <c:pt idx="0">
                  <c:v>France</c:v>
                </c:pt>
                <c:pt idx="1">
                  <c:v>Germany</c:v>
                </c:pt>
                <c:pt idx="2">
                  <c:v>Canada</c:v>
                </c:pt>
                <c:pt idx="3">
                  <c:v>United States of America</c:v>
                </c:pt>
                <c:pt idx="4">
                  <c:v>Mexico</c:v>
                </c:pt>
              </c:strCache>
            </c:strRef>
          </c:cat>
          <c:val>
            <c:numRef>
              <c:f>'profit by region'!$B$7:$B$12</c:f>
              <c:numCache>
                <c:formatCode>#,##0</c:formatCode>
                <c:ptCount val="5"/>
                <c:pt idx="0">
                  <c:v>3770130.78</c:v>
                </c:pt>
                <c:pt idx="1">
                  <c:v>3666483.82</c:v>
                </c:pt>
                <c:pt idx="2">
                  <c:v>3529228.8849999998</c:v>
                </c:pt>
                <c:pt idx="3">
                  <c:v>3006430.665</c:v>
                </c:pt>
                <c:pt idx="4">
                  <c:v>2916764.9099999997</c:v>
                </c:pt>
              </c:numCache>
            </c:numRef>
          </c:val>
          <c:extLst>
            <c:ext xmlns:c16="http://schemas.microsoft.com/office/drawing/2014/chart" uri="{C3380CC4-5D6E-409C-BE32-E72D297353CC}">
              <c16:uniqueId val="{00000000-FA9A-4145-876F-113115AA0566}"/>
            </c:ext>
          </c:extLst>
        </c:ser>
        <c:dLbls>
          <c:dLblPos val="inEnd"/>
          <c:showLegendKey val="0"/>
          <c:showVal val="1"/>
          <c:showCatName val="0"/>
          <c:showSerName val="0"/>
          <c:showPercent val="0"/>
          <c:showBubbleSize val="0"/>
        </c:dLbls>
        <c:gapWidth val="100"/>
        <c:overlap val="-24"/>
        <c:axId val="2056373935"/>
        <c:axId val="2048842303"/>
      </c:barChart>
      <c:catAx>
        <c:axId val="20563739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8842303"/>
        <c:crosses val="autoZero"/>
        <c:auto val="1"/>
        <c:lblAlgn val="ctr"/>
        <c:lblOffset val="100"/>
        <c:noMultiLvlLbl val="0"/>
      </c:catAx>
      <c:valAx>
        <c:axId val="2048842303"/>
        <c:scaling>
          <c:orientation val="minMax"/>
        </c:scaling>
        <c:delete val="0"/>
        <c:axPos val="l"/>
        <c:majorGridlines>
          <c:spPr>
            <a:ln w="9525" cap="flat" cmpd="sng" algn="ctr">
              <a:solidFill>
                <a:schemeClr val="tx2">
                  <a:lumMod val="15000"/>
                  <a:lumOff val="85000"/>
                </a:schemeClr>
              </a:solidFill>
              <a:round/>
            </a:ln>
            <a:effectLst/>
          </c:spPr>
        </c:majorGridlines>
        <c:numFmt formatCode="[$USD]\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6373935"/>
        <c:crosses val="autoZero"/>
        <c:crossBetween val="between"/>
        <c:dispUnits>
          <c:builtInUnit val="thousands"/>
          <c:dispUnitsLbl>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revenue</a:t>
                  </a:r>
                  <a:r>
                    <a:rPr lang="en-US" baseline="0"/>
                    <a:t> in t</a:t>
                  </a:r>
                  <a:r>
                    <a:rPr lang="en-US"/>
                    <a:t>housands</a:t>
                  </a:r>
                </a:p>
              </c:rich>
            </c:tx>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[Andrew B. Sana'a_Financial_Analysis Project Data.xlsx]discount by product!PivotTable1</c:name>
    <c:fmtId val="9"/>
  </c:pivotSource>
  <c:chart>
    <c:title>
      <c:tx>
        <c:rich>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US" sz="1100"/>
              <a:t>discount by product</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marker>
          <c:symbol val="none"/>
        </c:marker>
        <c:dLbl>
          <c:idx val="0"/>
          <c:spPr>
            <a:solidFill>
              <a:schemeClr val="accent4">
                <a:lumMod val="50000"/>
              </a:schemeClr>
            </a:solidFill>
            <a:ln>
              <a:noFill/>
            </a:ln>
            <a:effectLst/>
          </c:spPr>
          <c:txPr>
            <a:bodyPr rot="-540000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marker>
          <c:symbol val="none"/>
        </c:marker>
        <c:dLbl>
          <c:idx val="0"/>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a:noFill/>
          </a:ln>
          <a:effectLst/>
        </c:spPr>
        <c:marker>
          <c:symbol val="none"/>
        </c:marker>
        <c:dLbl>
          <c:idx val="0"/>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lumMod val="60000"/>
              <a:lumOff val="4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 by product'!$C$7</c:f>
              <c:strCache>
                <c:ptCount val="1"/>
                <c:pt idx="0">
                  <c:v>Total</c:v>
                </c:pt>
              </c:strCache>
            </c:strRef>
          </c:tx>
          <c:spPr>
            <a:solidFill>
              <a:schemeClr val="accent3">
                <a:lumMod val="60000"/>
                <a:lumOff val="4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'discount by product'!$A$8:$B$38</c:f>
              <c:multiLvlStrCache>
                <c:ptCount val="24"/>
                <c:lvl>
                  <c:pt idx="0">
                    <c:v>High</c:v>
                  </c:pt>
                  <c:pt idx="1">
                    <c:v>Medium</c:v>
                  </c:pt>
                  <c:pt idx="2">
                    <c:v>Low</c:v>
                  </c:pt>
                  <c:pt idx="3">
                    <c:v>None</c:v>
                  </c:pt>
                  <c:pt idx="4">
                    <c:v>Medium</c:v>
                  </c:pt>
                  <c:pt idx="5">
                    <c:v>High</c:v>
                  </c:pt>
                  <c:pt idx="6">
                    <c:v>Low</c:v>
                  </c:pt>
                  <c:pt idx="7">
                    <c:v>None</c:v>
                  </c:pt>
                  <c:pt idx="8">
                    <c:v>High</c:v>
                  </c:pt>
                  <c:pt idx="9">
                    <c:v>Medium</c:v>
                  </c:pt>
                  <c:pt idx="10">
                    <c:v>Low</c:v>
                  </c:pt>
                  <c:pt idx="11">
                    <c:v>None</c:v>
                  </c:pt>
                  <c:pt idx="12">
                    <c:v>High</c:v>
                  </c:pt>
                  <c:pt idx="13">
                    <c:v>Medium</c:v>
                  </c:pt>
                  <c:pt idx="14">
                    <c:v>Low</c:v>
                  </c:pt>
                  <c:pt idx="15">
                    <c:v>None</c:v>
                  </c:pt>
                  <c:pt idx="16">
                    <c:v>High</c:v>
                  </c:pt>
                  <c:pt idx="17">
                    <c:v>Medium</c:v>
                  </c:pt>
                  <c:pt idx="18">
                    <c:v>Low</c:v>
                  </c:pt>
                  <c:pt idx="19">
                    <c:v>None</c:v>
                  </c:pt>
                  <c:pt idx="20">
                    <c:v>Medium</c:v>
                  </c:pt>
                  <c:pt idx="21">
                    <c:v>High</c:v>
                  </c:pt>
                  <c:pt idx="22">
                    <c:v>Low</c:v>
                  </c:pt>
                  <c:pt idx="23">
                    <c:v>None</c:v>
                  </c:pt>
                </c:lvl>
                <c:lvl>
                  <c:pt idx="0">
                    <c:v>Paseo</c:v>
                  </c:pt>
                  <c:pt idx="4">
                    <c:v>Velo</c:v>
                  </c:pt>
                  <c:pt idx="8">
                    <c:v>VTT</c:v>
                  </c:pt>
                  <c:pt idx="12">
                    <c:v>Amarilla</c:v>
                  </c:pt>
                  <c:pt idx="16">
                    <c:v>Carretera</c:v>
                  </c:pt>
                  <c:pt idx="20">
                    <c:v>Montana</c:v>
                  </c:pt>
                </c:lvl>
              </c:multiLvlStrCache>
            </c:multiLvlStrRef>
          </c:cat>
          <c:val>
            <c:numRef>
              <c:f>'discount by product'!$C$8:$C$38</c:f>
              <c:numCache>
                <c:formatCode>#,##0</c:formatCode>
                <c:ptCount val="24"/>
                <c:pt idx="0">
                  <c:v>69</c:v>
                </c:pt>
                <c:pt idx="1">
                  <c:v>65</c:v>
                </c:pt>
                <c:pt idx="2">
                  <c:v>54</c:v>
                </c:pt>
                <c:pt idx="3">
                  <c:v>15</c:v>
                </c:pt>
                <c:pt idx="4">
                  <c:v>44</c:v>
                </c:pt>
                <c:pt idx="5">
                  <c:v>38</c:v>
                </c:pt>
                <c:pt idx="6">
                  <c:v>20</c:v>
                </c:pt>
                <c:pt idx="7">
                  <c:v>7</c:v>
                </c:pt>
                <c:pt idx="8">
                  <c:v>39</c:v>
                </c:pt>
                <c:pt idx="9">
                  <c:v>37</c:v>
                </c:pt>
                <c:pt idx="10">
                  <c:v>26</c:v>
                </c:pt>
                <c:pt idx="11">
                  <c:v>6</c:v>
                </c:pt>
                <c:pt idx="12">
                  <c:v>39</c:v>
                </c:pt>
                <c:pt idx="13">
                  <c:v>34</c:v>
                </c:pt>
                <c:pt idx="14">
                  <c:v>14</c:v>
                </c:pt>
                <c:pt idx="15">
                  <c:v>7</c:v>
                </c:pt>
                <c:pt idx="16">
                  <c:v>33</c:v>
                </c:pt>
                <c:pt idx="17">
                  <c:v>30</c:v>
                </c:pt>
                <c:pt idx="18">
                  <c:v>24</c:v>
                </c:pt>
                <c:pt idx="19">
                  <c:v>6</c:v>
                </c:pt>
                <c:pt idx="20">
                  <c:v>32</c:v>
                </c:pt>
                <c:pt idx="21">
                  <c:v>30</c:v>
                </c:pt>
                <c:pt idx="22">
                  <c:v>22</c:v>
                </c:pt>
                <c:pt idx="23">
                  <c:v>9</c:v>
                </c:pt>
              </c:numCache>
            </c:numRef>
          </c:val>
          <c:extLst>
            <c:ext xmlns:c16="http://schemas.microsoft.com/office/drawing/2014/chart" uri="{C3380CC4-5D6E-409C-BE32-E72D297353CC}">
              <c16:uniqueId val="{00000002-659A-452D-9871-6E86235D3278}"/>
            </c:ext>
          </c:extLst>
        </c:ser>
        <c:dLbls>
          <c:dLblPos val="inEnd"/>
          <c:showLegendKey val="0"/>
          <c:showVal val="1"/>
          <c:showCatName val="0"/>
          <c:showSerName val="0"/>
          <c:showPercent val="0"/>
          <c:showBubbleSize val="0"/>
        </c:dLbls>
        <c:gapWidth val="100"/>
        <c:overlap val="-24"/>
        <c:axId val="2056373935"/>
        <c:axId val="2048842303"/>
      </c:barChart>
      <c:catAx>
        <c:axId val="205637393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8842303"/>
        <c:crosses val="autoZero"/>
        <c:auto val="1"/>
        <c:lblAlgn val="ctr"/>
        <c:lblOffset val="100"/>
        <c:noMultiLvlLbl val="0"/>
      </c:catAx>
      <c:valAx>
        <c:axId val="2048842303"/>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637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[Andrew B. Sana'a_Financial_Analysis Project Data.xlsx]sales by month!PivotTable1</c:name>
    <c:fmtId val="29"/>
  </c:pivotSource>
  <c:chart>
    <c:title>
      <c:tx>
        <c:rich>
          <a:bodyPr rot="0" spcFirstLastPara="1" vertOverflow="ellipsis" vert="horz" wrap="square" anchor="ctr" anchorCtr="1"/>
          <a:lstStyle/>
          <a:p>
            <a:pPr>
              <a:defRPr sz="960" b="1" i="0" u="none" strike="noStrike" kern="1200" baseline="0">
                <a:solidFill>
                  <a:schemeClr val="tx2"/>
                </a:solidFill>
                <a:latin typeface="+mn-lt"/>
                <a:ea typeface="+mn-ea"/>
                <a:cs typeface="+mn-cs"/>
              </a:defRPr>
            </a:pPr>
            <a:r>
              <a:rPr lang="en-US"/>
              <a:t>Units sold per month</a:t>
            </a:r>
          </a:p>
        </c:rich>
      </c:tx>
      <c:overlay val="0"/>
      <c:spPr>
        <a:noFill/>
        <a:ln>
          <a:noFill/>
        </a:ln>
        <a:effectLst/>
      </c:spPr>
      <c:txPr>
        <a:bodyPr rot="0" spcFirstLastPara="1" vertOverflow="ellipsis" vert="horz" wrap="square" anchor="ctr" anchorCtr="1"/>
        <a:lstStyle/>
        <a:p>
          <a:pPr>
            <a:defRPr sz="96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accent4">
                <a:lumMod val="50000"/>
              </a:schemeClr>
            </a:solidFill>
            <a:ln>
              <a:noFill/>
            </a:ln>
            <a:effectLst/>
          </c:spPr>
          <c:txPr>
            <a:bodyPr rot="-540000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a:noFill/>
          </a:ln>
          <a:effectLst/>
        </c:spPr>
        <c:marker>
          <c:symbol val="none"/>
        </c:marker>
        <c:dLbl>
          <c:idx val="0"/>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pivotFmt>
      <c:pivotFmt>
        <c:idx val="23"/>
        <c:spPr>
          <a:ln w="31750" cap="rnd">
            <a:solidFill>
              <a:schemeClr val="accent1"/>
            </a:solidFill>
            <a:round/>
          </a:ln>
          <a:effectLst/>
        </c:spPr>
        <c:marker>
          <c:symbol val="none"/>
        </c:marker>
      </c:pivotFmt>
      <c:pivotFmt>
        <c:idx val="24"/>
        <c:spPr>
          <a:ln w="31750" cap="rnd">
            <a:solidFill>
              <a:schemeClr val="accent1"/>
            </a:solidFill>
            <a:round/>
          </a:ln>
          <a:effectLst/>
        </c:spPr>
        <c:marker>
          <c:symbol val="none"/>
        </c:marker>
      </c:pivotFmt>
      <c:pivotFmt>
        <c:idx val="25"/>
        <c:spPr>
          <a:ln w="31750" cap="rnd">
            <a:solidFill>
              <a:schemeClr val="accent1"/>
            </a:solidFill>
            <a:round/>
          </a:ln>
          <a:effectLst/>
        </c:spPr>
        <c:marker>
          <c:symbol val="none"/>
        </c:marker>
      </c:pivotFmt>
      <c:pivotFmt>
        <c:idx val="26"/>
        <c:spPr>
          <a:ln w="31750" cap="rnd">
            <a:solidFill>
              <a:schemeClr val="accent1"/>
            </a:solidFill>
            <a:round/>
          </a:ln>
          <a:effectLst/>
        </c:spPr>
        <c:marker>
          <c:symbol val="none"/>
        </c:marker>
      </c:pivotFmt>
      <c:pivotFmt>
        <c:idx val="27"/>
        <c:spPr>
          <a:ln w="31750" cap="rnd">
            <a:solidFill>
              <a:schemeClr val="accent1"/>
            </a:solidFill>
            <a:round/>
          </a:ln>
          <a:effectLst/>
        </c:spPr>
        <c:marker>
          <c:symbol val="none"/>
        </c:marker>
      </c:pivotFmt>
      <c:pivotFmt>
        <c:idx val="28"/>
        <c:spPr>
          <a:ln w="31750" cap="rnd">
            <a:solidFill>
              <a:schemeClr val="accent1"/>
            </a:solidFill>
            <a:round/>
          </a:ln>
          <a:effectLst/>
        </c:spPr>
        <c:marker>
          <c:symbol val="none"/>
        </c:marker>
      </c:pivotFmt>
    </c:pivotFmts>
    <c:plotArea>
      <c:layout/>
      <c:lineChart>
        <c:grouping val="standard"/>
        <c:varyColors val="0"/>
        <c:ser>
          <c:idx val="0"/>
          <c:order val="0"/>
          <c:tx>
            <c:strRef>
              <c:f>'sales by month'!$B$6:$B$7</c:f>
              <c:strCache>
                <c:ptCount val="1"/>
                <c:pt idx="0">
                  <c:v>Paseo</c:v>
                </c:pt>
              </c:strCache>
            </c:strRef>
          </c:tx>
          <c:spPr>
            <a:ln w="31750" cap="rnd">
              <a:solidFill>
                <a:schemeClr val="accent1"/>
              </a:solidFill>
              <a:round/>
            </a:ln>
            <a:effectLst/>
          </c:spPr>
          <c:marker>
            <c:symbol val="none"/>
          </c:marker>
          <c:cat>
            <c:strRef>
              <c:f>'sales by month'!$A$8:$A$20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by month'!$B$8:$B$20</c:f>
              <c:numCache>
                <c:formatCode>#,##0</c:formatCode>
                <c:ptCount val="12"/>
                <c:pt idx="0">
                  <c:v>23598</c:v>
                </c:pt>
                <c:pt idx="1">
                  <c:v>14629</c:v>
                </c:pt>
                <c:pt idx="2">
                  <c:v>16695</c:v>
                </c:pt>
                <c:pt idx="3">
                  <c:v>23653</c:v>
                </c:pt>
                <c:pt idx="4">
                  <c:v>15417</c:v>
                </c:pt>
                <c:pt idx="5">
                  <c:v>27205.479256080111</c:v>
                </c:pt>
                <c:pt idx="6">
                  <c:v>22637.5</c:v>
                </c:pt>
                <c:pt idx="7">
                  <c:v>18834</c:v>
                </c:pt>
                <c:pt idx="8">
                  <c:v>33206</c:v>
                </c:pt>
                <c:pt idx="9">
                  <c:v>56412</c:v>
                </c:pt>
                <c:pt idx="10">
                  <c:v>34941</c:v>
                </c:pt>
                <c:pt idx="11">
                  <c:v>52619</c:v>
                </c:pt>
              </c:numCache>
            </c:numRef>
          </c:val>
          <c:smooth val="0"/>
          <c:extLst>
            <c:ext xmlns:c16="http://schemas.microsoft.com/office/drawing/2014/chart" uri="{C3380CC4-5D6E-409C-BE32-E72D297353CC}">
              <c16:uniqueId val="{00000000-AF48-4F4F-96AA-FFECAFAC7400}"/>
            </c:ext>
          </c:extLst>
        </c:ser>
        <c:ser>
          <c:idx val="1"/>
          <c:order val="1"/>
          <c:tx>
            <c:strRef>
              <c:f>'sales by month'!$C$6:$C$7</c:f>
              <c:strCache>
                <c:ptCount val="1"/>
                <c:pt idx="0">
                  <c:v>VTT</c:v>
                </c:pt>
              </c:strCache>
            </c:strRef>
          </c:tx>
          <c:spPr>
            <a:ln w="31750" cap="rnd">
              <a:solidFill>
                <a:schemeClr val="accent2"/>
              </a:solidFill>
              <a:round/>
            </a:ln>
            <a:effectLst/>
          </c:spPr>
          <c:marker>
            <c:symbol val="none"/>
          </c:marker>
          <c:cat>
            <c:strRef>
              <c:f>'sales by month'!$A$8:$A$20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by month'!$C$8:$C$20</c:f>
              <c:numCache>
                <c:formatCode>#,##0</c:formatCode>
                <c:ptCount val="12"/>
                <c:pt idx="0">
                  <c:v>9967.5</c:v>
                </c:pt>
                <c:pt idx="1">
                  <c:v>11210</c:v>
                </c:pt>
                <c:pt idx="2">
                  <c:v>7562</c:v>
                </c:pt>
                <c:pt idx="3">
                  <c:v>9362</c:v>
                </c:pt>
                <c:pt idx="4">
                  <c:v>6002</c:v>
                </c:pt>
                <c:pt idx="5">
                  <c:v>15464</c:v>
                </c:pt>
                <c:pt idx="6">
                  <c:v>6309.5</c:v>
                </c:pt>
                <c:pt idx="7">
                  <c:v>9667</c:v>
                </c:pt>
                <c:pt idx="8">
                  <c:v>15523</c:v>
                </c:pt>
                <c:pt idx="9">
                  <c:v>29886</c:v>
                </c:pt>
                <c:pt idx="10">
                  <c:v>21345</c:v>
                </c:pt>
                <c:pt idx="11">
                  <c:v>24307</c:v>
                </c:pt>
              </c:numCache>
            </c:numRef>
          </c:val>
          <c:smooth val="0"/>
          <c:extLst>
            <c:ext xmlns:c16="http://schemas.microsoft.com/office/drawing/2014/chart" uri="{C3380CC4-5D6E-409C-BE32-E72D297353CC}">
              <c16:uniqueId val="{00000001-AF48-4F4F-96AA-FFECAFAC7400}"/>
            </c:ext>
          </c:extLst>
        </c:ser>
        <c:ser>
          <c:idx val="2"/>
          <c:order val="2"/>
          <c:tx>
            <c:strRef>
              <c:f>'sales by month'!$D$6:$D$7</c:f>
              <c:strCache>
                <c:ptCount val="1"/>
                <c:pt idx="0">
                  <c:v>Velo</c:v>
                </c:pt>
              </c:strCache>
            </c:strRef>
          </c:tx>
          <c:spPr>
            <a:ln w="31750" cap="rnd">
              <a:solidFill>
                <a:schemeClr val="accent3"/>
              </a:solidFill>
              <a:round/>
            </a:ln>
            <a:effectLst/>
          </c:spPr>
          <c:marker>
            <c:symbol val="none"/>
          </c:marker>
          <c:cat>
            <c:strRef>
              <c:f>'sales by month'!$A$8:$A$20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by month'!$D$8:$D$20</c:f>
              <c:numCache>
                <c:formatCode>#,##0</c:formatCode>
                <c:ptCount val="12"/>
                <c:pt idx="0">
                  <c:v>9971.5</c:v>
                </c:pt>
                <c:pt idx="1">
                  <c:v>7893</c:v>
                </c:pt>
                <c:pt idx="2">
                  <c:v>6691</c:v>
                </c:pt>
                <c:pt idx="3">
                  <c:v>11458.5</c:v>
                </c:pt>
                <c:pt idx="4">
                  <c:v>7015</c:v>
                </c:pt>
                <c:pt idx="5">
                  <c:v>16953</c:v>
                </c:pt>
                <c:pt idx="6">
                  <c:v>11253.5</c:v>
                </c:pt>
                <c:pt idx="7">
                  <c:v>9765</c:v>
                </c:pt>
                <c:pt idx="8">
                  <c:v>14525</c:v>
                </c:pt>
                <c:pt idx="9">
                  <c:v>29585</c:v>
                </c:pt>
                <c:pt idx="10">
                  <c:v>17185</c:v>
                </c:pt>
                <c:pt idx="11">
                  <c:v>20129</c:v>
                </c:pt>
              </c:numCache>
            </c:numRef>
          </c:val>
          <c:smooth val="0"/>
          <c:extLst>
            <c:ext xmlns:c16="http://schemas.microsoft.com/office/drawing/2014/chart" uri="{C3380CC4-5D6E-409C-BE32-E72D297353CC}">
              <c16:uniqueId val="{00000002-AF48-4F4F-96AA-FFECAFAC7400}"/>
            </c:ext>
          </c:extLst>
        </c:ser>
        <c:ser>
          <c:idx val="3"/>
          <c:order val="3"/>
          <c:tx>
            <c:strRef>
              <c:f>'sales by month'!$E$6:$E$7</c:f>
              <c:strCache>
                <c:ptCount val="1"/>
                <c:pt idx="0">
                  <c:v>Amarilla</c:v>
                </c:pt>
              </c:strCache>
            </c:strRef>
          </c:tx>
          <c:spPr>
            <a:ln w="31750" cap="rnd">
              <a:solidFill>
                <a:schemeClr val="accent4"/>
              </a:solidFill>
              <a:round/>
            </a:ln>
            <a:effectLst/>
          </c:spPr>
          <c:marker>
            <c:symbol val="none"/>
          </c:marker>
          <c:cat>
            <c:strRef>
              <c:f>'sales by month'!$A$8:$A$20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by month'!$E$8:$E$20</c:f>
              <c:numCache>
                <c:formatCode>#,##0</c:formatCode>
                <c:ptCount val="12"/>
                <c:pt idx="0">
                  <c:v>10019.5</c:v>
                </c:pt>
                <c:pt idx="1">
                  <c:v>8475</c:v>
                </c:pt>
                <c:pt idx="2">
                  <c:v>7716</c:v>
                </c:pt>
                <c:pt idx="3">
                  <c:v>10767</c:v>
                </c:pt>
                <c:pt idx="4">
                  <c:v>10237</c:v>
                </c:pt>
                <c:pt idx="5">
                  <c:v>13985</c:v>
                </c:pt>
                <c:pt idx="6">
                  <c:v>11620.5</c:v>
                </c:pt>
                <c:pt idx="7">
                  <c:v>8865</c:v>
                </c:pt>
                <c:pt idx="8">
                  <c:v>15931</c:v>
                </c:pt>
                <c:pt idx="9">
                  <c:v>26656</c:v>
                </c:pt>
                <c:pt idx="10">
                  <c:v>12218</c:v>
                </c:pt>
                <c:pt idx="11">
                  <c:v>18825</c:v>
                </c:pt>
              </c:numCache>
            </c:numRef>
          </c:val>
          <c:smooth val="0"/>
          <c:extLst>
            <c:ext xmlns:c16="http://schemas.microsoft.com/office/drawing/2014/chart" uri="{C3380CC4-5D6E-409C-BE32-E72D297353CC}">
              <c16:uniqueId val="{00000003-AF48-4F4F-96AA-FFECAFAC7400}"/>
            </c:ext>
          </c:extLst>
        </c:ser>
        <c:ser>
          <c:idx val="4"/>
          <c:order val="4"/>
          <c:tx>
            <c:strRef>
              <c:f>'sales by month'!$F$6:$F$7</c:f>
              <c:strCache>
                <c:ptCount val="1"/>
                <c:pt idx="0">
                  <c:v>Montana</c:v>
                </c:pt>
              </c:strCache>
            </c:strRef>
          </c:tx>
          <c:spPr>
            <a:ln w="31750" cap="rnd">
              <a:solidFill>
                <a:schemeClr val="accent5"/>
              </a:solidFill>
              <a:round/>
            </a:ln>
            <a:effectLst/>
          </c:spPr>
          <c:marker>
            <c:symbol val="none"/>
          </c:marker>
          <c:cat>
            <c:strRef>
              <c:f>'sales by month'!$A$8:$A$20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by month'!$F$8:$F$20</c:f>
              <c:numCache>
                <c:formatCode>#,##0</c:formatCode>
                <c:ptCount val="12"/>
                <c:pt idx="0">
                  <c:v>7700.5</c:v>
                </c:pt>
                <c:pt idx="1">
                  <c:v>5405</c:v>
                </c:pt>
                <c:pt idx="2">
                  <c:v>8280</c:v>
                </c:pt>
                <c:pt idx="3">
                  <c:v>10055.5</c:v>
                </c:pt>
                <c:pt idx="4">
                  <c:v>8300</c:v>
                </c:pt>
                <c:pt idx="5">
                  <c:v>14069</c:v>
                </c:pt>
                <c:pt idx="6">
                  <c:v>10568</c:v>
                </c:pt>
                <c:pt idx="7">
                  <c:v>6209</c:v>
                </c:pt>
                <c:pt idx="8">
                  <c:v>14446</c:v>
                </c:pt>
                <c:pt idx="9">
                  <c:v>31912</c:v>
                </c:pt>
                <c:pt idx="10">
                  <c:v>18239</c:v>
                </c:pt>
                <c:pt idx="11">
                  <c:v>19014</c:v>
                </c:pt>
              </c:numCache>
            </c:numRef>
          </c:val>
          <c:smooth val="0"/>
          <c:extLst>
            <c:ext xmlns:c16="http://schemas.microsoft.com/office/drawing/2014/chart" uri="{C3380CC4-5D6E-409C-BE32-E72D297353CC}">
              <c16:uniqueId val="{00000004-AF48-4F4F-96AA-FFECAFAC7400}"/>
            </c:ext>
          </c:extLst>
        </c:ser>
        <c:ser>
          <c:idx val="5"/>
          <c:order val="5"/>
          <c:tx>
            <c:strRef>
              <c:f>'sales by month'!$G$6:$G$7</c:f>
              <c:strCache>
                <c:ptCount val="1"/>
                <c:pt idx="0">
                  <c:v>Carretera</c:v>
                </c:pt>
              </c:strCache>
            </c:strRef>
          </c:tx>
          <c:spPr>
            <a:ln w="31750" cap="rnd">
              <a:solidFill>
                <a:schemeClr val="accent6"/>
              </a:solidFill>
              <a:round/>
            </a:ln>
            <a:effectLst/>
          </c:spPr>
          <c:marker>
            <c:symbol val="none"/>
          </c:marker>
          <c:cat>
            <c:strRef>
              <c:f>'sales by month'!$A$8:$A$20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by month'!$G$8:$G$20</c:f>
              <c:numCache>
                <c:formatCode>#,##0</c:formatCode>
                <c:ptCount val="12"/>
                <c:pt idx="0">
                  <c:v>6578.5</c:v>
                </c:pt>
                <c:pt idx="1">
                  <c:v>7503</c:v>
                </c:pt>
                <c:pt idx="2">
                  <c:v>6476</c:v>
                </c:pt>
                <c:pt idx="3">
                  <c:v>13590.5</c:v>
                </c:pt>
                <c:pt idx="4">
                  <c:v>4800</c:v>
                </c:pt>
                <c:pt idx="5">
                  <c:v>15055</c:v>
                </c:pt>
                <c:pt idx="6">
                  <c:v>6960</c:v>
                </c:pt>
                <c:pt idx="7">
                  <c:v>7365</c:v>
                </c:pt>
                <c:pt idx="8">
                  <c:v>14250</c:v>
                </c:pt>
                <c:pt idx="9">
                  <c:v>26653</c:v>
                </c:pt>
                <c:pt idx="10">
                  <c:v>17203</c:v>
                </c:pt>
                <c:pt idx="11">
                  <c:v>20412</c:v>
                </c:pt>
              </c:numCache>
            </c:numRef>
          </c:val>
          <c:smooth val="0"/>
          <c:extLst>
            <c:ext xmlns:c16="http://schemas.microsoft.com/office/drawing/2014/chart" uri="{C3380CC4-5D6E-409C-BE32-E72D297353CC}">
              <c16:uniqueId val="{00000005-AF48-4F4F-96AA-FFECAFAC7400}"/>
            </c:ext>
          </c:extLst>
        </c:ser>
        <c:dLbls>
          <c:showLegendKey val="0"/>
          <c:showVal val="0"/>
          <c:showCatName val="0"/>
          <c:showSerName val="0"/>
          <c:showPercent val="0"/>
          <c:showBubbleSize val="0"/>
        </c:dLbls>
        <c:smooth val="0"/>
        <c:axId val="2056373935"/>
        <c:axId val="2048842303"/>
      </c:lineChart>
      <c:catAx>
        <c:axId val="2056373935"/>
        <c:scaling>
          <c:orientation val="minMax"/>
        </c:scaling>
        <c:delete val="0"/>
        <c:axPos val="b"/>
        <c:title>
          <c:tx>
            <c:rich>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2"/>
                </a:solidFill>
                <a:latin typeface="+mn-lt"/>
                <a:ea typeface="+mn-ea"/>
                <a:cs typeface="+mn-cs"/>
              </a:defRPr>
            </a:pPr>
            <a:endParaRPr lang="en-US"/>
          </a:p>
        </c:txPr>
        <c:crossAx val="2048842303"/>
        <c:crosses val="autoZero"/>
        <c:auto val="1"/>
        <c:lblAlgn val="ctr"/>
        <c:lblOffset val="100"/>
        <c:noMultiLvlLbl val="0"/>
      </c:catAx>
      <c:valAx>
        <c:axId val="2048842303"/>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2"/>
                </a:solidFill>
                <a:latin typeface="+mn-lt"/>
                <a:ea typeface="+mn-ea"/>
                <a:cs typeface="+mn-cs"/>
              </a:defRPr>
            </a:pPr>
            <a:endParaRPr lang="en-US"/>
          </a:p>
        </c:txPr>
        <c:crossAx val="2056373935"/>
        <c:crosses val="autoZero"/>
        <c:crossBetween val="between"/>
        <c:dispUnits>
          <c:builtInUnit val="thousands"/>
          <c:dispUnitsLbl>
            <c:tx>
              <c:rich>
                <a:bodyPr rot="-5400000" spcFirstLastPara="1" vertOverflow="ellipsis" vert="horz" wrap="square" anchor="ctr" anchorCtr="1"/>
                <a:lstStyle/>
                <a:p>
                  <a:pPr>
                    <a:defRPr sz="800" b="1" i="0" u="none" strike="noStrike" kern="1200" baseline="0">
                      <a:solidFill>
                        <a:schemeClr val="tx2"/>
                      </a:solidFill>
                      <a:latin typeface="+mn-lt"/>
                      <a:ea typeface="+mn-ea"/>
                      <a:cs typeface="+mn-cs"/>
                    </a:defRPr>
                  </a:pPr>
                  <a:r>
                    <a:rPr lang="en-US"/>
                    <a:t>units sold ('000)</a:t>
                  </a:r>
                </a:p>
              </c:rich>
            </c:tx>
            <c:spPr>
              <a:noFill/>
              <a:ln>
                <a:noFill/>
              </a:ln>
              <a:effectLst/>
            </c:spPr>
            <c:txPr>
              <a:bodyPr rot="-540000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[Andrew B. Sana'a_Financial_Analysis Project Data.xlsx]sales by country!PivotTable1</c:name>
    <c:fmtId val="35"/>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Units sold per country</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accent4">
                <a:lumMod val="50000"/>
              </a:schemeClr>
            </a:solidFill>
            <a:ln>
              <a:noFill/>
            </a:ln>
            <a:effectLst/>
          </c:spPr>
          <c:txPr>
            <a:bodyPr rot="-540000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'sales by country'!$B$6:$B$7</c:f>
              <c:strCache>
                <c:ptCount val="1"/>
                <c:pt idx="0">
                  <c:v>January</c:v>
                </c:pt>
              </c:strCache>
            </c:strRef>
          </c:tx>
          <c:spPr>
            <a:gradFill rotWithShape="1">
              <a:gsLst>
                <a:gs pos="0">
                  <a:schemeClr val="accent1">
                    <a:tint val="41000"/>
                    <a:satMod val="103000"/>
                    <a:lumMod val="102000"/>
                    <a:tint val="94000"/>
                  </a:schemeClr>
                </a:gs>
                <a:gs pos="50000">
                  <a:schemeClr val="accent1">
                    <a:tint val="41000"/>
                    <a:satMod val="110000"/>
                    <a:lumMod val="100000"/>
                    <a:shade val="100000"/>
                  </a:schemeClr>
                </a:gs>
                <a:gs pos="100000">
                  <a:schemeClr val="accent1">
                    <a:tint val="41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country'!$B$8:$B$13</c:f>
              <c:numCache>
                <c:formatCode>#,##0</c:formatCode>
                <c:ptCount val="5"/>
                <c:pt idx="0">
                  <c:v>14257.5</c:v>
                </c:pt>
                <c:pt idx="1">
                  <c:v>18004.5</c:v>
                </c:pt>
                <c:pt idx="2">
                  <c:v>10123.5</c:v>
                </c:pt>
                <c:pt idx="3">
                  <c:v>14859</c:v>
                </c:pt>
                <c:pt idx="4">
                  <c:v>10591</c:v>
                </c:pt>
              </c:numCache>
            </c:numRef>
          </c:val>
          <c:extLst>
            <c:ext xmlns:c16="http://schemas.microsoft.com/office/drawing/2014/chart" uri="{C3380CC4-5D6E-409C-BE32-E72D297353CC}">
              <c16:uniqueId val="{00000000-B8DD-48BD-A46B-245E6519D4BD}"/>
            </c:ext>
          </c:extLst>
        </c:ser>
        <c:ser>
          <c:idx val="1"/>
          <c:order val="1"/>
          <c:tx>
            <c:strRef>
              <c:f>'sales by country'!$C$6:$C$7</c:f>
              <c:strCache>
                <c:ptCount val="1"/>
                <c:pt idx="0">
                  <c:v>February</c:v>
                </c:pt>
              </c:strCache>
            </c:strRef>
          </c:tx>
          <c:spPr>
            <a:gradFill rotWithShape="1">
              <a:gsLst>
                <a:gs pos="0">
                  <a:schemeClr val="accent1">
                    <a:tint val="52000"/>
                    <a:satMod val="103000"/>
                    <a:lumMod val="102000"/>
                    <a:tint val="94000"/>
                  </a:schemeClr>
                </a:gs>
                <a:gs pos="50000">
                  <a:schemeClr val="accent1">
                    <a:tint val="52000"/>
                    <a:satMod val="110000"/>
                    <a:lumMod val="100000"/>
                    <a:shade val="100000"/>
                  </a:schemeClr>
                </a:gs>
                <a:gs pos="100000">
                  <a:schemeClr val="accent1">
                    <a:tint val="52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country'!$C$8:$C$13</c:f>
              <c:numCache>
                <c:formatCode>#,##0</c:formatCode>
                <c:ptCount val="5"/>
                <c:pt idx="0">
                  <c:v>10273</c:v>
                </c:pt>
                <c:pt idx="1">
                  <c:v>11270</c:v>
                </c:pt>
                <c:pt idx="2">
                  <c:v>13180</c:v>
                </c:pt>
                <c:pt idx="3">
                  <c:v>9516</c:v>
                </c:pt>
                <c:pt idx="4">
                  <c:v>10876</c:v>
                </c:pt>
              </c:numCache>
            </c:numRef>
          </c:val>
          <c:extLst>
            <c:ext xmlns:c16="http://schemas.microsoft.com/office/drawing/2014/chart" uri="{C3380CC4-5D6E-409C-BE32-E72D297353CC}">
              <c16:uniqueId val="{00000001-B8DD-48BD-A46B-245E6519D4BD}"/>
            </c:ext>
          </c:extLst>
        </c:ser>
        <c:ser>
          <c:idx val="2"/>
          <c:order val="2"/>
          <c:tx>
            <c:strRef>
              <c:f>'sales by country'!$D$6:$D$7</c:f>
              <c:strCache>
                <c:ptCount val="1"/>
                <c:pt idx="0">
                  <c:v>March</c:v>
                </c:pt>
              </c:strCache>
            </c:strRef>
          </c:tx>
          <c:spPr>
            <a:gradFill rotWithShape="1">
              <a:gsLst>
                <a:gs pos="0">
                  <a:schemeClr val="accent1">
                    <a:tint val="63000"/>
                    <a:satMod val="103000"/>
                    <a:lumMod val="102000"/>
                    <a:tint val="94000"/>
                  </a:schemeClr>
                </a:gs>
                <a:gs pos="50000">
                  <a:schemeClr val="accent1">
                    <a:tint val="63000"/>
                    <a:satMod val="110000"/>
                    <a:lumMod val="100000"/>
                    <a:shade val="100000"/>
                  </a:schemeClr>
                </a:gs>
                <a:gs pos="100000">
                  <a:schemeClr val="accent1">
                    <a:tint val="63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country'!$D$8:$D$13</c:f>
              <c:numCache>
                <c:formatCode>#,##0</c:formatCode>
                <c:ptCount val="5"/>
                <c:pt idx="0">
                  <c:v>9904</c:v>
                </c:pt>
                <c:pt idx="1">
                  <c:v>14563</c:v>
                </c:pt>
                <c:pt idx="2">
                  <c:v>12440</c:v>
                </c:pt>
                <c:pt idx="3">
                  <c:v>10164</c:v>
                </c:pt>
                <c:pt idx="4">
                  <c:v>6349</c:v>
                </c:pt>
              </c:numCache>
            </c:numRef>
          </c:val>
          <c:extLst>
            <c:ext xmlns:c16="http://schemas.microsoft.com/office/drawing/2014/chart" uri="{C3380CC4-5D6E-409C-BE32-E72D297353CC}">
              <c16:uniqueId val="{00000002-B8DD-48BD-A46B-245E6519D4BD}"/>
            </c:ext>
          </c:extLst>
        </c:ser>
        <c:ser>
          <c:idx val="3"/>
          <c:order val="3"/>
          <c:tx>
            <c:strRef>
              <c:f>'sales by country'!$E$6:$E$7</c:f>
              <c:strCache>
                <c:ptCount val="1"/>
                <c:pt idx="0">
                  <c:v>April</c:v>
                </c:pt>
              </c:strCache>
            </c:strRef>
          </c:tx>
          <c:spPr>
            <a:gradFill rotWithShape="1">
              <a:gsLst>
                <a:gs pos="0">
                  <a:schemeClr val="accent1">
                    <a:tint val="74000"/>
                    <a:satMod val="103000"/>
                    <a:lumMod val="102000"/>
                    <a:tint val="94000"/>
                  </a:schemeClr>
                </a:gs>
                <a:gs pos="50000">
                  <a:schemeClr val="accent1">
                    <a:tint val="74000"/>
                    <a:satMod val="110000"/>
                    <a:lumMod val="100000"/>
                    <a:shade val="100000"/>
                  </a:schemeClr>
                </a:gs>
                <a:gs pos="100000">
                  <a:schemeClr val="accent1">
                    <a:tint val="74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country'!$E$8:$E$13</c:f>
              <c:numCache>
                <c:formatCode>#,##0</c:formatCode>
                <c:ptCount val="5"/>
                <c:pt idx="0">
                  <c:v>15196.5</c:v>
                </c:pt>
                <c:pt idx="1">
                  <c:v>18526.5</c:v>
                </c:pt>
                <c:pt idx="2">
                  <c:v>17824.5</c:v>
                </c:pt>
                <c:pt idx="3">
                  <c:v>13319</c:v>
                </c:pt>
                <c:pt idx="4">
                  <c:v>14020</c:v>
                </c:pt>
              </c:numCache>
            </c:numRef>
          </c:val>
          <c:extLst>
            <c:ext xmlns:c16="http://schemas.microsoft.com/office/drawing/2014/chart" uri="{C3380CC4-5D6E-409C-BE32-E72D297353CC}">
              <c16:uniqueId val="{00000003-B8DD-48BD-A46B-245E6519D4BD}"/>
            </c:ext>
          </c:extLst>
        </c:ser>
        <c:ser>
          <c:idx val="4"/>
          <c:order val="4"/>
          <c:tx>
            <c:strRef>
              <c:f>'sales by country'!$F$6:$F$7</c:f>
              <c:strCache>
                <c:ptCount val="1"/>
                <c:pt idx="0">
                  <c:v>May</c:v>
                </c:pt>
              </c:strCache>
            </c:strRef>
          </c:tx>
          <c:spPr>
            <a:gradFill rotWithShape="1">
              <a:gsLst>
                <a:gs pos="0">
                  <a:schemeClr val="accent1">
                    <a:tint val="84000"/>
                    <a:satMod val="103000"/>
                    <a:lumMod val="102000"/>
                    <a:tint val="94000"/>
                  </a:schemeClr>
                </a:gs>
                <a:gs pos="50000">
                  <a:schemeClr val="accent1">
                    <a:tint val="84000"/>
                    <a:satMod val="110000"/>
                    <a:lumMod val="100000"/>
                    <a:shade val="100000"/>
                  </a:schemeClr>
                </a:gs>
                <a:gs pos="100000">
                  <a:schemeClr val="accent1">
                    <a:tint val="84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country'!$F$8:$F$13</c:f>
              <c:numCache>
                <c:formatCode>#,##0</c:formatCode>
                <c:ptCount val="5"/>
                <c:pt idx="0">
                  <c:v>8006</c:v>
                </c:pt>
                <c:pt idx="1">
                  <c:v>10302</c:v>
                </c:pt>
                <c:pt idx="2">
                  <c:v>14741</c:v>
                </c:pt>
                <c:pt idx="3">
                  <c:v>9090</c:v>
                </c:pt>
                <c:pt idx="4">
                  <c:v>9632</c:v>
                </c:pt>
              </c:numCache>
            </c:numRef>
          </c:val>
          <c:extLst>
            <c:ext xmlns:c16="http://schemas.microsoft.com/office/drawing/2014/chart" uri="{C3380CC4-5D6E-409C-BE32-E72D297353CC}">
              <c16:uniqueId val="{00000004-B8DD-48BD-A46B-245E6519D4BD}"/>
            </c:ext>
          </c:extLst>
        </c:ser>
        <c:ser>
          <c:idx val="5"/>
          <c:order val="5"/>
          <c:tx>
            <c:strRef>
              <c:f>'sales by country'!$G$6:$G$7</c:f>
              <c:strCache>
                <c:ptCount val="1"/>
                <c:pt idx="0">
                  <c:v>June</c:v>
                </c:pt>
              </c:strCache>
            </c:strRef>
          </c:tx>
          <c:spPr>
            <a:gradFill rotWithShape="1">
              <a:gsLst>
                <a:gs pos="0">
                  <a:schemeClr val="accent1">
                    <a:tint val="95000"/>
                    <a:satMod val="103000"/>
                    <a:lumMod val="102000"/>
                    <a:tint val="94000"/>
                  </a:schemeClr>
                </a:gs>
                <a:gs pos="50000">
                  <a:schemeClr val="accent1">
                    <a:tint val="95000"/>
                    <a:satMod val="110000"/>
                    <a:lumMod val="100000"/>
                    <a:shade val="100000"/>
                  </a:schemeClr>
                </a:gs>
                <a:gs pos="100000">
                  <a:schemeClr val="accent1">
                    <a:tint val="95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country'!$G$8:$G$13</c:f>
              <c:numCache>
                <c:formatCode>#,##0</c:formatCode>
                <c:ptCount val="5"/>
                <c:pt idx="0">
                  <c:v>25028</c:v>
                </c:pt>
                <c:pt idx="1">
                  <c:v>17620</c:v>
                </c:pt>
                <c:pt idx="2">
                  <c:v>22043.479256080111</c:v>
                </c:pt>
                <c:pt idx="3">
                  <c:v>20781</c:v>
                </c:pt>
                <c:pt idx="4">
                  <c:v>17259</c:v>
                </c:pt>
              </c:numCache>
            </c:numRef>
          </c:val>
          <c:extLst>
            <c:ext xmlns:c16="http://schemas.microsoft.com/office/drawing/2014/chart" uri="{C3380CC4-5D6E-409C-BE32-E72D297353CC}">
              <c16:uniqueId val="{00000005-B8DD-48BD-A46B-245E6519D4BD}"/>
            </c:ext>
          </c:extLst>
        </c:ser>
        <c:ser>
          <c:idx val="6"/>
          <c:order val="6"/>
          <c:tx>
            <c:strRef>
              <c:f>'sales by country'!$H$6:$H$7</c:f>
              <c:strCache>
                <c:ptCount val="1"/>
                <c:pt idx="0">
                  <c:v>July</c:v>
                </c:pt>
              </c:strCache>
            </c:strRef>
          </c:tx>
          <c:spPr>
            <a:gradFill rotWithShape="1">
              <a:gsLst>
                <a:gs pos="0">
                  <a:schemeClr val="accent1">
                    <a:shade val="94000"/>
                    <a:satMod val="103000"/>
                    <a:lumMod val="102000"/>
                    <a:tint val="94000"/>
                  </a:schemeClr>
                </a:gs>
                <a:gs pos="50000">
                  <a:schemeClr val="accent1">
                    <a:shade val="94000"/>
                    <a:satMod val="110000"/>
                    <a:lumMod val="100000"/>
                    <a:shade val="100000"/>
                  </a:schemeClr>
                </a:gs>
                <a:gs pos="100000">
                  <a:schemeClr val="accent1">
                    <a:shade val="94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country'!$H$8:$H$13</c:f>
              <c:numCache>
                <c:formatCode>#,##0</c:formatCode>
                <c:ptCount val="5"/>
                <c:pt idx="0">
                  <c:v>15904.5</c:v>
                </c:pt>
                <c:pt idx="1">
                  <c:v>16383</c:v>
                </c:pt>
                <c:pt idx="2">
                  <c:v>17071.5</c:v>
                </c:pt>
                <c:pt idx="3">
                  <c:v>9169</c:v>
                </c:pt>
                <c:pt idx="4">
                  <c:v>10821</c:v>
                </c:pt>
              </c:numCache>
            </c:numRef>
          </c:val>
          <c:extLst>
            <c:ext xmlns:c16="http://schemas.microsoft.com/office/drawing/2014/chart" uri="{C3380CC4-5D6E-409C-BE32-E72D297353CC}">
              <c16:uniqueId val="{00000006-B8DD-48BD-A46B-245E6519D4BD}"/>
            </c:ext>
          </c:extLst>
        </c:ser>
        <c:ser>
          <c:idx val="7"/>
          <c:order val="7"/>
          <c:tx>
            <c:strRef>
              <c:f>'sales by country'!$I$6:$I$7</c:f>
              <c:strCache>
                <c:ptCount val="1"/>
                <c:pt idx="0">
                  <c:v>August</c:v>
                </c:pt>
              </c:strCache>
            </c:strRef>
          </c:tx>
          <c:spPr>
            <a:gradFill rotWithShape="1">
              <a:gsLst>
                <a:gs pos="0">
                  <a:schemeClr val="accent1">
                    <a:shade val="83000"/>
                    <a:satMod val="103000"/>
                    <a:lumMod val="102000"/>
                    <a:tint val="94000"/>
                  </a:schemeClr>
                </a:gs>
                <a:gs pos="50000">
                  <a:schemeClr val="accent1">
                    <a:shade val="83000"/>
                    <a:satMod val="110000"/>
                    <a:lumMod val="100000"/>
                    <a:shade val="100000"/>
                  </a:schemeClr>
                </a:gs>
                <a:gs pos="100000">
                  <a:schemeClr val="accent1">
                    <a:shade val="83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country'!$I$8:$I$13</c:f>
              <c:numCache>
                <c:formatCode>#,##0</c:formatCode>
                <c:ptCount val="5"/>
                <c:pt idx="0">
                  <c:v>12016</c:v>
                </c:pt>
                <c:pt idx="1">
                  <c:v>11968</c:v>
                </c:pt>
                <c:pt idx="2">
                  <c:v>16018</c:v>
                </c:pt>
                <c:pt idx="3">
                  <c:v>8739</c:v>
                </c:pt>
                <c:pt idx="4">
                  <c:v>11964</c:v>
                </c:pt>
              </c:numCache>
            </c:numRef>
          </c:val>
          <c:extLst>
            <c:ext xmlns:c16="http://schemas.microsoft.com/office/drawing/2014/chart" uri="{C3380CC4-5D6E-409C-BE32-E72D297353CC}">
              <c16:uniqueId val="{00000007-B8DD-48BD-A46B-245E6519D4BD}"/>
            </c:ext>
          </c:extLst>
        </c:ser>
        <c:ser>
          <c:idx val="8"/>
          <c:order val="8"/>
          <c:tx>
            <c:strRef>
              <c:f>'sales by country'!$J$6:$J$7</c:f>
              <c:strCache>
                <c:ptCount val="1"/>
                <c:pt idx="0">
                  <c:v>September</c:v>
                </c:pt>
              </c:strCache>
            </c:strRef>
          </c:tx>
          <c:spPr>
            <a:gradFill rotWithShape="1">
              <a:gsLst>
                <a:gs pos="0">
                  <a:schemeClr val="accent1">
                    <a:shade val="73000"/>
                    <a:satMod val="103000"/>
                    <a:lumMod val="102000"/>
                    <a:tint val="94000"/>
                  </a:schemeClr>
                </a:gs>
                <a:gs pos="50000">
                  <a:schemeClr val="accent1">
                    <a:shade val="73000"/>
                    <a:satMod val="110000"/>
                    <a:lumMod val="100000"/>
                    <a:shade val="100000"/>
                  </a:schemeClr>
                </a:gs>
                <a:gs pos="100000">
                  <a:schemeClr val="accent1">
                    <a:shade val="73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country'!$J$8:$J$13</c:f>
              <c:numCache>
                <c:formatCode>#,##0</c:formatCode>
                <c:ptCount val="5"/>
                <c:pt idx="0">
                  <c:v>22081</c:v>
                </c:pt>
                <c:pt idx="1">
                  <c:v>22551</c:v>
                </c:pt>
                <c:pt idx="2">
                  <c:v>21845</c:v>
                </c:pt>
                <c:pt idx="3">
                  <c:v>20377</c:v>
                </c:pt>
                <c:pt idx="4">
                  <c:v>21027</c:v>
                </c:pt>
              </c:numCache>
            </c:numRef>
          </c:val>
          <c:extLst>
            <c:ext xmlns:c16="http://schemas.microsoft.com/office/drawing/2014/chart" uri="{C3380CC4-5D6E-409C-BE32-E72D297353CC}">
              <c16:uniqueId val="{00000008-B8DD-48BD-A46B-245E6519D4BD}"/>
            </c:ext>
          </c:extLst>
        </c:ser>
        <c:ser>
          <c:idx val="9"/>
          <c:order val="9"/>
          <c:tx>
            <c:strRef>
              <c:f>'sales by country'!$K$6:$K$7</c:f>
              <c:strCache>
                <c:ptCount val="1"/>
                <c:pt idx="0">
                  <c:v>October</c:v>
                </c:pt>
              </c:strCache>
            </c:strRef>
          </c:tx>
          <c:spPr>
            <a:gradFill rotWithShape="1">
              <a:gsLst>
                <a:gs pos="0">
                  <a:schemeClr val="accent1">
                    <a:shade val="62000"/>
                    <a:satMod val="103000"/>
                    <a:lumMod val="102000"/>
                    <a:tint val="94000"/>
                  </a:schemeClr>
                </a:gs>
                <a:gs pos="50000">
                  <a:schemeClr val="accent1">
                    <a:shade val="62000"/>
                    <a:satMod val="110000"/>
                    <a:lumMod val="100000"/>
                    <a:shade val="100000"/>
                  </a:schemeClr>
                </a:gs>
                <a:gs pos="100000">
                  <a:schemeClr val="accent1">
                    <a:shade val="62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country'!$K$8:$K$13</c:f>
              <c:numCache>
                <c:formatCode>#,##0</c:formatCode>
                <c:ptCount val="5"/>
                <c:pt idx="0">
                  <c:v>43482</c:v>
                </c:pt>
                <c:pt idx="1">
                  <c:v>47304</c:v>
                </c:pt>
                <c:pt idx="2">
                  <c:v>35274</c:v>
                </c:pt>
                <c:pt idx="3">
                  <c:v>36880</c:v>
                </c:pt>
                <c:pt idx="4">
                  <c:v>38164</c:v>
                </c:pt>
              </c:numCache>
            </c:numRef>
          </c:val>
          <c:extLst>
            <c:ext xmlns:c16="http://schemas.microsoft.com/office/drawing/2014/chart" uri="{C3380CC4-5D6E-409C-BE32-E72D297353CC}">
              <c16:uniqueId val="{00000009-B8DD-48BD-A46B-245E6519D4BD}"/>
            </c:ext>
          </c:extLst>
        </c:ser>
        <c:ser>
          <c:idx val="10"/>
          <c:order val="10"/>
          <c:tx>
            <c:strRef>
              <c:f>'sales by country'!$L$6:$L$7</c:f>
              <c:strCache>
                <c:ptCount val="1"/>
                <c:pt idx="0">
                  <c:v>November</c:v>
                </c:pt>
              </c:strCache>
            </c:strRef>
          </c:tx>
          <c:spPr>
            <a:gradFill rotWithShape="1">
              <a:gsLst>
                <a:gs pos="0">
                  <a:schemeClr val="accent1">
                    <a:shade val="51000"/>
                    <a:satMod val="103000"/>
                    <a:lumMod val="102000"/>
                    <a:tint val="94000"/>
                  </a:schemeClr>
                </a:gs>
                <a:gs pos="50000">
                  <a:schemeClr val="accent1">
                    <a:shade val="51000"/>
                    <a:satMod val="110000"/>
                    <a:lumMod val="100000"/>
                    <a:shade val="100000"/>
                  </a:schemeClr>
                </a:gs>
                <a:gs pos="100000">
                  <a:schemeClr val="accent1">
                    <a:shade val="51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country'!$L$8:$L$13</c:f>
              <c:numCache>
                <c:formatCode>#,##0</c:formatCode>
                <c:ptCount val="5"/>
                <c:pt idx="0">
                  <c:v>27423</c:v>
                </c:pt>
                <c:pt idx="1">
                  <c:v>20172</c:v>
                </c:pt>
                <c:pt idx="2">
                  <c:v>24378</c:v>
                </c:pt>
                <c:pt idx="3">
                  <c:v>25610</c:v>
                </c:pt>
                <c:pt idx="4">
                  <c:v>23548</c:v>
                </c:pt>
              </c:numCache>
            </c:numRef>
          </c:val>
          <c:extLst>
            <c:ext xmlns:c16="http://schemas.microsoft.com/office/drawing/2014/chart" uri="{C3380CC4-5D6E-409C-BE32-E72D297353CC}">
              <c16:uniqueId val="{0000000A-B8DD-48BD-A46B-245E6519D4BD}"/>
            </c:ext>
          </c:extLst>
        </c:ser>
        <c:ser>
          <c:idx val="11"/>
          <c:order val="11"/>
          <c:tx>
            <c:strRef>
              <c:f>'sales by country'!$M$6:$M$7</c:f>
              <c:strCache>
                <c:ptCount val="1"/>
                <c:pt idx="0">
                  <c:v>December</c:v>
                </c:pt>
              </c:strCache>
            </c:strRef>
          </c:tx>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country'!$M$8:$M$13</c:f>
              <c:numCache>
                <c:formatCode>#,##0</c:formatCode>
                <c:ptCount val="5"/>
                <c:pt idx="0">
                  <c:v>43857</c:v>
                </c:pt>
                <c:pt idx="1">
                  <c:v>30089</c:v>
                </c:pt>
                <c:pt idx="2">
                  <c:v>29296</c:v>
                </c:pt>
                <c:pt idx="3">
                  <c:v>26366</c:v>
                </c:pt>
                <c:pt idx="4">
                  <c:v>25698</c:v>
                </c:pt>
              </c:numCache>
            </c:numRef>
          </c:val>
          <c:extLst>
            <c:ext xmlns:c16="http://schemas.microsoft.com/office/drawing/2014/chart" uri="{C3380CC4-5D6E-409C-BE32-E72D297353CC}">
              <c16:uniqueId val="{0000000B-B8DD-48BD-A46B-245E6519D4BD}"/>
            </c:ext>
          </c:extLst>
        </c:ser>
        <c:dLbls>
          <c:showLegendKey val="0"/>
          <c:showVal val="0"/>
          <c:showCatName val="0"/>
          <c:showSerName val="0"/>
          <c:showPercent val="0"/>
          <c:showBubbleSize val="0"/>
        </c:dLbls>
        <c:gapWidth val="100"/>
        <c:overlap val="-24"/>
        <c:axId val="2056373935"/>
        <c:axId val="2048842303"/>
      </c:barChart>
      <c:catAx>
        <c:axId val="2056373935"/>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8842303"/>
        <c:crosses val="autoZero"/>
        <c:auto val="1"/>
        <c:lblAlgn val="ctr"/>
        <c:lblOffset val="100"/>
        <c:noMultiLvlLbl val="0"/>
      </c:catAx>
      <c:valAx>
        <c:axId val="204884230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6373935"/>
        <c:crosses val="autoZero"/>
        <c:crossBetween val="between"/>
        <c:dispUnits>
          <c:builtInUnit val="thousands"/>
          <c:dispUnitsLbl>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units sold ('000)</a:t>
                  </a:r>
                </a:p>
              </c:rich>
            </c:tx>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[Andrew B. Sana'a_Financial_Analysis Project Data.xlsx]revenue and expenses by country!PivotTable1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revenue and expenses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and expenses by country'!$B$4</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'revenue and expenses by country'!$A$5:$A$10</c:f>
              <c:strCache>
                <c:ptCount val="5"/>
                <c:pt idx="0">
                  <c:v>United States of America</c:v>
                </c:pt>
                <c:pt idx="1">
                  <c:v>Canada</c:v>
                </c:pt>
                <c:pt idx="2">
                  <c:v>France</c:v>
                </c:pt>
                <c:pt idx="3">
                  <c:v>Germany</c:v>
                </c:pt>
                <c:pt idx="4">
                  <c:v>Mexico</c:v>
                </c:pt>
              </c:strCache>
            </c:strRef>
          </c:cat>
          <c:val>
            <c:numRef>
              <c:f>'revenue and expenses by country'!$B$5:$B$10</c:f>
              <c:numCache>
                <c:formatCode>#,##0</c:formatCode>
                <c:ptCount val="5"/>
                <c:pt idx="0">
                  <c:v>27320106</c:v>
                </c:pt>
                <c:pt idx="1">
                  <c:v>26932163.5</c:v>
                </c:pt>
                <c:pt idx="2">
                  <c:v>26049004.5</c:v>
                </c:pt>
                <c:pt idx="3">
                  <c:v>24902927.5</c:v>
                </c:pt>
                <c:pt idx="4">
                  <c:v>22765155</c:v>
                </c:pt>
              </c:numCache>
            </c:numRef>
          </c:val>
          <c:extLst>
            <c:ext xmlns:c16="http://schemas.microsoft.com/office/drawing/2014/chart" uri="{C3380CC4-5D6E-409C-BE32-E72D297353CC}">
              <c16:uniqueId val="{00000000-E6C8-40CA-9CA5-4ADC0DF49569}"/>
            </c:ext>
          </c:extLst>
        </c:ser>
        <c:ser>
          <c:idx val="1"/>
          <c:order val="1"/>
          <c:tx>
            <c:strRef>
              <c:f>'revenue and expenses by country'!$C$4</c:f>
              <c:strCache>
                <c:ptCount val="1"/>
                <c:pt idx="0">
                  <c:v>Expenses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'revenue and expenses by country'!$A$5:$A$10</c:f>
              <c:strCache>
                <c:ptCount val="5"/>
                <c:pt idx="0">
                  <c:v>United States of America</c:v>
                </c:pt>
                <c:pt idx="1">
                  <c:v>Canada</c:v>
                </c:pt>
                <c:pt idx="2">
                  <c:v>France</c:v>
                </c:pt>
                <c:pt idx="3">
                  <c:v>Germany</c:v>
                </c:pt>
                <c:pt idx="4">
                  <c:v>Mexico</c:v>
                </c:pt>
              </c:strCache>
            </c:strRef>
          </c:cat>
          <c:val>
            <c:numRef>
              <c:f>'revenue and expenses by country'!$C$5:$C$10</c:f>
              <c:numCache>
                <c:formatCode>#,##0</c:formatCode>
                <c:ptCount val="5"/>
                <c:pt idx="0">
                  <c:v>22056069.5</c:v>
                </c:pt>
                <c:pt idx="1">
                  <c:v>21358426</c:v>
                </c:pt>
                <c:pt idx="2">
                  <c:v>20551371.5</c:v>
                </c:pt>
                <c:pt idx="3">
                  <c:v>19820317</c:v>
                </c:pt>
                <c:pt idx="4">
                  <c:v>18064379</c:v>
                </c:pt>
              </c:numCache>
            </c:numRef>
          </c:val>
          <c:extLst>
            <c:ext xmlns:c16="http://schemas.microsoft.com/office/drawing/2014/chart" uri="{C3380CC4-5D6E-409C-BE32-E72D297353CC}">
              <c16:uniqueId val="{00000001-E6C8-40CA-9CA5-4ADC0DF49569}"/>
            </c:ext>
          </c:extLst>
        </c:ser>
        <c:dLbls>
          <c:dLblPos val="inEnd"/>
          <c:showLegendKey val="0"/>
          <c:showVal val="1"/>
          <c:showCatName val="0"/>
          <c:showSerName val="0"/>
          <c:showPercent val="0"/>
          <c:showBubbleSize val="0"/>
        </c:dLbls>
        <c:gapWidth val="100"/>
        <c:overlap val="-24"/>
        <c:axId val="2056373935"/>
        <c:axId val="2048842303"/>
      </c:barChart>
      <c:catAx>
        <c:axId val="20563739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8842303"/>
        <c:crosses val="autoZero"/>
        <c:auto val="1"/>
        <c:lblAlgn val="ctr"/>
        <c:lblOffset val="100"/>
        <c:noMultiLvlLbl val="0"/>
      </c:catAx>
      <c:valAx>
        <c:axId val="2048842303"/>
        <c:scaling>
          <c:orientation val="minMax"/>
        </c:scaling>
        <c:delete val="0"/>
        <c:axPos val="l"/>
        <c:majorGridlines>
          <c:spPr>
            <a:ln w="9525" cap="flat" cmpd="sng" algn="ctr">
              <a:solidFill>
                <a:schemeClr val="tx2">
                  <a:lumMod val="15000"/>
                  <a:lumOff val="85000"/>
                </a:schemeClr>
              </a:solidFill>
              <a:round/>
            </a:ln>
            <a:effectLst/>
          </c:spPr>
        </c:majorGridlines>
        <c:numFmt formatCode="[$USD]\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6373935"/>
        <c:crosses val="autoZero"/>
        <c:crossBetween val="between"/>
        <c:dispUnits>
          <c:builtInUnit val="thousands"/>
          <c:dispUnitsLbl>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revenue</a:t>
                  </a:r>
                  <a:r>
                    <a:rPr lang="en-US" baseline="0"/>
                    <a:t> in t</a:t>
                  </a:r>
                  <a:r>
                    <a:rPr lang="en-US"/>
                    <a:t>housands</a:t>
                  </a:r>
                </a:p>
              </c:rich>
            </c:tx>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[Andrew B. Sana'a_Financial_Analysis Project Data.xlsx]sales by month!PivotTable1</c:name>
    <c:fmtId val="16"/>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Units sold per month</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accent4">
                <a:lumMod val="50000"/>
              </a:schemeClr>
            </a:solidFill>
            <a:ln>
              <a:noFill/>
            </a:ln>
            <a:effectLst/>
          </c:spPr>
          <c:txPr>
            <a:bodyPr rot="-540000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a:noFill/>
          </a:ln>
          <a:effectLst/>
        </c:spPr>
        <c:marker>
          <c:symbol val="none"/>
        </c:marker>
        <c:dLbl>
          <c:idx val="0"/>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none"/>
        </c:marker>
      </c:pivotFmt>
      <c:pivotFmt>
        <c:idx val="12"/>
        <c:spPr>
          <a:ln w="31750" cap="rnd">
            <a:solidFill>
              <a:schemeClr val="accent1"/>
            </a:solidFill>
            <a:round/>
          </a:ln>
          <a:effectLst/>
        </c:spPr>
        <c:marker>
          <c:symbol val="none"/>
        </c:marker>
      </c:pivotFmt>
      <c:pivotFmt>
        <c:idx val="13"/>
        <c:spPr>
          <a:ln w="31750" cap="rnd">
            <a:solidFill>
              <a:schemeClr val="accent1"/>
            </a:solidFill>
            <a:round/>
          </a:ln>
          <a:effectLst/>
        </c:spPr>
        <c:marker>
          <c:symbol val="none"/>
        </c:marker>
      </c:pivotFmt>
      <c:pivotFmt>
        <c:idx val="14"/>
        <c:spPr>
          <a:ln w="31750" cap="rnd">
            <a:solidFill>
              <a:schemeClr val="accent1"/>
            </a:solidFill>
            <a:round/>
          </a:ln>
          <a:effectLst/>
        </c:spPr>
        <c:marker>
          <c:symbol val="none"/>
        </c:marker>
      </c:pivotFmt>
      <c:pivotFmt>
        <c:idx val="15"/>
        <c:spPr>
          <a:ln w="31750" cap="rnd">
            <a:solidFill>
              <a:schemeClr val="accent1"/>
            </a:solidFill>
            <a:round/>
          </a:ln>
          <a:effectLst/>
        </c:spPr>
        <c:marker>
          <c:symbol val="none"/>
        </c:marker>
      </c:pivotFmt>
      <c:pivotFmt>
        <c:idx val="16"/>
        <c:spPr>
          <a:ln w="31750" cap="rnd">
            <a:solidFill>
              <a:schemeClr val="accent1"/>
            </a:solidFill>
            <a:round/>
          </a:ln>
          <a:effectLst/>
        </c:spPr>
        <c:marker>
          <c:symbol val="none"/>
        </c:marker>
      </c:pivotFmt>
    </c:pivotFmts>
    <c:plotArea>
      <c:layout/>
      <c:lineChart>
        <c:grouping val="standard"/>
        <c:varyColors val="0"/>
        <c:ser>
          <c:idx val="0"/>
          <c:order val="0"/>
          <c:tx>
            <c:strRef>
              <c:f>'sales by month'!$B$6:$B$7</c:f>
              <c:strCache>
                <c:ptCount val="1"/>
                <c:pt idx="0">
                  <c:v>Paseo</c:v>
                </c:pt>
              </c:strCache>
            </c:strRef>
          </c:tx>
          <c:spPr>
            <a:ln w="31750" cap="rnd">
              <a:solidFill>
                <a:schemeClr val="accent1"/>
              </a:solidFill>
              <a:round/>
            </a:ln>
            <a:effectLst/>
          </c:spPr>
          <c:marker>
            <c:symbol val="none"/>
          </c:marker>
          <c:cat>
            <c:strRef>
              <c:f>'sales by month'!$A$8:$A$20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by month'!$B$8:$B$20</c:f>
              <c:numCache>
                <c:formatCode>#,##0</c:formatCode>
                <c:ptCount val="12"/>
                <c:pt idx="0">
                  <c:v>23598</c:v>
                </c:pt>
                <c:pt idx="1">
                  <c:v>14629</c:v>
                </c:pt>
                <c:pt idx="2">
                  <c:v>16695</c:v>
                </c:pt>
                <c:pt idx="3">
                  <c:v>23653</c:v>
                </c:pt>
                <c:pt idx="4">
                  <c:v>15417</c:v>
                </c:pt>
                <c:pt idx="5">
                  <c:v>27205.479256080111</c:v>
                </c:pt>
                <c:pt idx="6">
                  <c:v>22637.5</c:v>
                </c:pt>
                <c:pt idx="7">
                  <c:v>18834</c:v>
                </c:pt>
                <c:pt idx="8">
                  <c:v>33206</c:v>
                </c:pt>
                <c:pt idx="9">
                  <c:v>56412</c:v>
                </c:pt>
                <c:pt idx="10">
                  <c:v>34941</c:v>
                </c:pt>
                <c:pt idx="11">
                  <c:v>52619</c:v>
                </c:pt>
              </c:numCache>
            </c:numRef>
          </c:val>
          <c:smooth val="0"/>
          <c:extLst>
            <c:ext xmlns:c16="http://schemas.microsoft.com/office/drawing/2014/chart" uri="{C3380CC4-5D6E-409C-BE32-E72D297353CC}">
              <c16:uniqueId val="{00000002-602C-4EE7-B771-34651AA5E9A8}"/>
            </c:ext>
          </c:extLst>
        </c:ser>
        <c:ser>
          <c:idx val="1"/>
          <c:order val="1"/>
          <c:tx>
            <c:strRef>
              <c:f>'sales by month'!$C$6:$C$7</c:f>
              <c:strCache>
                <c:ptCount val="1"/>
                <c:pt idx="0">
                  <c:v>VTT</c:v>
                </c:pt>
              </c:strCache>
            </c:strRef>
          </c:tx>
          <c:spPr>
            <a:ln w="31750" cap="rnd">
              <a:solidFill>
                <a:schemeClr val="accent2"/>
              </a:solidFill>
              <a:round/>
            </a:ln>
            <a:effectLst/>
          </c:spPr>
          <c:marker>
            <c:symbol val="none"/>
          </c:marker>
          <c:cat>
            <c:strRef>
              <c:f>'sales by month'!$A$8:$A$20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by month'!$C$8:$C$20</c:f>
              <c:numCache>
                <c:formatCode>#,##0</c:formatCode>
                <c:ptCount val="12"/>
                <c:pt idx="0">
                  <c:v>9967.5</c:v>
                </c:pt>
                <c:pt idx="1">
                  <c:v>11210</c:v>
                </c:pt>
                <c:pt idx="2">
                  <c:v>7562</c:v>
                </c:pt>
                <c:pt idx="3">
                  <c:v>9362</c:v>
                </c:pt>
                <c:pt idx="4">
                  <c:v>6002</c:v>
                </c:pt>
                <c:pt idx="5">
                  <c:v>15464</c:v>
                </c:pt>
                <c:pt idx="6">
                  <c:v>6309.5</c:v>
                </c:pt>
                <c:pt idx="7">
                  <c:v>9667</c:v>
                </c:pt>
                <c:pt idx="8">
                  <c:v>15523</c:v>
                </c:pt>
                <c:pt idx="9">
                  <c:v>29886</c:v>
                </c:pt>
                <c:pt idx="10">
                  <c:v>21345</c:v>
                </c:pt>
                <c:pt idx="11">
                  <c:v>24307</c:v>
                </c:pt>
              </c:numCache>
            </c:numRef>
          </c:val>
          <c:smooth val="0"/>
          <c:extLst>
            <c:ext xmlns:c16="http://schemas.microsoft.com/office/drawing/2014/chart" uri="{C3380CC4-5D6E-409C-BE32-E72D297353CC}">
              <c16:uniqueId val="{0000000E-602C-4EE7-B771-34651AA5E9A8}"/>
            </c:ext>
          </c:extLst>
        </c:ser>
        <c:ser>
          <c:idx val="2"/>
          <c:order val="2"/>
          <c:tx>
            <c:strRef>
              <c:f>'sales by month'!$D$6:$D$7</c:f>
              <c:strCache>
                <c:ptCount val="1"/>
                <c:pt idx="0">
                  <c:v>Velo</c:v>
                </c:pt>
              </c:strCache>
            </c:strRef>
          </c:tx>
          <c:spPr>
            <a:ln w="31750" cap="rnd">
              <a:solidFill>
                <a:schemeClr val="accent3"/>
              </a:solidFill>
              <a:round/>
            </a:ln>
            <a:effectLst/>
          </c:spPr>
          <c:marker>
            <c:symbol val="none"/>
          </c:marker>
          <c:cat>
            <c:strRef>
              <c:f>'sales by month'!$A$8:$A$20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by month'!$D$8:$D$20</c:f>
              <c:numCache>
                <c:formatCode>#,##0</c:formatCode>
                <c:ptCount val="12"/>
                <c:pt idx="0">
                  <c:v>9971.5</c:v>
                </c:pt>
                <c:pt idx="1">
                  <c:v>7893</c:v>
                </c:pt>
                <c:pt idx="2">
                  <c:v>6691</c:v>
                </c:pt>
                <c:pt idx="3">
                  <c:v>11458.5</c:v>
                </c:pt>
                <c:pt idx="4">
                  <c:v>7015</c:v>
                </c:pt>
                <c:pt idx="5">
                  <c:v>16953</c:v>
                </c:pt>
                <c:pt idx="6">
                  <c:v>11253.5</c:v>
                </c:pt>
                <c:pt idx="7">
                  <c:v>9765</c:v>
                </c:pt>
                <c:pt idx="8">
                  <c:v>14525</c:v>
                </c:pt>
                <c:pt idx="9">
                  <c:v>29585</c:v>
                </c:pt>
                <c:pt idx="10">
                  <c:v>17185</c:v>
                </c:pt>
                <c:pt idx="11">
                  <c:v>20129</c:v>
                </c:pt>
              </c:numCache>
            </c:numRef>
          </c:val>
          <c:smooth val="0"/>
          <c:extLst>
            <c:ext xmlns:c16="http://schemas.microsoft.com/office/drawing/2014/chart" uri="{C3380CC4-5D6E-409C-BE32-E72D297353CC}">
              <c16:uniqueId val="{0000000F-602C-4EE7-B771-34651AA5E9A8}"/>
            </c:ext>
          </c:extLst>
        </c:ser>
        <c:ser>
          <c:idx val="3"/>
          <c:order val="3"/>
          <c:tx>
            <c:strRef>
              <c:f>'sales by month'!$E$6:$E$7</c:f>
              <c:strCache>
                <c:ptCount val="1"/>
                <c:pt idx="0">
                  <c:v>Amarilla</c:v>
                </c:pt>
              </c:strCache>
            </c:strRef>
          </c:tx>
          <c:spPr>
            <a:ln w="31750" cap="rnd">
              <a:solidFill>
                <a:schemeClr val="accent4"/>
              </a:solidFill>
              <a:round/>
            </a:ln>
            <a:effectLst/>
          </c:spPr>
          <c:marker>
            <c:symbol val="none"/>
          </c:marker>
          <c:cat>
            <c:strRef>
              <c:f>'sales by month'!$A$8:$A$20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by month'!$E$8:$E$20</c:f>
              <c:numCache>
                <c:formatCode>#,##0</c:formatCode>
                <c:ptCount val="12"/>
                <c:pt idx="0">
                  <c:v>10019.5</c:v>
                </c:pt>
                <c:pt idx="1">
                  <c:v>8475</c:v>
                </c:pt>
                <c:pt idx="2">
                  <c:v>7716</c:v>
                </c:pt>
                <c:pt idx="3">
                  <c:v>10767</c:v>
                </c:pt>
                <c:pt idx="4">
                  <c:v>10237</c:v>
                </c:pt>
                <c:pt idx="5">
                  <c:v>13985</c:v>
                </c:pt>
                <c:pt idx="6">
                  <c:v>11620.5</c:v>
                </c:pt>
                <c:pt idx="7">
                  <c:v>8865</c:v>
                </c:pt>
                <c:pt idx="8">
                  <c:v>15931</c:v>
                </c:pt>
                <c:pt idx="9">
                  <c:v>26656</c:v>
                </c:pt>
                <c:pt idx="10">
                  <c:v>12218</c:v>
                </c:pt>
                <c:pt idx="11">
                  <c:v>18825</c:v>
                </c:pt>
              </c:numCache>
            </c:numRef>
          </c:val>
          <c:smooth val="0"/>
          <c:extLst>
            <c:ext xmlns:c16="http://schemas.microsoft.com/office/drawing/2014/chart" uri="{C3380CC4-5D6E-409C-BE32-E72D297353CC}">
              <c16:uniqueId val="{00000010-602C-4EE7-B771-34651AA5E9A8}"/>
            </c:ext>
          </c:extLst>
        </c:ser>
        <c:ser>
          <c:idx val="4"/>
          <c:order val="4"/>
          <c:tx>
            <c:strRef>
              <c:f>'sales by month'!$F$6:$F$7</c:f>
              <c:strCache>
                <c:ptCount val="1"/>
                <c:pt idx="0">
                  <c:v>Montana</c:v>
                </c:pt>
              </c:strCache>
            </c:strRef>
          </c:tx>
          <c:spPr>
            <a:ln w="31750" cap="rnd">
              <a:solidFill>
                <a:schemeClr val="accent5"/>
              </a:solidFill>
              <a:round/>
            </a:ln>
            <a:effectLst/>
          </c:spPr>
          <c:marker>
            <c:symbol val="none"/>
          </c:marker>
          <c:cat>
            <c:strRef>
              <c:f>'sales by month'!$A$8:$A$20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by month'!$F$8:$F$20</c:f>
              <c:numCache>
                <c:formatCode>#,##0</c:formatCode>
                <c:ptCount val="12"/>
                <c:pt idx="0">
                  <c:v>7700.5</c:v>
                </c:pt>
                <c:pt idx="1">
                  <c:v>5405</c:v>
                </c:pt>
                <c:pt idx="2">
                  <c:v>8280</c:v>
                </c:pt>
                <c:pt idx="3">
                  <c:v>10055.5</c:v>
                </c:pt>
                <c:pt idx="4">
                  <c:v>8300</c:v>
                </c:pt>
                <c:pt idx="5">
                  <c:v>14069</c:v>
                </c:pt>
                <c:pt idx="6">
                  <c:v>10568</c:v>
                </c:pt>
                <c:pt idx="7">
                  <c:v>6209</c:v>
                </c:pt>
                <c:pt idx="8">
                  <c:v>14446</c:v>
                </c:pt>
                <c:pt idx="9">
                  <c:v>31912</c:v>
                </c:pt>
                <c:pt idx="10">
                  <c:v>18239</c:v>
                </c:pt>
                <c:pt idx="11">
                  <c:v>19014</c:v>
                </c:pt>
              </c:numCache>
            </c:numRef>
          </c:val>
          <c:smooth val="0"/>
          <c:extLst>
            <c:ext xmlns:c16="http://schemas.microsoft.com/office/drawing/2014/chart" uri="{C3380CC4-5D6E-409C-BE32-E72D297353CC}">
              <c16:uniqueId val="{00000011-602C-4EE7-B771-34651AA5E9A8}"/>
            </c:ext>
          </c:extLst>
        </c:ser>
        <c:ser>
          <c:idx val="5"/>
          <c:order val="5"/>
          <c:tx>
            <c:strRef>
              <c:f>'sales by month'!$G$6:$G$7</c:f>
              <c:strCache>
                <c:ptCount val="1"/>
                <c:pt idx="0">
                  <c:v>Carretera</c:v>
                </c:pt>
              </c:strCache>
            </c:strRef>
          </c:tx>
          <c:spPr>
            <a:ln w="31750" cap="rnd">
              <a:solidFill>
                <a:schemeClr val="accent6"/>
              </a:solidFill>
              <a:round/>
            </a:ln>
            <a:effectLst/>
          </c:spPr>
          <c:marker>
            <c:symbol val="none"/>
          </c:marker>
          <c:cat>
            <c:strRef>
              <c:f>'sales by month'!$A$8:$A$20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by month'!$G$8:$G$20</c:f>
              <c:numCache>
                <c:formatCode>#,##0</c:formatCode>
                <c:ptCount val="12"/>
                <c:pt idx="0">
                  <c:v>6578.5</c:v>
                </c:pt>
                <c:pt idx="1">
                  <c:v>7503</c:v>
                </c:pt>
                <c:pt idx="2">
                  <c:v>6476</c:v>
                </c:pt>
                <c:pt idx="3">
                  <c:v>13590.5</c:v>
                </c:pt>
                <c:pt idx="4">
                  <c:v>4800</c:v>
                </c:pt>
                <c:pt idx="5">
                  <c:v>15055</c:v>
                </c:pt>
                <c:pt idx="6">
                  <c:v>6960</c:v>
                </c:pt>
                <c:pt idx="7">
                  <c:v>7365</c:v>
                </c:pt>
                <c:pt idx="8">
                  <c:v>14250</c:v>
                </c:pt>
                <c:pt idx="9">
                  <c:v>26653</c:v>
                </c:pt>
                <c:pt idx="10">
                  <c:v>17203</c:v>
                </c:pt>
                <c:pt idx="11">
                  <c:v>20412</c:v>
                </c:pt>
              </c:numCache>
            </c:numRef>
          </c:val>
          <c:smooth val="0"/>
          <c:extLst>
            <c:ext xmlns:c16="http://schemas.microsoft.com/office/drawing/2014/chart" uri="{C3380CC4-5D6E-409C-BE32-E72D297353CC}">
              <c16:uniqueId val="{00000012-602C-4EE7-B771-34651AA5E9A8}"/>
            </c:ext>
          </c:extLst>
        </c:ser>
        <c:dLbls>
          <c:showLegendKey val="0"/>
          <c:showVal val="0"/>
          <c:showCatName val="0"/>
          <c:showSerName val="0"/>
          <c:showPercent val="0"/>
          <c:showBubbleSize val="0"/>
        </c:dLbls>
        <c:smooth val="0"/>
        <c:axId val="2056373935"/>
        <c:axId val="2048842303"/>
      </c:lineChart>
      <c:catAx>
        <c:axId val="20563739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8842303"/>
        <c:crosses val="autoZero"/>
        <c:auto val="1"/>
        <c:lblAlgn val="ctr"/>
        <c:lblOffset val="100"/>
        <c:noMultiLvlLbl val="0"/>
      </c:catAx>
      <c:valAx>
        <c:axId val="2048842303"/>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6373935"/>
        <c:crosses val="autoZero"/>
        <c:crossBetween val="between"/>
        <c:dispUnits>
          <c:builtInUnit val="thousands"/>
          <c:dispUnitsLbl>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units</a:t>
                  </a:r>
                  <a:r>
                    <a:rPr lang="en-US" baseline="0"/>
                    <a:t> sold ('000)</a:t>
                  </a:r>
                  <a:endParaRPr lang="en-US"/>
                </a:p>
              </c:rich>
            </c:tx>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[Andrew B. Sana'a_Financial_Analysis Project Data.xlsx]sales by country!PivotTable1</c:name>
    <c:fmtId val="25"/>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Units sold per country</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accent4">
                <a:lumMod val="50000"/>
              </a:schemeClr>
            </a:solidFill>
            <a:ln>
              <a:noFill/>
            </a:ln>
            <a:effectLst/>
          </c:spPr>
          <c:txPr>
            <a:bodyPr rot="-540000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'sales by country'!$B$6:$B$7</c:f>
              <c:strCache>
                <c:ptCount val="1"/>
                <c:pt idx="0">
                  <c:v>January</c:v>
                </c:pt>
              </c:strCache>
            </c:strRef>
          </c:tx>
          <c:spPr>
            <a:gradFill rotWithShape="1">
              <a:gsLst>
                <a:gs pos="0">
                  <a:schemeClr val="accent1">
                    <a:tint val="41000"/>
                    <a:satMod val="103000"/>
                    <a:lumMod val="102000"/>
                    <a:tint val="94000"/>
                  </a:schemeClr>
                </a:gs>
                <a:gs pos="50000">
                  <a:schemeClr val="accent1">
                    <a:tint val="41000"/>
                    <a:satMod val="110000"/>
                    <a:lumMod val="100000"/>
                    <a:shade val="100000"/>
                  </a:schemeClr>
                </a:gs>
                <a:gs pos="100000">
                  <a:schemeClr val="accent1">
                    <a:tint val="41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country'!$B$8:$B$13</c:f>
              <c:numCache>
                <c:formatCode>#,##0</c:formatCode>
                <c:ptCount val="5"/>
                <c:pt idx="0">
                  <c:v>14257.5</c:v>
                </c:pt>
                <c:pt idx="1">
                  <c:v>18004.5</c:v>
                </c:pt>
                <c:pt idx="2">
                  <c:v>10123.5</c:v>
                </c:pt>
                <c:pt idx="3">
                  <c:v>14859</c:v>
                </c:pt>
                <c:pt idx="4">
                  <c:v>10591</c:v>
                </c:pt>
              </c:numCache>
            </c:numRef>
          </c:val>
          <c:extLst>
            <c:ext xmlns:c16="http://schemas.microsoft.com/office/drawing/2014/chart" uri="{C3380CC4-5D6E-409C-BE32-E72D297353CC}">
              <c16:uniqueId val="{00000000-D18B-4470-8F8D-17FBAE0630CB}"/>
            </c:ext>
          </c:extLst>
        </c:ser>
        <c:ser>
          <c:idx val="1"/>
          <c:order val="1"/>
          <c:tx>
            <c:strRef>
              <c:f>'sales by country'!$C$6:$C$7</c:f>
              <c:strCache>
                <c:ptCount val="1"/>
                <c:pt idx="0">
                  <c:v>February</c:v>
                </c:pt>
              </c:strCache>
            </c:strRef>
          </c:tx>
          <c:spPr>
            <a:gradFill rotWithShape="1">
              <a:gsLst>
                <a:gs pos="0">
                  <a:schemeClr val="accent1">
                    <a:tint val="52000"/>
                    <a:satMod val="103000"/>
                    <a:lumMod val="102000"/>
                    <a:tint val="94000"/>
                  </a:schemeClr>
                </a:gs>
                <a:gs pos="50000">
                  <a:schemeClr val="accent1">
                    <a:tint val="52000"/>
                    <a:satMod val="110000"/>
                    <a:lumMod val="100000"/>
                    <a:shade val="100000"/>
                  </a:schemeClr>
                </a:gs>
                <a:gs pos="100000">
                  <a:schemeClr val="accent1">
                    <a:tint val="52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country'!$C$8:$C$13</c:f>
              <c:numCache>
                <c:formatCode>#,##0</c:formatCode>
                <c:ptCount val="5"/>
                <c:pt idx="0">
                  <c:v>10273</c:v>
                </c:pt>
                <c:pt idx="1">
                  <c:v>11270</c:v>
                </c:pt>
                <c:pt idx="2">
                  <c:v>13180</c:v>
                </c:pt>
                <c:pt idx="3">
                  <c:v>9516</c:v>
                </c:pt>
                <c:pt idx="4">
                  <c:v>10876</c:v>
                </c:pt>
              </c:numCache>
            </c:numRef>
          </c:val>
          <c:extLst>
            <c:ext xmlns:c16="http://schemas.microsoft.com/office/drawing/2014/chart" uri="{C3380CC4-5D6E-409C-BE32-E72D297353CC}">
              <c16:uniqueId val="{0000001E-D18B-4470-8F8D-17FBAE0630CB}"/>
            </c:ext>
          </c:extLst>
        </c:ser>
        <c:ser>
          <c:idx val="2"/>
          <c:order val="2"/>
          <c:tx>
            <c:strRef>
              <c:f>'sales by country'!$D$6:$D$7</c:f>
              <c:strCache>
                <c:ptCount val="1"/>
                <c:pt idx="0">
                  <c:v>March</c:v>
                </c:pt>
              </c:strCache>
            </c:strRef>
          </c:tx>
          <c:spPr>
            <a:gradFill rotWithShape="1">
              <a:gsLst>
                <a:gs pos="0">
                  <a:schemeClr val="accent1">
                    <a:tint val="63000"/>
                    <a:satMod val="103000"/>
                    <a:lumMod val="102000"/>
                    <a:tint val="94000"/>
                  </a:schemeClr>
                </a:gs>
                <a:gs pos="50000">
                  <a:schemeClr val="accent1">
                    <a:tint val="63000"/>
                    <a:satMod val="110000"/>
                    <a:lumMod val="100000"/>
                    <a:shade val="100000"/>
                  </a:schemeClr>
                </a:gs>
                <a:gs pos="100000">
                  <a:schemeClr val="accent1">
                    <a:tint val="63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country'!$D$8:$D$13</c:f>
              <c:numCache>
                <c:formatCode>#,##0</c:formatCode>
                <c:ptCount val="5"/>
                <c:pt idx="0">
                  <c:v>9904</c:v>
                </c:pt>
                <c:pt idx="1">
                  <c:v>14563</c:v>
                </c:pt>
                <c:pt idx="2">
                  <c:v>12440</c:v>
                </c:pt>
                <c:pt idx="3">
                  <c:v>10164</c:v>
                </c:pt>
                <c:pt idx="4">
                  <c:v>6349</c:v>
                </c:pt>
              </c:numCache>
            </c:numRef>
          </c:val>
          <c:extLst>
            <c:ext xmlns:c16="http://schemas.microsoft.com/office/drawing/2014/chart" uri="{C3380CC4-5D6E-409C-BE32-E72D297353CC}">
              <c16:uniqueId val="{0000001F-D18B-4470-8F8D-17FBAE0630CB}"/>
            </c:ext>
          </c:extLst>
        </c:ser>
        <c:ser>
          <c:idx val="3"/>
          <c:order val="3"/>
          <c:tx>
            <c:strRef>
              <c:f>'sales by country'!$E$6:$E$7</c:f>
              <c:strCache>
                <c:ptCount val="1"/>
                <c:pt idx="0">
                  <c:v>April</c:v>
                </c:pt>
              </c:strCache>
            </c:strRef>
          </c:tx>
          <c:spPr>
            <a:gradFill rotWithShape="1">
              <a:gsLst>
                <a:gs pos="0">
                  <a:schemeClr val="accent1">
                    <a:tint val="74000"/>
                    <a:satMod val="103000"/>
                    <a:lumMod val="102000"/>
                    <a:tint val="94000"/>
                  </a:schemeClr>
                </a:gs>
                <a:gs pos="50000">
                  <a:schemeClr val="accent1">
                    <a:tint val="74000"/>
                    <a:satMod val="110000"/>
                    <a:lumMod val="100000"/>
                    <a:shade val="100000"/>
                  </a:schemeClr>
                </a:gs>
                <a:gs pos="100000">
                  <a:schemeClr val="accent1">
                    <a:tint val="74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country'!$E$8:$E$13</c:f>
              <c:numCache>
                <c:formatCode>#,##0</c:formatCode>
                <c:ptCount val="5"/>
                <c:pt idx="0">
                  <c:v>15196.5</c:v>
                </c:pt>
                <c:pt idx="1">
                  <c:v>18526.5</c:v>
                </c:pt>
                <c:pt idx="2">
                  <c:v>17824.5</c:v>
                </c:pt>
                <c:pt idx="3">
                  <c:v>13319</c:v>
                </c:pt>
                <c:pt idx="4">
                  <c:v>14020</c:v>
                </c:pt>
              </c:numCache>
            </c:numRef>
          </c:val>
          <c:extLst>
            <c:ext xmlns:c16="http://schemas.microsoft.com/office/drawing/2014/chart" uri="{C3380CC4-5D6E-409C-BE32-E72D297353CC}">
              <c16:uniqueId val="{00000020-D18B-4470-8F8D-17FBAE0630CB}"/>
            </c:ext>
          </c:extLst>
        </c:ser>
        <c:ser>
          <c:idx val="4"/>
          <c:order val="4"/>
          <c:tx>
            <c:strRef>
              <c:f>'sales by country'!$F$6:$F$7</c:f>
              <c:strCache>
                <c:ptCount val="1"/>
                <c:pt idx="0">
                  <c:v>May</c:v>
                </c:pt>
              </c:strCache>
            </c:strRef>
          </c:tx>
          <c:spPr>
            <a:gradFill rotWithShape="1">
              <a:gsLst>
                <a:gs pos="0">
                  <a:schemeClr val="accent1">
                    <a:tint val="84000"/>
                    <a:satMod val="103000"/>
                    <a:lumMod val="102000"/>
                    <a:tint val="94000"/>
                  </a:schemeClr>
                </a:gs>
                <a:gs pos="50000">
                  <a:schemeClr val="accent1">
                    <a:tint val="84000"/>
                    <a:satMod val="110000"/>
                    <a:lumMod val="100000"/>
                    <a:shade val="100000"/>
                  </a:schemeClr>
                </a:gs>
                <a:gs pos="100000">
                  <a:schemeClr val="accent1">
                    <a:tint val="84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country'!$F$8:$F$13</c:f>
              <c:numCache>
                <c:formatCode>#,##0</c:formatCode>
                <c:ptCount val="5"/>
                <c:pt idx="0">
                  <c:v>8006</c:v>
                </c:pt>
                <c:pt idx="1">
                  <c:v>10302</c:v>
                </c:pt>
                <c:pt idx="2">
                  <c:v>14741</c:v>
                </c:pt>
                <c:pt idx="3">
                  <c:v>9090</c:v>
                </c:pt>
                <c:pt idx="4">
                  <c:v>9632</c:v>
                </c:pt>
              </c:numCache>
            </c:numRef>
          </c:val>
          <c:extLst>
            <c:ext xmlns:c16="http://schemas.microsoft.com/office/drawing/2014/chart" uri="{C3380CC4-5D6E-409C-BE32-E72D297353CC}">
              <c16:uniqueId val="{00000021-D18B-4470-8F8D-17FBAE0630CB}"/>
            </c:ext>
          </c:extLst>
        </c:ser>
        <c:ser>
          <c:idx val="5"/>
          <c:order val="5"/>
          <c:tx>
            <c:strRef>
              <c:f>'sales by country'!$G$6:$G$7</c:f>
              <c:strCache>
                <c:ptCount val="1"/>
                <c:pt idx="0">
                  <c:v>June</c:v>
                </c:pt>
              </c:strCache>
            </c:strRef>
          </c:tx>
          <c:spPr>
            <a:gradFill rotWithShape="1">
              <a:gsLst>
                <a:gs pos="0">
                  <a:schemeClr val="accent1">
                    <a:tint val="95000"/>
                    <a:satMod val="103000"/>
                    <a:lumMod val="102000"/>
                    <a:tint val="94000"/>
                  </a:schemeClr>
                </a:gs>
                <a:gs pos="50000">
                  <a:schemeClr val="accent1">
                    <a:tint val="95000"/>
                    <a:satMod val="110000"/>
                    <a:lumMod val="100000"/>
                    <a:shade val="100000"/>
                  </a:schemeClr>
                </a:gs>
                <a:gs pos="100000">
                  <a:schemeClr val="accent1">
                    <a:tint val="95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country'!$G$8:$G$13</c:f>
              <c:numCache>
                <c:formatCode>#,##0</c:formatCode>
                <c:ptCount val="5"/>
                <c:pt idx="0">
                  <c:v>25028</c:v>
                </c:pt>
                <c:pt idx="1">
                  <c:v>17620</c:v>
                </c:pt>
                <c:pt idx="2">
                  <c:v>22043.479256080111</c:v>
                </c:pt>
                <c:pt idx="3">
                  <c:v>20781</c:v>
                </c:pt>
                <c:pt idx="4">
                  <c:v>17259</c:v>
                </c:pt>
              </c:numCache>
            </c:numRef>
          </c:val>
          <c:extLst>
            <c:ext xmlns:c16="http://schemas.microsoft.com/office/drawing/2014/chart" uri="{C3380CC4-5D6E-409C-BE32-E72D297353CC}">
              <c16:uniqueId val="{00000022-D18B-4470-8F8D-17FBAE0630CB}"/>
            </c:ext>
          </c:extLst>
        </c:ser>
        <c:ser>
          <c:idx val="6"/>
          <c:order val="6"/>
          <c:tx>
            <c:strRef>
              <c:f>'sales by country'!$H$6:$H$7</c:f>
              <c:strCache>
                <c:ptCount val="1"/>
                <c:pt idx="0">
                  <c:v>July</c:v>
                </c:pt>
              </c:strCache>
            </c:strRef>
          </c:tx>
          <c:spPr>
            <a:gradFill rotWithShape="1">
              <a:gsLst>
                <a:gs pos="0">
                  <a:schemeClr val="accent1">
                    <a:shade val="94000"/>
                    <a:satMod val="103000"/>
                    <a:lumMod val="102000"/>
                    <a:tint val="94000"/>
                  </a:schemeClr>
                </a:gs>
                <a:gs pos="50000">
                  <a:schemeClr val="accent1">
                    <a:shade val="94000"/>
                    <a:satMod val="110000"/>
                    <a:lumMod val="100000"/>
                    <a:shade val="100000"/>
                  </a:schemeClr>
                </a:gs>
                <a:gs pos="100000">
                  <a:schemeClr val="accent1">
                    <a:shade val="94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country'!$H$8:$H$13</c:f>
              <c:numCache>
                <c:formatCode>#,##0</c:formatCode>
                <c:ptCount val="5"/>
                <c:pt idx="0">
                  <c:v>15904.5</c:v>
                </c:pt>
                <c:pt idx="1">
                  <c:v>16383</c:v>
                </c:pt>
                <c:pt idx="2">
                  <c:v>17071.5</c:v>
                </c:pt>
                <c:pt idx="3">
                  <c:v>9169</c:v>
                </c:pt>
                <c:pt idx="4">
                  <c:v>10821</c:v>
                </c:pt>
              </c:numCache>
            </c:numRef>
          </c:val>
          <c:extLst>
            <c:ext xmlns:c16="http://schemas.microsoft.com/office/drawing/2014/chart" uri="{C3380CC4-5D6E-409C-BE32-E72D297353CC}">
              <c16:uniqueId val="{00000023-D18B-4470-8F8D-17FBAE0630CB}"/>
            </c:ext>
          </c:extLst>
        </c:ser>
        <c:ser>
          <c:idx val="7"/>
          <c:order val="7"/>
          <c:tx>
            <c:strRef>
              <c:f>'sales by country'!$I$6:$I$7</c:f>
              <c:strCache>
                <c:ptCount val="1"/>
                <c:pt idx="0">
                  <c:v>August</c:v>
                </c:pt>
              </c:strCache>
            </c:strRef>
          </c:tx>
          <c:spPr>
            <a:gradFill rotWithShape="1">
              <a:gsLst>
                <a:gs pos="0">
                  <a:schemeClr val="accent1">
                    <a:shade val="83000"/>
                    <a:satMod val="103000"/>
                    <a:lumMod val="102000"/>
                    <a:tint val="94000"/>
                  </a:schemeClr>
                </a:gs>
                <a:gs pos="50000">
                  <a:schemeClr val="accent1">
                    <a:shade val="83000"/>
                    <a:satMod val="110000"/>
                    <a:lumMod val="100000"/>
                    <a:shade val="100000"/>
                  </a:schemeClr>
                </a:gs>
                <a:gs pos="100000">
                  <a:schemeClr val="accent1">
                    <a:shade val="83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country'!$I$8:$I$13</c:f>
              <c:numCache>
                <c:formatCode>#,##0</c:formatCode>
                <c:ptCount val="5"/>
                <c:pt idx="0">
                  <c:v>12016</c:v>
                </c:pt>
                <c:pt idx="1">
                  <c:v>11968</c:v>
                </c:pt>
                <c:pt idx="2">
                  <c:v>16018</c:v>
                </c:pt>
                <c:pt idx="3">
                  <c:v>8739</c:v>
                </c:pt>
                <c:pt idx="4">
                  <c:v>11964</c:v>
                </c:pt>
              </c:numCache>
            </c:numRef>
          </c:val>
          <c:extLst>
            <c:ext xmlns:c16="http://schemas.microsoft.com/office/drawing/2014/chart" uri="{C3380CC4-5D6E-409C-BE32-E72D297353CC}">
              <c16:uniqueId val="{00000024-D18B-4470-8F8D-17FBAE0630CB}"/>
            </c:ext>
          </c:extLst>
        </c:ser>
        <c:ser>
          <c:idx val="8"/>
          <c:order val="8"/>
          <c:tx>
            <c:strRef>
              <c:f>'sales by country'!$J$6:$J$7</c:f>
              <c:strCache>
                <c:ptCount val="1"/>
                <c:pt idx="0">
                  <c:v>September</c:v>
                </c:pt>
              </c:strCache>
            </c:strRef>
          </c:tx>
          <c:spPr>
            <a:gradFill rotWithShape="1">
              <a:gsLst>
                <a:gs pos="0">
                  <a:schemeClr val="accent1">
                    <a:shade val="73000"/>
                    <a:satMod val="103000"/>
                    <a:lumMod val="102000"/>
                    <a:tint val="94000"/>
                  </a:schemeClr>
                </a:gs>
                <a:gs pos="50000">
                  <a:schemeClr val="accent1">
                    <a:shade val="73000"/>
                    <a:satMod val="110000"/>
                    <a:lumMod val="100000"/>
                    <a:shade val="100000"/>
                  </a:schemeClr>
                </a:gs>
                <a:gs pos="100000">
                  <a:schemeClr val="accent1">
                    <a:shade val="73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country'!$J$8:$J$13</c:f>
              <c:numCache>
                <c:formatCode>#,##0</c:formatCode>
                <c:ptCount val="5"/>
                <c:pt idx="0">
                  <c:v>22081</c:v>
                </c:pt>
                <c:pt idx="1">
                  <c:v>22551</c:v>
                </c:pt>
                <c:pt idx="2">
                  <c:v>21845</c:v>
                </c:pt>
                <c:pt idx="3">
                  <c:v>20377</c:v>
                </c:pt>
                <c:pt idx="4">
                  <c:v>21027</c:v>
                </c:pt>
              </c:numCache>
            </c:numRef>
          </c:val>
          <c:extLst>
            <c:ext xmlns:c16="http://schemas.microsoft.com/office/drawing/2014/chart" uri="{C3380CC4-5D6E-409C-BE32-E72D297353CC}">
              <c16:uniqueId val="{00000025-D18B-4470-8F8D-17FBAE0630CB}"/>
            </c:ext>
          </c:extLst>
        </c:ser>
        <c:ser>
          <c:idx val="9"/>
          <c:order val="9"/>
          <c:tx>
            <c:strRef>
              <c:f>'sales by country'!$K$6:$K$7</c:f>
              <c:strCache>
                <c:ptCount val="1"/>
                <c:pt idx="0">
                  <c:v>October</c:v>
                </c:pt>
              </c:strCache>
            </c:strRef>
          </c:tx>
          <c:spPr>
            <a:gradFill rotWithShape="1">
              <a:gsLst>
                <a:gs pos="0">
                  <a:schemeClr val="accent1">
                    <a:shade val="62000"/>
                    <a:satMod val="103000"/>
                    <a:lumMod val="102000"/>
                    <a:tint val="94000"/>
                  </a:schemeClr>
                </a:gs>
                <a:gs pos="50000">
                  <a:schemeClr val="accent1">
                    <a:shade val="62000"/>
                    <a:satMod val="110000"/>
                    <a:lumMod val="100000"/>
                    <a:shade val="100000"/>
                  </a:schemeClr>
                </a:gs>
                <a:gs pos="100000">
                  <a:schemeClr val="accent1">
                    <a:shade val="62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country'!$K$8:$K$13</c:f>
              <c:numCache>
                <c:formatCode>#,##0</c:formatCode>
                <c:ptCount val="5"/>
                <c:pt idx="0">
                  <c:v>43482</c:v>
                </c:pt>
                <c:pt idx="1">
                  <c:v>47304</c:v>
                </c:pt>
                <c:pt idx="2">
                  <c:v>35274</c:v>
                </c:pt>
                <c:pt idx="3">
                  <c:v>36880</c:v>
                </c:pt>
                <c:pt idx="4">
                  <c:v>38164</c:v>
                </c:pt>
              </c:numCache>
            </c:numRef>
          </c:val>
          <c:extLst>
            <c:ext xmlns:c16="http://schemas.microsoft.com/office/drawing/2014/chart" uri="{C3380CC4-5D6E-409C-BE32-E72D297353CC}">
              <c16:uniqueId val="{00000026-D18B-4470-8F8D-17FBAE0630CB}"/>
            </c:ext>
          </c:extLst>
        </c:ser>
        <c:ser>
          <c:idx val="10"/>
          <c:order val="10"/>
          <c:tx>
            <c:strRef>
              <c:f>'sales by country'!$L$6:$L$7</c:f>
              <c:strCache>
                <c:ptCount val="1"/>
                <c:pt idx="0">
                  <c:v>November</c:v>
                </c:pt>
              </c:strCache>
            </c:strRef>
          </c:tx>
          <c:spPr>
            <a:gradFill rotWithShape="1">
              <a:gsLst>
                <a:gs pos="0">
                  <a:schemeClr val="accent1">
                    <a:shade val="51000"/>
                    <a:satMod val="103000"/>
                    <a:lumMod val="102000"/>
                    <a:tint val="94000"/>
                  </a:schemeClr>
                </a:gs>
                <a:gs pos="50000">
                  <a:schemeClr val="accent1">
                    <a:shade val="51000"/>
                    <a:satMod val="110000"/>
                    <a:lumMod val="100000"/>
                    <a:shade val="100000"/>
                  </a:schemeClr>
                </a:gs>
                <a:gs pos="100000">
                  <a:schemeClr val="accent1">
                    <a:shade val="51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country'!$L$8:$L$13</c:f>
              <c:numCache>
                <c:formatCode>#,##0</c:formatCode>
                <c:ptCount val="5"/>
                <c:pt idx="0">
                  <c:v>27423</c:v>
                </c:pt>
                <c:pt idx="1">
                  <c:v>20172</c:v>
                </c:pt>
                <c:pt idx="2">
                  <c:v>24378</c:v>
                </c:pt>
                <c:pt idx="3">
                  <c:v>25610</c:v>
                </c:pt>
                <c:pt idx="4">
                  <c:v>23548</c:v>
                </c:pt>
              </c:numCache>
            </c:numRef>
          </c:val>
          <c:extLst>
            <c:ext xmlns:c16="http://schemas.microsoft.com/office/drawing/2014/chart" uri="{C3380CC4-5D6E-409C-BE32-E72D297353CC}">
              <c16:uniqueId val="{00000027-D18B-4470-8F8D-17FBAE0630CB}"/>
            </c:ext>
          </c:extLst>
        </c:ser>
        <c:ser>
          <c:idx val="11"/>
          <c:order val="11"/>
          <c:tx>
            <c:strRef>
              <c:f>'sales by country'!$M$6:$M$7</c:f>
              <c:strCache>
                <c:ptCount val="1"/>
                <c:pt idx="0">
                  <c:v>December</c:v>
                </c:pt>
              </c:strCache>
            </c:strRef>
          </c:tx>
          <c:spPr>
            <a:gradFill rotWithShape="1">
              <a:gsLst>
                <a:gs pos="0">
                  <a:schemeClr val="accent1">
                    <a:shade val="40000"/>
                    <a:satMod val="103000"/>
                    <a:lumMod val="102000"/>
                    <a:tint val="94000"/>
                  </a:schemeClr>
                </a:gs>
                <a:gs pos="50000">
                  <a:schemeClr val="accent1">
                    <a:shade val="40000"/>
                    <a:satMod val="110000"/>
                    <a:lumMod val="100000"/>
                    <a:shade val="100000"/>
                  </a:schemeClr>
                </a:gs>
                <a:gs pos="100000">
                  <a:schemeClr val="accent1">
                    <a:shade val="40000"/>
                    <a:lumMod val="99000"/>
                    <a:satMod val="120000"/>
                    <a:shade val="78000"/>
                  </a:schemeClr>
                </a:gs>
              </a:gsLst>
              <a:lin ang="5400000" scaled="0"/>
            </a:gradFill>
            <a:ln>
              <a:noFill/>
            </a:ln>
            <a:effectLst/>
          </c:spPr>
          <c:invertIfNegative val="0"/>
          <c:cat>
            <c:strRef>
              <c:f>'sales by country'!$A$8:$A$13</c:f>
              <c:strCache>
                <c:ptCount val="5"/>
                <c:pt idx="0">
                  <c:v>Canada</c:v>
                </c:pt>
                <c:pt idx="1">
                  <c:v>France</c:v>
                </c:pt>
                <c:pt idx="2">
                  <c:v>USA</c:v>
                </c:pt>
                <c:pt idx="3">
                  <c:v>Mexico</c:v>
                </c:pt>
                <c:pt idx="4">
                  <c:v>Germany</c:v>
                </c:pt>
              </c:strCache>
            </c:strRef>
          </c:cat>
          <c:val>
            <c:numRef>
              <c:f>'sales by country'!$M$8:$M$13</c:f>
              <c:numCache>
                <c:formatCode>#,##0</c:formatCode>
                <c:ptCount val="5"/>
                <c:pt idx="0">
                  <c:v>43857</c:v>
                </c:pt>
                <c:pt idx="1">
                  <c:v>30089</c:v>
                </c:pt>
                <c:pt idx="2">
                  <c:v>29296</c:v>
                </c:pt>
                <c:pt idx="3">
                  <c:v>26366</c:v>
                </c:pt>
                <c:pt idx="4">
                  <c:v>25698</c:v>
                </c:pt>
              </c:numCache>
            </c:numRef>
          </c:val>
          <c:extLst>
            <c:ext xmlns:c16="http://schemas.microsoft.com/office/drawing/2014/chart" uri="{C3380CC4-5D6E-409C-BE32-E72D297353CC}">
              <c16:uniqueId val="{00000028-D18B-4470-8F8D-17FBAE0630CB}"/>
            </c:ext>
          </c:extLst>
        </c:ser>
        <c:dLbls>
          <c:showLegendKey val="0"/>
          <c:showVal val="0"/>
          <c:showCatName val="0"/>
          <c:showSerName val="0"/>
          <c:showPercent val="0"/>
          <c:showBubbleSize val="0"/>
        </c:dLbls>
        <c:gapWidth val="100"/>
        <c:overlap val="-24"/>
        <c:axId val="2056373935"/>
        <c:axId val="2048842303"/>
      </c:barChart>
      <c:catAx>
        <c:axId val="2056373935"/>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8842303"/>
        <c:crosses val="autoZero"/>
        <c:auto val="1"/>
        <c:lblAlgn val="ctr"/>
        <c:lblOffset val="100"/>
        <c:noMultiLvlLbl val="0"/>
      </c:catAx>
      <c:valAx>
        <c:axId val="204884230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6373935"/>
        <c:crosses val="autoZero"/>
        <c:crossBetween val="between"/>
        <c:dispUnits>
          <c:builtInUnit val="thousands"/>
          <c:dispUnitsLbl>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units sold ('000)</a:t>
                  </a:r>
                </a:p>
              </c:rich>
            </c:tx>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[Andrew B. Sana'a_Financial_Analysis Project Data.xlsx]profit by product!PivotTable1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Profit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marker>
          <c:symbol val="none"/>
        </c:marker>
        <c:dLbl>
          <c:idx val="0"/>
          <c:spPr>
            <a:solidFill>
              <a:schemeClr val="accent4">
                <a:lumMod val="50000"/>
              </a:schemeClr>
            </a:solidFill>
            <a:ln>
              <a:noFill/>
            </a:ln>
            <a:effectLst/>
          </c:spPr>
          <c:txPr>
            <a:bodyPr rot="-540000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marker>
          <c:symbol val="none"/>
        </c:marker>
        <c:dLbl>
          <c:idx val="0"/>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product'!$B$6</c:f>
              <c:strCache>
                <c:ptCount val="1"/>
                <c:pt idx="0">
                  <c:v>Total</c:v>
                </c:pt>
              </c:strCache>
            </c:strRef>
          </c:tx>
          <c:spPr>
            <a:solidFill>
              <a:schemeClr val="accent4">
                <a:lumMod val="75000"/>
              </a:schemeClr>
            </a:solidFill>
            <a:ln>
              <a:noFill/>
            </a:ln>
            <a:effectLst/>
          </c:spPr>
          <c:invertIfNegative val="0"/>
          <c:dLbls>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'profit by product'!$A$7:$A$13</c:f>
              <c:strCache>
                <c:ptCount val="6"/>
                <c:pt idx="0">
                  <c:v>Paseo</c:v>
                </c:pt>
                <c:pt idx="1">
                  <c:v>VTT</c:v>
                </c:pt>
                <c:pt idx="2">
                  <c:v>Amarilla</c:v>
                </c:pt>
                <c:pt idx="3">
                  <c:v>Velo</c:v>
                </c:pt>
                <c:pt idx="4">
                  <c:v>Montana</c:v>
                </c:pt>
                <c:pt idx="5">
                  <c:v>Carretera</c:v>
                </c:pt>
              </c:strCache>
            </c:strRef>
          </c:cat>
          <c:val>
            <c:numRef>
              <c:f>'profit by product'!$B$7:$B$13</c:f>
              <c:numCache>
                <c:formatCode>#,##0</c:formatCode>
                <c:ptCount val="6"/>
                <c:pt idx="0">
                  <c:v>4808327.9499999993</c:v>
                </c:pt>
                <c:pt idx="1">
                  <c:v>3023718.02</c:v>
                </c:pt>
                <c:pt idx="2">
                  <c:v>2814104.06</c:v>
                </c:pt>
                <c:pt idx="3">
                  <c:v>2305992.4649999999</c:v>
                </c:pt>
                <c:pt idx="4">
                  <c:v>2110091.6799999997</c:v>
                </c:pt>
                <c:pt idx="5">
                  <c:v>1826804.885</c:v>
                </c:pt>
              </c:numCache>
            </c:numRef>
          </c:val>
          <c:extLst>
            <c:ext xmlns:c16="http://schemas.microsoft.com/office/drawing/2014/chart" uri="{C3380CC4-5D6E-409C-BE32-E72D297353CC}">
              <c16:uniqueId val="{00000000-2518-495D-B8C8-C03DC9A21DEB}"/>
            </c:ext>
          </c:extLst>
        </c:ser>
        <c:dLbls>
          <c:dLblPos val="inEnd"/>
          <c:showLegendKey val="0"/>
          <c:showVal val="1"/>
          <c:showCatName val="0"/>
          <c:showSerName val="0"/>
          <c:showPercent val="0"/>
          <c:showBubbleSize val="0"/>
        </c:dLbls>
        <c:gapWidth val="100"/>
        <c:overlap val="-24"/>
        <c:axId val="2056373935"/>
        <c:axId val="2048842303"/>
      </c:barChart>
      <c:catAx>
        <c:axId val="20563739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product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8842303"/>
        <c:crosses val="autoZero"/>
        <c:auto val="1"/>
        <c:lblAlgn val="ctr"/>
        <c:lblOffset val="100"/>
        <c:noMultiLvlLbl val="0"/>
      </c:catAx>
      <c:valAx>
        <c:axId val="2048842303"/>
        <c:scaling>
          <c:orientation val="minMax"/>
        </c:scaling>
        <c:delete val="0"/>
        <c:axPos val="l"/>
        <c:majorGridlines>
          <c:spPr>
            <a:ln w="9525" cap="flat" cmpd="sng" algn="ctr">
              <a:solidFill>
                <a:schemeClr val="tx2">
                  <a:lumMod val="15000"/>
                  <a:lumOff val="85000"/>
                </a:schemeClr>
              </a:solidFill>
              <a:round/>
            </a:ln>
            <a:effectLst/>
          </c:spPr>
        </c:majorGridlines>
        <c:numFmt formatCode="[$USD]\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6373935"/>
        <c:crosses val="autoZero"/>
        <c:crossBetween val="between"/>
        <c:dispUnits>
          <c:builtInUnit val="thousands"/>
          <c:dispUnitsLbl>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revenue</a:t>
                  </a:r>
                  <a:r>
                    <a:rPr lang="en-US" baseline="0"/>
                    <a:t> in t</a:t>
                  </a:r>
                  <a:r>
                    <a:rPr lang="en-US"/>
                    <a:t>housands</a:t>
                  </a:r>
                </a:p>
              </c:rich>
            </c:tx>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[Andrew B. Sana'a_Financial_Analysis Project Data.xlsx]profit by region!PivotTable1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Profit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marker>
          <c:symbol val="none"/>
        </c:marker>
        <c:dLbl>
          <c:idx val="0"/>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region'!$B$6</c:f>
              <c:strCache>
                <c:ptCount val="1"/>
                <c:pt idx="0">
                  <c:v>Total</c:v>
                </c:pt>
              </c:strCache>
            </c:strRef>
          </c:tx>
          <c:spPr>
            <a:solidFill>
              <a:schemeClr val="accent4">
                <a:lumMod val="75000"/>
              </a:schemeClr>
            </a:solidFill>
            <a:ln>
              <a:noFill/>
            </a:ln>
            <a:effectLst/>
          </c:spPr>
          <c:invertIfNegative val="0"/>
          <c:dLbls>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'profit by region'!$A$7:$A$12</c:f>
              <c:strCache>
                <c:ptCount val="5"/>
                <c:pt idx="0">
                  <c:v>France</c:v>
                </c:pt>
                <c:pt idx="1">
                  <c:v>Germany</c:v>
                </c:pt>
                <c:pt idx="2">
                  <c:v>Canada</c:v>
                </c:pt>
                <c:pt idx="3">
                  <c:v>United States of America</c:v>
                </c:pt>
                <c:pt idx="4">
                  <c:v>Mexico</c:v>
                </c:pt>
              </c:strCache>
            </c:strRef>
          </c:cat>
          <c:val>
            <c:numRef>
              <c:f>'profit by region'!$B$7:$B$12</c:f>
              <c:numCache>
                <c:formatCode>#,##0</c:formatCode>
                <c:ptCount val="5"/>
                <c:pt idx="0">
                  <c:v>3770130.78</c:v>
                </c:pt>
                <c:pt idx="1">
                  <c:v>3666483.82</c:v>
                </c:pt>
                <c:pt idx="2">
                  <c:v>3529228.8849999998</c:v>
                </c:pt>
                <c:pt idx="3">
                  <c:v>3006430.665</c:v>
                </c:pt>
                <c:pt idx="4">
                  <c:v>2916764.9099999997</c:v>
                </c:pt>
              </c:numCache>
            </c:numRef>
          </c:val>
          <c:extLst>
            <c:ext xmlns:c16="http://schemas.microsoft.com/office/drawing/2014/chart" uri="{C3380CC4-5D6E-409C-BE32-E72D297353CC}">
              <c16:uniqueId val="{00000000-82DD-43E6-9052-38B22C47309E}"/>
            </c:ext>
          </c:extLst>
        </c:ser>
        <c:dLbls>
          <c:dLblPos val="inEnd"/>
          <c:showLegendKey val="0"/>
          <c:showVal val="1"/>
          <c:showCatName val="0"/>
          <c:showSerName val="0"/>
          <c:showPercent val="0"/>
          <c:showBubbleSize val="0"/>
        </c:dLbls>
        <c:gapWidth val="100"/>
        <c:overlap val="-24"/>
        <c:axId val="2056373935"/>
        <c:axId val="2048842303"/>
      </c:barChart>
      <c:catAx>
        <c:axId val="20563739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8842303"/>
        <c:crosses val="autoZero"/>
        <c:auto val="1"/>
        <c:lblAlgn val="ctr"/>
        <c:lblOffset val="100"/>
        <c:noMultiLvlLbl val="0"/>
      </c:catAx>
      <c:valAx>
        <c:axId val="2048842303"/>
        <c:scaling>
          <c:orientation val="minMax"/>
        </c:scaling>
        <c:delete val="0"/>
        <c:axPos val="l"/>
        <c:majorGridlines>
          <c:spPr>
            <a:ln w="9525" cap="flat" cmpd="sng" algn="ctr">
              <a:solidFill>
                <a:schemeClr val="tx2">
                  <a:lumMod val="15000"/>
                  <a:lumOff val="85000"/>
                </a:schemeClr>
              </a:solidFill>
              <a:round/>
            </a:ln>
            <a:effectLst/>
          </c:spPr>
        </c:majorGridlines>
        <c:numFmt formatCode="[$USD]\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6373935"/>
        <c:crosses val="autoZero"/>
        <c:crossBetween val="between"/>
        <c:dispUnits>
          <c:builtInUnit val="thousands"/>
          <c:dispUnitsLbl>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revenue</a:t>
                  </a:r>
                  <a:r>
                    <a:rPr lang="en-US" baseline="0"/>
                    <a:t> in t</a:t>
                  </a:r>
                  <a:r>
                    <a:rPr lang="en-US"/>
                    <a:t>housands</a:t>
                  </a:r>
                </a:p>
              </c:rich>
            </c:tx>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[Andrew B. Sana'a_Financial_Analysis Project Data.xlsx]discount by product!PivotTable1</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discount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marker>
          <c:symbol val="none"/>
        </c:marker>
        <c:dLbl>
          <c:idx val="0"/>
          <c:spPr>
            <a:solidFill>
              <a:schemeClr val="accent4">
                <a:lumMod val="50000"/>
              </a:schemeClr>
            </a:solidFill>
            <a:ln>
              <a:noFill/>
            </a:ln>
            <a:effectLst/>
          </c:spPr>
          <c:txPr>
            <a:bodyPr rot="-540000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marker>
          <c:symbol val="none"/>
        </c:marker>
        <c:dLbl>
          <c:idx val="0"/>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a:noFill/>
          </a:ln>
          <a:effectLst/>
        </c:spPr>
        <c:marker>
          <c:symbol val="none"/>
        </c:marker>
        <c:dLbl>
          <c:idx val="0"/>
          <c:spPr>
            <a:solidFill>
              <a:schemeClr val="accent4">
                <a:lumMod val="50000"/>
              </a:schemeClr>
            </a:solid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 by product'!$C$7</c:f>
              <c:strCache>
                <c:ptCount val="1"/>
                <c:pt idx="0">
                  <c:v>Total</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'discount by product'!$A$8:$B$38</c:f>
              <c:multiLvlStrCache>
                <c:ptCount val="24"/>
                <c:lvl>
                  <c:pt idx="0">
                    <c:v>High</c:v>
                  </c:pt>
                  <c:pt idx="1">
                    <c:v>Medium</c:v>
                  </c:pt>
                  <c:pt idx="2">
                    <c:v>Low</c:v>
                  </c:pt>
                  <c:pt idx="3">
                    <c:v>None</c:v>
                  </c:pt>
                  <c:pt idx="4">
                    <c:v>Medium</c:v>
                  </c:pt>
                  <c:pt idx="5">
                    <c:v>High</c:v>
                  </c:pt>
                  <c:pt idx="6">
                    <c:v>Low</c:v>
                  </c:pt>
                  <c:pt idx="7">
                    <c:v>None</c:v>
                  </c:pt>
                  <c:pt idx="8">
                    <c:v>High</c:v>
                  </c:pt>
                  <c:pt idx="9">
                    <c:v>Medium</c:v>
                  </c:pt>
                  <c:pt idx="10">
                    <c:v>Low</c:v>
                  </c:pt>
                  <c:pt idx="11">
                    <c:v>None</c:v>
                  </c:pt>
                  <c:pt idx="12">
                    <c:v>High</c:v>
                  </c:pt>
                  <c:pt idx="13">
                    <c:v>Medium</c:v>
                  </c:pt>
                  <c:pt idx="14">
                    <c:v>Low</c:v>
                  </c:pt>
                  <c:pt idx="15">
                    <c:v>None</c:v>
                  </c:pt>
                  <c:pt idx="16">
                    <c:v>High</c:v>
                  </c:pt>
                  <c:pt idx="17">
                    <c:v>Medium</c:v>
                  </c:pt>
                  <c:pt idx="18">
                    <c:v>Low</c:v>
                  </c:pt>
                  <c:pt idx="19">
                    <c:v>None</c:v>
                  </c:pt>
                  <c:pt idx="20">
                    <c:v>Medium</c:v>
                  </c:pt>
                  <c:pt idx="21">
                    <c:v>High</c:v>
                  </c:pt>
                  <c:pt idx="22">
                    <c:v>Low</c:v>
                  </c:pt>
                  <c:pt idx="23">
                    <c:v>None</c:v>
                  </c:pt>
                </c:lvl>
                <c:lvl>
                  <c:pt idx="0">
                    <c:v>Paseo</c:v>
                  </c:pt>
                  <c:pt idx="4">
                    <c:v>Velo</c:v>
                  </c:pt>
                  <c:pt idx="8">
                    <c:v>VTT</c:v>
                  </c:pt>
                  <c:pt idx="12">
                    <c:v>Amarilla</c:v>
                  </c:pt>
                  <c:pt idx="16">
                    <c:v>Carretera</c:v>
                  </c:pt>
                  <c:pt idx="20">
                    <c:v>Montana</c:v>
                  </c:pt>
                </c:lvl>
              </c:multiLvlStrCache>
            </c:multiLvlStrRef>
          </c:cat>
          <c:val>
            <c:numRef>
              <c:f>'discount by product'!$C$8:$C$38</c:f>
              <c:numCache>
                <c:formatCode>#,##0</c:formatCode>
                <c:ptCount val="24"/>
                <c:pt idx="0">
                  <c:v>69</c:v>
                </c:pt>
                <c:pt idx="1">
                  <c:v>65</c:v>
                </c:pt>
                <c:pt idx="2">
                  <c:v>54</c:v>
                </c:pt>
                <c:pt idx="3">
                  <c:v>15</c:v>
                </c:pt>
                <c:pt idx="4">
                  <c:v>44</c:v>
                </c:pt>
                <c:pt idx="5">
                  <c:v>38</c:v>
                </c:pt>
                <c:pt idx="6">
                  <c:v>20</c:v>
                </c:pt>
                <c:pt idx="7">
                  <c:v>7</c:v>
                </c:pt>
                <c:pt idx="8">
                  <c:v>39</c:v>
                </c:pt>
                <c:pt idx="9">
                  <c:v>37</c:v>
                </c:pt>
                <c:pt idx="10">
                  <c:v>26</c:v>
                </c:pt>
                <c:pt idx="11">
                  <c:v>6</c:v>
                </c:pt>
                <c:pt idx="12">
                  <c:v>39</c:v>
                </c:pt>
                <c:pt idx="13">
                  <c:v>34</c:v>
                </c:pt>
                <c:pt idx="14">
                  <c:v>14</c:v>
                </c:pt>
                <c:pt idx="15">
                  <c:v>7</c:v>
                </c:pt>
                <c:pt idx="16">
                  <c:v>33</c:v>
                </c:pt>
                <c:pt idx="17">
                  <c:v>30</c:v>
                </c:pt>
                <c:pt idx="18">
                  <c:v>24</c:v>
                </c:pt>
                <c:pt idx="19">
                  <c:v>6</c:v>
                </c:pt>
                <c:pt idx="20">
                  <c:v>32</c:v>
                </c:pt>
                <c:pt idx="21">
                  <c:v>30</c:v>
                </c:pt>
                <c:pt idx="22">
                  <c:v>22</c:v>
                </c:pt>
                <c:pt idx="23">
                  <c:v>9</c:v>
                </c:pt>
              </c:numCache>
            </c:numRef>
          </c:val>
          <c:extLst>
            <c:ext xmlns:c16="http://schemas.microsoft.com/office/drawing/2014/chart" uri="{C3380CC4-5D6E-409C-BE32-E72D297353CC}">
              <c16:uniqueId val="{00000000-34B3-47B1-8419-2471CB7AFEFC}"/>
            </c:ext>
          </c:extLst>
        </c:ser>
        <c:dLbls>
          <c:dLblPos val="inEnd"/>
          <c:showLegendKey val="0"/>
          <c:showVal val="1"/>
          <c:showCatName val="0"/>
          <c:showSerName val="0"/>
          <c:showPercent val="0"/>
          <c:showBubbleSize val="0"/>
        </c:dLbls>
        <c:gapWidth val="100"/>
        <c:overlap val="-24"/>
        <c:axId val="2056373935"/>
        <c:axId val="2048842303"/>
      </c:barChart>
      <c:catAx>
        <c:axId val="205637393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8842303"/>
        <c:crosses val="autoZero"/>
        <c:auto val="1"/>
        <c:lblAlgn val="ctr"/>
        <c:lblOffset val="100"/>
        <c:noMultiLvlLbl val="0"/>
      </c:catAx>
      <c:valAx>
        <c:axId val="2048842303"/>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637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[Andrew B. Sana'a_Financial_Analysis Project Data.xlsx]profit!PivotTable1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product profit in each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profit!$C$3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multiLvlStrRef>
              <c:f>profit!$A$4:$B$40</c:f>
              <c:multiLvlStrCache>
                <c:ptCount val="30"/>
                <c:lvl>
                  <c:pt idx="0">
                    <c:v>Canada</c:v>
                  </c:pt>
                  <c:pt idx="1">
                    <c:v>United States of America</c:v>
                  </c:pt>
                  <c:pt idx="2">
                    <c:v>Mexico</c:v>
                  </c:pt>
                  <c:pt idx="3">
                    <c:v>France</c:v>
                  </c:pt>
                  <c:pt idx="4">
                    <c:v>Germany</c:v>
                  </c:pt>
                  <c:pt idx="5">
                    <c:v>France</c:v>
                  </c:pt>
                  <c:pt idx="6">
                    <c:v>United States of America</c:v>
                  </c:pt>
                  <c:pt idx="7">
                    <c:v>Germany</c:v>
                  </c:pt>
                  <c:pt idx="8">
                    <c:v>Mexico</c:v>
                  </c:pt>
                  <c:pt idx="9">
                    <c:v>Canada</c:v>
                  </c:pt>
                  <c:pt idx="10">
                    <c:v>France</c:v>
                  </c:pt>
                  <c:pt idx="11">
                    <c:v>Canada</c:v>
                  </c:pt>
                  <c:pt idx="12">
                    <c:v>Germany</c:v>
                  </c:pt>
                  <c:pt idx="13">
                    <c:v>Mexico</c:v>
                  </c:pt>
                  <c:pt idx="14">
                    <c:v>United States of America</c:v>
                  </c:pt>
                  <c:pt idx="15">
                    <c:v>Germany</c:v>
                  </c:pt>
                  <c:pt idx="16">
                    <c:v>France</c:v>
                  </c:pt>
                  <c:pt idx="17">
                    <c:v>Canada</c:v>
                  </c:pt>
                  <c:pt idx="18">
                    <c:v>United States of America</c:v>
                  </c:pt>
                  <c:pt idx="19">
                    <c:v>Mexico</c:v>
                  </c:pt>
                  <c:pt idx="20">
                    <c:v>Germany</c:v>
                  </c:pt>
                  <c:pt idx="21">
                    <c:v>France</c:v>
                  </c:pt>
                  <c:pt idx="22">
                    <c:v>United States of America</c:v>
                  </c:pt>
                  <c:pt idx="23">
                    <c:v>Mexico</c:v>
                  </c:pt>
                  <c:pt idx="24">
                    <c:v>Canada</c:v>
                  </c:pt>
                  <c:pt idx="25">
                    <c:v>Canada</c:v>
                  </c:pt>
                  <c:pt idx="26">
                    <c:v>Mexico</c:v>
                  </c:pt>
                  <c:pt idx="27">
                    <c:v>France</c:v>
                  </c:pt>
                  <c:pt idx="28">
                    <c:v>Germany</c:v>
                  </c:pt>
                  <c:pt idx="29">
                    <c:v>United States of America</c:v>
                  </c:pt>
                </c:lvl>
                <c:lvl>
                  <c:pt idx="0">
                    <c:v>Paseo</c:v>
                  </c:pt>
                  <c:pt idx="5">
                    <c:v>VTT</c:v>
                  </c:pt>
                  <c:pt idx="10">
                    <c:v>Amarilla</c:v>
                  </c:pt>
                  <c:pt idx="15">
                    <c:v>Velo</c:v>
                  </c:pt>
                  <c:pt idx="20">
                    <c:v>Montana</c:v>
                  </c:pt>
                  <c:pt idx="25">
                    <c:v>Carretera</c:v>
                  </c:pt>
                </c:lvl>
              </c:multiLvlStrCache>
            </c:multiLvlStrRef>
          </c:cat>
          <c:val>
            <c:numRef>
              <c:f>profit!$C$4:$C$40</c:f>
              <c:numCache>
                <c:formatCode>#,##0</c:formatCode>
                <c:ptCount val="30"/>
                <c:pt idx="0">
                  <c:v>1265017.99</c:v>
                </c:pt>
                <c:pt idx="1">
                  <c:v>1031493.27</c:v>
                </c:pt>
                <c:pt idx="2">
                  <c:v>928651.39</c:v>
                </c:pt>
                <c:pt idx="3">
                  <c:v>838748.56</c:v>
                </c:pt>
                <c:pt idx="4">
                  <c:v>744416.74</c:v>
                </c:pt>
                <c:pt idx="5">
                  <c:v>705481.09</c:v>
                </c:pt>
                <c:pt idx="6">
                  <c:v>647896.64</c:v>
                </c:pt>
                <c:pt idx="7">
                  <c:v>605932.77</c:v>
                </c:pt>
                <c:pt idx="8">
                  <c:v>575598.71</c:v>
                </c:pt>
                <c:pt idx="9">
                  <c:v>488808.81</c:v>
                </c:pt>
                <c:pt idx="10">
                  <c:v>667867.63</c:v>
                </c:pt>
                <c:pt idx="11">
                  <c:v>646861.375</c:v>
                </c:pt>
                <c:pt idx="12">
                  <c:v>612137.26</c:v>
                </c:pt>
                <c:pt idx="13">
                  <c:v>498611.39</c:v>
                </c:pt>
                <c:pt idx="14">
                  <c:v>388626.40499999997</c:v>
                </c:pt>
                <c:pt idx="15">
                  <c:v>788789</c:v>
                </c:pt>
                <c:pt idx="16">
                  <c:v>707930.23499999999</c:v>
                </c:pt>
                <c:pt idx="17">
                  <c:v>370568.33999999997</c:v>
                </c:pt>
                <c:pt idx="18">
                  <c:v>265401</c:v>
                </c:pt>
                <c:pt idx="19">
                  <c:v>173303.89</c:v>
                </c:pt>
                <c:pt idx="20">
                  <c:v>545533.37</c:v>
                </c:pt>
                <c:pt idx="21">
                  <c:v>461238.37</c:v>
                </c:pt>
                <c:pt idx="22">
                  <c:v>434521.8</c:v>
                </c:pt>
                <c:pt idx="23">
                  <c:v>346931.11</c:v>
                </c:pt>
                <c:pt idx="24">
                  <c:v>321867.03000000003</c:v>
                </c:pt>
                <c:pt idx="25">
                  <c:v>436105.34</c:v>
                </c:pt>
                <c:pt idx="26">
                  <c:v>393668.42</c:v>
                </c:pt>
                <c:pt idx="27">
                  <c:v>388864.89500000002</c:v>
                </c:pt>
                <c:pt idx="28">
                  <c:v>369674.68</c:v>
                </c:pt>
                <c:pt idx="29">
                  <c:v>238491.55</c:v>
                </c:pt>
              </c:numCache>
            </c:numRef>
          </c:val>
          <c:extLst>
            <c:ext xmlns:c16="http://schemas.microsoft.com/office/drawing/2014/chart" uri="{C3380CC4-5D6E-409C-BE32-E72D297353CC}">
              <c16:uniqueId val="{00000000-E33F-4FEF-A10D-7BC34EBEA2C7}"/>
            </c:ext>
          </c:extLst>
        </c:ser>
        <c:dLbls>
          <c:showLegendKey val="0"/>
          <c:showVal val="0"/>
          <c:showCatName val="0"/>
          <c:showSerName val="0"/>
          <c:showPercent val="0"/>
          <c:showBubbleSize val="0"/>
        </c:dLbls>
        <c:gapWidth val="100"/>
        <c:overlap val="-24"/>
        <c:axId val="2056373935"/>
        <c:axId val="2048842303"/>
      </c:barChart>
      <c:catAx>
        <c:axId val="205637393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8842303"/>
        <c:crosses val="autoZero"/>
        <c:auto val="1"/>
        <c:lblAlgn val="ctr"/>
        <c:lblOffset val="100"/>
        <c:noMultiLvlLbl val="0"/>
      </c:catAx>
      <c:valAx>
        <c:axId val="2048842303"/>
        <c:scaling>
          <c:orientation val="minMax"/>
        </c:scaling>
        <c:delete val="0"/>
        <c:axPos val="l"/>
        <c:majorGridlines>
          <c:spPr>
            <a:ln w="9525" cap="flat" cmpd="sng" algn="ctr">
              <a:solidFill>
                <a:schemeClr val="tx2">
                  <a:lumMod val="15000"/>
                  <a:lumOff val="85000"/>
                </a:schemeClr>
              </a:solidFill>
              <a:round/>
            </a:ln>
            <a:effectLst/>
          </c:spPr>
        </c:majorGridlines>
        <c:numFmt formatCode="[$USD]\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6373935"/>
        <c:crosses val="autoZero"/>
        <c:crossBetween val="between"/>
        <c:dispUnits>
          <c:builtInUnit val="thousands"/>
          <c:dispUnitsLbl>
            <c:layout>
              <c:manualLayout>
                <c:xMode val="edge"/>
                <c:yMode val="edge"/>
                <c:x val="2.2044470814351472E-2"/>
                <c:y val="0.31786462543510902"/>
              </c:manualLayout>
            </c:layout>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profit</a:t>
                  </a:r>
                  <a:r>
                    <a:rPr lang="en-US" baseline="0"/>
                    <a:t> in </a:t>
                  </a:r>
                  <a:r>
                    <a:rPr lang="en-US"/>
                    <a:t>thousands</a:t>
                  </a:r>
                </a:p>
              </c:rich>
            </c:tx>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[Andrew B. Sana'a_Financial_Analysis Project Data.xlsx]COGs (expenses)!PivotTable1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Ubuntu Sans" pitchFamily="2" charset="0"/>
                <a:ea typeface="+mn-ea"/>
                <a:cs typeface="+mn-cs"/>
              </a:defRPr>
            </a:pPr>
            <a:r>
              <a:rPr lang="en-US"/>
              <a:t>Total product expenses by region</a:t>
            </a:r>
          </a:p>
        </c:rich>
      </c:tx>
      <c:layout>
        <c:manualLayout>
          <c:xMode val="edge"/>
          <c:yMode val="edge"/>
          <c:x val="0.26183597056555097"/>
          <c:y val="6.137556881735654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Ubuntu Sans" pitchFamily="2" charset="0"/>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'COGs (expenses)'!$C$3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multiLvlStrRef>
              <c:f>'COGs (expenses)'!$A$4:$B$40</c:f>
              <c:multiLvlStrCache>
                <c:ptCount val="30"/>
                <c:lvl>
                  <c:pt idx="0">
                    <c:v>United States of America</c:v>
                  </c:pt>
                  <c:pt idx="1">
                    <c:v>Canada</c:v>
                  </c:pt>
                  <c:pt idx="2">
                    <c:v>Mexico</c:v>
                  </c:pt>
                  <c:pt idx="3">
                    <c:v>Germany</c:v>
                  </c:pt>
                  <c:pt idx="4">
                    <c:v>France</c:v>
                  </c:pt>
                  <c:pt idx="5">
                    <c:v>Mexico</c:v>
                  </c:pt>
                  <c:pt idx="6">
                    <c:v>Canada</c:v>
                  </c:pt>
                  <c:pt idx="7">
                    <c:v>Germany</c:v>
                  </c:pt>
                  <c:pt idx="8">
                    <c:v>France</c:v>
                  </c:pt>
                  <c:pt idx="9">
                    <c:v>United States of America</c:v>
                  </c:pt>
                  <c:pt idx="10">
                    <c:v>United States of America</c:v>
                  </c:pt>
                  <c:pt idx="11">
                    <c:v>Mexico</c:v>
                  </c:pt>
                  <c:pt idx="12">
                    <c:v>Canada</c:v>
                  </c:pt>
                  <c:pt idx="13">
                    <c:v>Germany</c:v>
                  </c:pt>
                  <c:pt idx="14">
                    <c:v>France</c:v>
                  </c:pt>
                  <c:pt idx="15">
                    <c:v>Mexico</c:v>
                  </c:pt>
                  <c:pt idx="16">
                    <c:v>Canada</c:v>
                  </c:pt>
                  <c:pt idx="17">
                    <c:v>France</c:v>
                  </c:pt>
                  <c:pt idx="18">
                    <c:v>Germany</c:v>
                  </c:pt>
                  <c:pt idx="19">
                    <c:v>United States of America</c:v>
                  </c:pt>
                  <c:pt idx="20">
                    <c:v>Mexico</c:v>
                  </c:pt>
                  <c:pt idx="21">
                    <c:v>Germany</c:v>
                  </c:pt>
                  <c:pt idx="22">
                    <c:v>France</c:v>
                  </c:pt>
                  <c:pt idx="23">
                    <c:v>Canada</c:v>
                  </c:pt>
                  <c:pt idx="24">
                    <c:v>United States of America</c:v>
                  </c:pt>
                  <c:pt idx="25">
                    <c:v>Germany</c:v>
                  </c:pt>
                  <c:pt idx="26">
                    <c:v>France</c:v>
                  </c:pt>
                  <c:pt idx="27">
                    <c:v>United States of America</c:v>
                  </c:pt>
                  <c:pt idx="28">
                    <c:v>Canada</c:v>
                  </c:pt>
                  <c:pt idx="29">
                    <c:v>Mexico</c:v>
                  </c:pt>
                </c:lvl>
                <c:lvl>
                  <c:pt idx="0">
                    <c:v>Carretera</c:v>
                  </c:pt>
                  <c:pt idx="5">
                    <c:v>Montana</c:v>
                  </c:pt>
                  <c:pt idx="10">
                    <c:v>Amarilla</c:v>
                  </c:pt>
                  <c:pt idx="15">
                    <c:v>Velo</c:v>
                  </c:pt>
                  <c:pt idx="20">
                    <c:v>VTT</c:v>
                  </c:pt>
                  <c:pt idx="25">
                    <c:v>Paseo</c:v>
                  </c:pt>
                </c:lvl>
              </c:multiLvlStrCache>
            </c:multiLvlStrRef>
          </c:cat>
          <c:val>
            <c:numRef>
              <c:f>'COGs (expenses)'!$C$4:$C$40</c:f>
              <c:numCache>
                <c:formatCode>#,##0</c:formatCode>
                <c:ptCount val="30"/>
                <c:pt idx="0">
                  <c:v>1601348</c:v>
                </c:pt>
                <c:pt idx="1">
                  <c:v>2174099</c:v>
                </c:pt>
                <c:pt idx="2">
                  <c:v>2485933</c:v>
                </c:pt>
                <c:pt idx="3">
                  <c:v>2692666</c:v>
                </c:pt>
                <c:pt idx="4">
                  <c:v>3034457</c:v>
                </c:pt>
                <c:pt idx="5">
                  <c:v>1626190</c:v>
                </c:pt>
                <c:pt idx="6">
                  <c:v>2390052</c:v>
                </c:pt>
                <c:pt idx="7">
                  <c:v>3001971</c:v>
                </c:pt>
                <c:pt idx="8">
                  <c:v>3066144</c:v>
                </c:pt>
                <c:pt idx="9">
                  <c:v>3209605</c:v>
                </c:pt>
                <c:pt idx="10">
                  <c:v>2448491</c:v>
                </c:pt>
                <c:pt idx="11">
                  <c:v>2578944</c:v>
                </c:pt>
                <c:pt idx="12">
                  <c:v>3208904.5</c:v>
                </c:pt>
                <c:pt idx="13">
                  <c:v>3348113</c:v>
                </c:pt>
                <c:pt idx="14">
                  <c:v>3348559.5</c:v>
                </c:pt>
                <c:pt idx="15">
                  <c:v>2077434</c:v>
                </c:pt>
                <c:pt idx="16">
                  <c:v>2958922</c:v>
                </c:pt>
                <c:pt idx="17">
                  <c:v>3270166</c:v>
                </c:pt>
                <c:pt idx="18">
                  <c:v>3604118</c:v>
                </c:pt>
                <c:pt idx="19">
                  <c:v>4033427</c:v>
                </c:pt>
                <c:pt idx="20">
                  <c:v>2596798</c:v>
                </c:pt>
                <c:pt idx="21">
                  <c:v>2688051</c:v>
                </c:pt>
                <c:pt idx="22">
                  <c:v>3073042.5</c:v>
                </c:pt>
                <c:pt idx="23">
                  <c:v>4279945.5</c:v>
                </c:pt>
                <c:pt idx="24">
                  <c:v>4817696</c:v>
                </c:pt>
                <c:pt idx="25">
                  <c:v>4485398</c:v>
                </c:pt>
                <c:pt idx="26">
                  <c:v>4759002.5</c:v>
                </c:pt>
                <c:pt idx="27">
                  <c:v>5945502.5</c:v>
                </c:pt>
                <c:pt idx="28">
                  <c:v>6346503</c:v>
                </c:pt>
                <c:pt idx="29">
                  <c:v>6699080</c:v>
                </c:pt>
              </c:numCache>
            </c:numRef>
          </c:val>
          <c:extLst>
            <c:ext xmlns:c16="http://schemas.microsoft.com/office/drawing/2014/chart" uri="{C3380CC4-5D6E-409C-BE32-E72D297353CC}">
              <c16:uniqueId val="{00000000-FC5A-40B1-A756-A82FDA6DAFCE}"/>
            </c:ext>
          </c:extLst>
        </c:ser>
        <c:dLbls>
          <c:showLegendKey val="0"/>
          <c:showVal val="0"/>
          <c:showCatName val="0"/>
          <c:showSerName val="0"/>
          <c:showPercent val="0"/>
          <c:showBubbleSize val="0"/>
        </c:dLbls>
        <c:gapWidth val="100"/>
        <c:overlap val="-24"/>
        <c:axId val="383704127"/>
        <c:axId val="383873711"/>
      </c:barChart>
      <c:catAx>
        <c:axId val="38370412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Ubuntu Sans" pitchFamily="2" charset="0"/>
                <a:ea typeface="+mn-ea"/>
                <a:cs typeface="+mn-cs"/>
              </a:defRPr>
            </a:pPr>
            <a:endParaRPr lang="en-US"/>
          </a:p>
        </c:txPr>
        <c:crossAx val="383873711"/>
        <c:crosses val="autoZero"/>
        <c:auto val="1"/>
        <c:lblAlgn val="ctr"/>
        <c:lblOffset val="100"/>
        <c:noMultiLvlLbl val="0"/>
      </c:catAx>
      <c:valAx>
        <c:axId val="383873711"/>
        <c:scaling>
          <c:orientation val="minMax"/>
        </c:scaling>
        <c:delete val="0"/>
        <c:axPos val="l"/>
        <c:majorGridlines>
          <c:spPr>
            <a:ln w="9525" cap="flat" cmpd="sng" algn="ctr">
              <a:solidFill>
                <a:schemeClr val="tx2">
                  <a:lumMod val="15000"/>
                  <a:lumOff val="85000"/>
                </a:schemeClr>
              </a:solidFill>
              <a:round/>
            </a:ln>
            <a:effectLst/>
          </c:spPr>
        </c:majorGridlines>
        <c:numFmt formatCode="[$USD]\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Ubuntu Sans" pitchFamily="2" charset="0"/>
                <a:ea typeface="+mn-ea"/>
                <a:cs typeface="+mn-cs"/>
              </a:defRPr>
            </a:pPr>
            <a:endParaRPr lang="en-US"/>
          </a:p>
        </c:txPr>
        <c:crossAx val="383704127"/>
        <c:crosses val="autoZero"/>
        <c:crossBetween val="between"/>
        <c:dispUnits>
          <c:builtInUnit val="thousands"/>
          <c:dispUnitsLbl>
            <c:tx>
              <c:rich>
                <a:bodyPr rot="-5400000" spcFirstLastPara="1" vertOverflow="ellipsis" vert="horz" wrap="square" anchor="ctr" anchorCtr="1"/>
                <a:lstStyle/>
                <a:p>
                  <a:pPr>
                    <a:defRPr sz="900" b="1" i="0" u="none" strike="noStrike" kern="1200" baseline="0">
                      <a:solidFill>
                        <a:schemeClr val="tx2"/>
                      </a:solidFill>
                      <a:latin typeface="Ubuntu Sans" pitchFamily="2" charset="0"/>
                      <a:ea typeface="+mn-ea"/>
                      <a:cs typeface="+mn-cs"/>
                    </a:defRPr>
                  </a:pPr>
                  <a:r>
                    <a:rPr lang="en-US"/>
                    <a:t>expenses in thousands</a:t>
                  </a:r>
                </a:p>
              </c:rich>
            </c:tx>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Ubuntu Sans" pitchFamily="2" charset="0"/>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latin typeface="Ubuntu Sans"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Discount ranking histogram</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Discount ranking histogram</a:t>
          </a:r>
        </a:p>
      </cx:txPr>
    </cx:title>
    <cx:plotArea>
      <cx:plotAreaRegion>
        <cx:series layoutId="clusteredColumn" uniqueId="{CB6A08D5-4303-46A3-A85A-6BDD379E8D5F}">
          <cx:dataId val="0"/>
          <cx:layoutPr>
            <cx:binning intervalClosed="r">
              <cx:binSize val="0.85000000000000009"/>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832677</xdr:colOff>
      <xdr:row>0</xdr:row>
      <xdr:rowOff>326894</xdr:rowOff>
    </xdr:from>
    <xdr:to>
      <xdr:col>5</xdr:col>
      <xdr:colOff>1139688</xdr:colOff>
      <xdr:row>27</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CD9E654B-A248-42CB-984B-92AF179DB2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84016" y="326894"/>
              <a:ext cx="4724402" cy="41876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206733</xdr:colOff>
      <xdr:row>5</xdr:row>
      <xdr:rowOff>143122</xdr:rowOff>
    </xdr:from>
    <xdr:to>
      <xdr:col>12</xdr:col>
      <xdr:colOff>612251</xdr:colOff>
      <xdr:row>36</xdr:row>
      <xdr:rowOff>143123</xdr:rowOff>
    </xdr:to>
    <xdr:graphicFrame macro="">
      <xdr:nvGraphicFramePr>
        <xdr:cNvPr id="2" name="Chart 1">
          <a:extLst>
            <a:ext uri="{FF2B5EF4-FFF2-40B4-BE49-F238E27FC236}">
              <a16:creationId xmlns:a16="http://schemas.microsoft.com/office/drawing/2014/main" id="{B8077816-090F-46F0-AF43-CB5AB6960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20</xdr:col>
      <xdr:colOff>222636</xdr:colOff>
      <xdr:row>1</xdr:row>
      <xdr:rowOff>23855</xdr:rowOff>
    </xdr:from>
    <xdr:to>
      <xdr:col>23</xdr:col>
      <xdr:colOff>174928</xdr:colOff>
      <xdr:row>34</xdr:row>
      <xdr:rowOff>103367</xdr:rowOff>
    </xdr:to>
    <xdr:grpSp>
      <xdr:nvGrpSpPr>
        <xdr:cNvPr id="13" name="Group 12">
          <a:extLst>
            <a:ext uri="{FF2B5EF4-FFF2-40B4-BE49-F238E27FC236}">
              <a16:creationId xmlns:a16="http://schemas.microsoft.com/office/drawing/2014/main" id="{E65DD311-B0DF-4014-B3FE-DF2B2CAAC210}"/>
            </a:ext>
          </a:extLst>
        </xdr:cNvPr>
        <xdr:cNvGrpSpPr/>
      </xdr:nvGrpSpPr>
      <xdr:grpSpPr>
        <a:xfrm>
          <a:off x="12944723" y="182881"/>
          <a:ext cx="1860605" cy="5327373"/>
          <a:chOff x="11656611" y="326004"/>
          <a:chExt cx="1836752" cy="5208104"/>
        </a:xfrm>
      </xdr:grpSpPr>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B2C4E421-E8D6-4514-8221-5D5BD99DF710}"/>
                  </a:ext>
                </a:extLst>
              </xdr:cNvPr>
              <xdr:cNvGraphicFramePr/>
            </xdr:nvGraphicFramePr>
            <xdr:xfrm>
              <a:off x="11664563" y="326004"/>
              <a:ext cx="1828800" cy="1391477"/>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2952778" y="182881"/>
                <a:ext cx="1852550" cy="1423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D974827D-FB5A-4901-96A0-B569AFC3F235}"/>
                  </a:ext>
                </a:extLst>
              </xdr:cNvPr>
              <xdr:cNvGraphicFramePr/>
            </xdr:nvGraphicFramePr>
            <xdr:xfrm>
              <a:off x="11656611" y="1749287"/>
              <a:ext cx="1828800" cy="739471"/>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944723" y="1638758"/>
                <a:ext cx="1852550" cy="756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Product">
                <a:extLst>
                  <a:ext uri="{FF2B5EF4-FFF2-40B4-BE49-F238E27FC236}">
                    <a16:creationId xmlns:a16="http://schemas.microsoft.com/office/drawing/2014/main" id="{C2D93BFB-2C3B-43E2-A48C-8A92A40BCA4C}"/>
                  </a:ext>
                </a:extLst>
              </xdr:cNvPr>
              <xdr:cNvGraphicFramePr/>
            </xdr:nvGraphicFramePr>
            <xdr:xfrm>
              <a:off x="11664562" y="3935895"/>
              <a:ext cx="1828800" cy="1598213"/>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2952777" y="3875441"/>
                <a:ext cx="1852550" cy="1634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segment">
                <a:extLst>
                  <a:ext uri="{FF2B5EF4-FFF2-40B4-BE49-F238E27FC236}">
                    <a16:creationId xmlns:a16="http://schemas.microsoft.com/office/drawing/2014/main" id="{6E8E36E6-3D1A-4B78-A54A-671576A55531}"/>
                  </a:ext>
                </a:extLst>
              </xdr:cNvPr>
              <xdr:cNvGraphicFramePr/>
            </xdr:nvGraphicFramePr>
            <xdr:xfrm>
              <a:off x="11664562" y="2520565"/>
              <a:ext cx="1828800" cy="1383526"/>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2952777" y="2427699"/>
                <a:ext cx="1852550" cy="14152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6</xdr:col>
      <xdr:colOff>612251</xdr:colOff>
      <xdr:row>0</xdr:row>
      <xdr:rowOff>79515</xdr:rowOff>
    </xdr:from>
    <xdr:to>
      <xdr:col>13</xdr:col>
      <xdr:colOff>310100</xdr:colOff>
      <xdr:row>22</xdr:row>
      <xdr:rowOff>143124</xdr:rowOff>
    </xdr:to>
    <xdr:graphicFrame macro="">
      <xdr:nvGraphicFramePr>
        <xdr:cNvPr id="8" name="Chart 7">
          <a:extLst>
            <a:ext uri="{FF2B5EF4-FFF2-40B4-BE49-F238E27FC236}">
              <a16:creationId xmlns:a16="http://schemas.microsoft.com/office/drawing/2014/main" id="{A310B153-7531-4AC9-95B8-3A0CC3C30D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0</xdr:row>
      <xdr:rowOff>79514</xdr:rowOff>
    </xdr:from>
    <xdr:to>
      <xdr:col>6</xdr:col>
      <xdr:colOff>580445</xdr:colOff>
      <xdr:row>22</xdr:row>
      <xdr:rowOff>151074</xdr:rowOff>
    </xdr:to>
    <xdr:graphicFrame macro="">
      <xdr:nvGraphicFramePr>
        <xdr:cNvPr id="9" name="Chart 8">
          <a:extLst>
            <a:ext uri="{FF2B5EF4-FFF2-40B4-BE49-F238E27FC236}">
              <a16:creationId xmlns:a16="http://schemas.microsoft.com/office/drawing/2014/main" id="{B43F59E6-846D-49C8-A306-7B285186F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63611</xdr:colOff>
      <xdr:row>23</xdr:row>
      <xdr:rowOff>23854</xdr:rowOff>
    </xdr:from>
    <xdr:to>
      <xdr:col>6</xdr:col>
      <xdr:colOff>572495</xdr:colOff>
      <xdr:row>43</xdr:row>
      <xdr:rowOff>63611</xdr:rowOff>
    </xdr:to>
    <xdr:graphicFrame macro="">
      <xdr:nvGraphicFramePr>
        <xdr:cNvPr id="10" name="Chart 9">
          <a:extLst>
            <a:ext uri="{FF2B5EF4-FFF2-40B4-BE49-F238E27FC236}">
              <a16:creationId xmlns:a16="http://schemas.microsoft.com/office/drawing/2014/main" id="{63275DAF-3021-48EF-9016-7DA6A8A7F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604300</xdr:colOff>
      <xdr:row>23</xdr:row>
      <xdr:rowOff>23852</xdr:rowOff>
    </xdr:from>
    <xdr:to>
      <xdr:col>13</xdr:col>
      <xdr:colOff>318052</xdr:colOff>
      <xdr:row>43</xdr:row>
      <xdr:rowOff>79512</xdr:rowOff>
    </xdr:to>
    <xdr:graphicFrame macro="">
      <xdr:nvGraphicFramePr>
        <xdr:cNvPr id="11" name="Chart 10">
          <a:extLst>
            <a:ext uri="{FF2B5EF4-FFF2-40B4-BE49-F238E27FC236}">
              <a16:creationId xmlns:a16="http://schemas.microsoft.com/office/drawing/2014/main" id="{B788BAB3-BD2B-418A-802C-834A37CFF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349856</xdr:colOff>
      <xdr:row>0</xdr:row>
      <xdr:rowOff>79512</xdr:rowOff>
    </xdr:from>
    <xdr:to>
      <xdr:col>20</xdr:col>
      <xdr:colOff>166978</xdr:colOff>
      <xdr:row>22</xdr:row>
      <xdr:rowOff>135172</xdr:rowOff>
    </xdr:to>
    <xdr:graphicFrame macro="">
      <xdr:nvGraphicFramePr>
        <xdr:cNvPr id="12" name="Chart 11">
          <a:extLst>
            <a:ext uri="{FF2B5EF4-FFF2-40B4-BE49-F238E27FC236}">
              <a16:creationId xmlns:a16="http://schemas.microsoft.com/office/drawing/2014/main" id="{74D0673D-20EA-4ABB-AF28-90D63A38D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365759</xdr:colOff>
      <xdr:row>23</xdr:row>
      <xdr:rowOff>31807</xdr:rowOff>
    </xdr:from>
    <xdr:to>
      <xdr:col>20</xdr:col>
      <xdr:colOff>174928</xdr:colOff>
      <xdr:row>43</xdr:row>
      <xdr:rowOff>79513</xdr:rowOff>
    </xdr:to>
    <xdr:graphicFrame macro="">
      <xdr:nvGraphicFramePr>
        <xdr:cNvPr id="16" name="Chart 15">
          <a:extLst>
            <a:ext uri="{FF2B5EF4-FFF2-40B4-BE49-F238E27FC236}">
              <a16:creationId xmlns:a16="http://schemas.microsoft.com/office/drawing/2014/main" id="{E6F7FC8F-16C4-42CF-A82B-CB7E870FC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421419</xdr:colOff>
      <xdr:row>43</xdr:row>
      <xdr:rowOff>143123</xdr:rowOff>
    </xdr:from>
    <xdr:to>
      <xdr:col>20</xdr:col>
      <xdr:colOff>198784</xdr:colOff>
      <xdr:row>74</xdr:row>
      <xdr:rowOff>23854</xdr:rowOff>
    </xdr:to>
    <xdr:graphicFrame macro="">
      <xdr:nvGraphicFramePr>
        <xdr:cNvPr id="17" name="Chart 16">
          <a:extLst>
            <a:ext uri="{FF2B5EF4-FFF2-40B4-BE49-F238E27FC236}">
              <a16:creationId xmlns:a16="http://schemas.microsoft.com/office/drawing/2014/main" id="{009B7695-6C6A-49BB-9799-81066E922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87464</xdr:colOff>
      <xdr:row>3</xdr:row>
      <xdr:rowOff>151075</xdr:rowOff>
    </xdr:from>
    <xdr:to>
      <xdr:col>13</xdr:col>
      <xdr:colOff>556591</xdr:colOff>
      <xdr:row>35</xdr:row>
      <xdr:rowOff>0</xdr:rowOff>
    </xdr:to>
    <xdr:graphicFrame macro="">
      <xdr:nvGraphicFramePr>
        <xdr:cNvPr id="2" name="Chart 1">
          <a:extLst>
            <a:ext uri="{FF2B5EF4-FFF2-40B4-BE49-F238E27FC236}">
              <a16:creationId xmlns:a16="http://schemas.microsoft.com/office/drawing/2014/main" id="{180B77A8-64FF-4E65-A418-1B4C1BC8E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381662</xdr:colOff>
      <xdr:row>1</xdr:row>
      <xdr:rowOff>1</xdr:rowOff>
    </xdr:from>
    <xdr:to>
      <xdr:col>14</xdr:col>
      <xdr:colOff>214684</xdr:colOff>
      <xdr:row>32</xdr:row>
      <xdr:rowOff>23854</xdr:rowOff>
    </xdr:to>
    <xdr:graphicFrame macro="">
      <xdr:nvGraphicFramePr>
        <xdr:cNvPr id="2" name="Chart 1">
          <a:extLst>
            <a:ext uri="{FF2B5EF4-FFF2-40B4-BE49-F238E27FC236}">
              <a16:creationId xmlns:a16="http://schemas.microsoft.com/office/drawing/2014/main" id="{5998DAF9-4873-4BFF-BC53-DE16FA7D9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405516</xdr:colOff>
      <xdr:row>0</xdr:row>
      <xdr:rowOff>95416</xdr:rowOff>
    </xdr:from>
    <xdr:to>
      <xdr:col>15</xdr:col>
      <xdr:colOff>214685</xdr:colOff>
      <xdr:row>27</xdr:row>
      <xdr:rowOff>55659</xdr:rowOff>
    </xdr:to>
    <xdr:graphicFrame macro="">
      <xdr:nvGraphicFramePr>
        <xdr:cNvPr id="2" name="Chart 1">
          <a:extLst>
            <a:ext uri="{FF2B5EF4-FFF2-40B4-BE49-F238E27FC236}">
              <a16:creationId xmlns:a16="http://schemas.microsoft.com/office/drawing/2014/main" id="{7F458CE3-BA6B-4386-8141-E5C40B801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333954</xdr:colOff>
      <xdr:row>11</xdr:row>
      <xdr:rowOff>127223</xdr:rowOff>
    </xdr:from>
    <xdr:to>
      <xdr:col>8</xdr:col>
      <xdr:colOff>516836</xdr:colOff>
      <xdr:row>42</xdr:row>
      <xdr:rowOff>151076</xdr:rowOff>
    </xdr:to>
    <xdr:graphicFrame macro="">
      <xdr:nvGraphicFramePr>
        <xdr:cNvPr id="2" name="Chart 1">
          <a:extLst>
            <a:ext uri="{FF2B5EF4-FFF2-40B4-BE49-F238E27FC236}">
              <a16:creationId xmlns:a16="http://schemas.microsoft.com/office/drawing/2014/main" id="{AFD618ED-C1E6-49A9-BCD2-04A8C3BCE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381662</xdr:colOff>
      <xdr:row>1</xdr:row>
      <xdr:rowOff>1</xdr:rowOff>
    </xdr:from>
    <xdr:to>
      <xdr:col>14</xdr:col>
      <xdr:colOff>214684</xdr:colOff>
      <xdr:row>32</xdr:row>
      <xdr:rowOff>23854</xdr:rowOff>
    </xdr:to>
    <xdr:graphicFrame macro="">
      <xdr:nvGraphicFramePr>
        <xdr:cNvPr id="2" name="Chart 1">
          <a:extLst>
            <a:ext uri="{FF2B5EF4-FFF2-40B4-BE49-F238E27FC236}">
              <a16:creationId xmlns:a16="http://schemas.microsoft.com/office/drawing/2014/main" id="{53146E66-A96F-44EE-A889-7B789BD4D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381662</xdr:colOff>
      <xdr:row>1</xdr:row>
      <xdr:rowOff>1</xdr:rowOff>
    </xdr:from>
    <xdr:to>
      <xdr:col>14</xdr:col>
      <xdr:colOff>214684</xdr:colOff>
      <xdr:row>32</xdr:row>
      <xdr:rowOff>23854</xdr:rowOff>
    </xdr:to>
    <xdr:graphicFrame macro="">
      <xdr:nvGraphicFramePr>
        <xdr:cNvPr id="2" name="Chart 1">
          <a:extLst>
            <a:ext uri="{FF2B5EF4-FFF2-40B4-BE49-F238E27FC236}">
              <a16:creationId xmlns:a16="http://schemas.microsoft.com/office/drawing/2014/main" id="{FEF2F353-B4F9-408B-BE37-2E0D51CEB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381662</xdr:colOff>
      <xdr:row>1</xdr:row>
      <xdr:rowOff>1</xdr:rowOff>
    </xdr:from>
    <xdr:to>
      <xdr:col>14</xdr:col>
      <xdr:colOff>214684</xdr:colOff>
      <xdr:row>32</xdr:row>
      <xdr:rowOff>23854</xdr:rowOff>
    </xdr:to>
    <xdr:graphicFrame macro="">
      <xdr:nvGraphicFramePr>
        <xdr:cNvPr id="2" name="Chart 1">
          <a:extLst>
            <a:ext uri="{FF2B5EF4-FFF2-40B4-BE49-F238E27FC236}">
              <a16:creationId xmlns:a16="http://schemas.microsoft.com/office/drawing/2014/main" id="{0AB33494-6468-43CB-A1D8-74549CB11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87464</xdr:colOff>
      <xdr:row>3</xdr:row>
      <xdr:rowOff>151075</xdr:rowOff>
    </xdr:from>
    <xdr:to>
      <xdr:col>13</xdr:col>
      <xdr:colOff>556591</xdr:colOff>
      <xdr:row>36</xdr:row>
      <xdr:rowOff>55659</xdr:rowOff>
    </xdr:to>
    <xdr:graphicFrame macro="">
      <xdr:nvGraphicFramePr>
        <xdr:cNvPr id="2" name="Chart 1">
          <a:extLst>
            <a:ext uri="{FF2B5EF4-FFF2-40B4-BE49-F238E27FC236}">
              <a16:creationId xmlns:a16="http://schemas.microsoft.com/office/drawing/2014/main" id="{66A32C12-D6A5-4D45-B7C0-6CD16AE6E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naa" refreshedDate="45587.423774421295" backgroundQuery="1" createdVersion="6" refreshedVersion="6" minRefreshableVersion="3" recordCount="0" supportSubquery="1" supportAdvancedDrill="1" xr:uid="{F17C707C-A49E-49BE-BAB6-5ECAE27E4580}">
  <cacheSource type="external" connectionId="1"/>
  <cacheFields count="5">
    <cacheField name="[Table13].[Year].[Year]" caption="Year" numFmtId="0" hierarchy="15" level="1">
      <sharedItems containsSemiMixedTypes="0" containsNonDate="0" containsString="0"/>
    </cacheField>
    <cacheField name="[Table13].[Product].[Product]" caption="Product" numFmtId="0" hierarchy="2" level="1">
      <sharedItems count="6">
        <s v="Amarilla"/>
        <s v="Carretera"/>
        <s v="Montana"/>
        <s v="Paseo"/>
        <s v="Velo"/>
        <s v="VTT"/>
      </sharedItems>
    </cacheField>
    <cacheField name="[Measures].[Sum of Gross Sales]" caption="Sum of Gross Sales" numFmtId="0" hierarchy="23" level="32767"/>
    <cacheField name="[Table13].[country].[country]" caption="country" numFmtId="0" hierarchy="1" level="1">
      <sharedItems containsSemiMixedTypes="0" containsNonDate="0" containsString="0"/>
    </cacheField>
    <cacheField name="[Measures].[Sum of COGS]" caption="Sum of COGS" numFmtId="0" hierarchy="24" level="32767"/>
  </cacheFields>
  <cacheHierarchies count="28">
    <cacheHierarchy uniqueName="[Table13].[segment]" caption="segment" attribute="1" defaultMemberUniqueName="[Table13].[segment].[All]" allUniqueName="[Table13].[segment].[All]" dimensionUniqueName="[Table13]" displayFolder="" count="0" memberValueDatatype="130" unbalanced="0"/>
    <cacheHierarchy uniqueName="[Table13].[country]" caption="country" attribute="1" defaultMemberUniqueName="[Table13].[country].[All]" allUniqueName="[Table13].[country].[All]" dimensionUniqueName="[Table13]" displayFolder="" count="2" memberValueDatatype="130" unbalanced="0">
      <fieldsUsage count="2">
        <fieldUsage x="-1"/>
        <fieldUsage x="3"/>
      </fieldsUsage>
    </cacheHierarchy>
    <cacheHierarchy uniqueName="[Table13].[Product]" caption="Product" attribute="1" defaultMemberUniqueName="[Table13].[Product].[All]" allUniqueName="[Table13].[Product].[All]" dimensionUniqueName="[Table13]" displayFolder="" count="2" memberValueDatatype="130" unbalanced="0">
      <fieldsUsage count="2">
        <fieldUsage x="-1"/>
        <fieldUsage x="1"/>
      </fieldsUsage>
    </cacheHierarchy>
    <cacheHierarchy uniqueName="[Table13].[Discount Band]" caption="Discount Band" attribute="1" defaultMemberUniqueName="[Table13].[Discount Band].[All]" allUniqueName="[Table13].[Discount Band].[All]" dimensionUniqueName="[Table13]" displayFolder="" count="0" memberValueDatatype="130" unbalanced="0"/>
    <cacheHierarchy uniqueName="[Table13].[Units Sold]" caption="Units Sold" attribute="1" defaultMemberUniqueName="[Table13].[Units Sold].[All]" allUniqueName="[Table13].[Units Sold].[All]" dimensionUniqueName="[Table13]" displayFolder="" count="0" memberValueDatatype="5" unbalanced="0"/>
    <cacheHierarchy uniqueName="[Table13].[Manufacturing Price]" caption="Manufacturing Price" attribute="1" defaultMemberUniqueName="[Table13].[Manufacturing Price].[All]" allUniqueName="[Table13].[Manufacturing Price].[All]" dimensionUniqueName="[Table13]" displayFolder="" count="0" memberValueDatatype="5" unbalanced="0"/>
    <cacheHierarchy uniqueName="[Table13].[Sale Price]" caption="Sale Price" attribute="1" defaultMemberUniqueName="[Table13].[Sale Price].[All]" allUniqueName="[Table13].[Sale Price].[All]" dimensionUniqueName="[Table13]" displayFolder="" count="0" memberValueDatatype="5" unbalanced="0"/>
    <cacheHierarchy uniqueName="[Table13].[Gross Sales]" caption="Gross Sales" attribute="1" defaultMemberUniqueName="[Table13].[Gross Sales].[All]" allUniqueName="[Table13].[Gross Sales].[All]" dimensionUniqueName="[Table13]" displayFolder="" count="0" memberValueDatatype="5" unbalanced="0"/>
    <cacheHierarchy uniqueName="[Table13].[Discounts]" caption="Discounts" attribute="1" defaultMemberUniqueName="[Table13].[Discounts].[All]" allUniqueName="[Table13].[Discounts].[All]" dimensionUniqueName="[Table13]" displayFolder="" count="0" memberValueDatatype="5" unbalanced="0"/>
    <cacheHierarchy uniqueName="[Table13].[Sales]" caption="Sales" attribute="1" defaultMemberUniqueName="[Table13].[Sales].[All]" allUniqueName="[Table13].[Sales].[All]" dimensionUniqueName="[Table13]" displayFolder="" count="0" memberValueDatatype="5" unbalanced="0"/>
    <cacheHierarchy uniqueName="[Table13].[COGS]" caption="COGS" attribute="1" defaultMemberUniqueName="[Table13].[COGS].[All]" allUniqueName="[Table13].[COGS].[All]" dimensionUniqueName="[Table13]" displayFolder="" count="0" memberValueDatatype="5" unbalanced="0"/>
    <cacheHierarchy uniqueName="[Table13].[Profit]" caption="Profit" attribute="1" defaultMemberUniqueName="[Table13].[Profit].[All]" allUniqueName="[Table13].[Profit].[All]" dimensionUniqueName="[Table13]" displayFolder="" count="0" memberValueDatatype="5" unbalanced="0"/>
    <cacheHierarchy uniqueName="[Table13].[Date]" caption="Date" attribute="1" time="1" defaultMemberUniqueName="[Table13].[Date].[All]" allUniqueName="[Table13].[Date].[All]" dimensionUniqueName="[Table13]" displayFolder="" count="0" memberValueDatatype="7" unbalanced="0"/>
    <cacheHierarchy uniqueName="[Table13].[Month Number]" caption="Month Number" attribute="1" defaultMemberUniqueName="[Table13].[Month Number].[All]" allUniqueName="[Table13].[Month Number].[All]" dimensionUniqueName="[Table13]" displayFolder="" count="0" memberValueDatatype="20" unbalanced="0"/>
    <cacheHierarchy uniqueName="[Table13].[Month Name]" caption="Month Name" attribute="1" defaultMemberUniqueName="[Table13].[Month Name].[All]" allUniqueName="[Table13].[Month Name].[All]" dimensionUniqueName="[Table13]" displayFolder="" count="0" memberValueDatatype="130" unbalanced="0"/>
    <cacheHierarchy uniqueName="[Table13].[Year]" caption="Year" attribute="1" defaultMemberUniqueName="[Table13].[Year].[All]" allUniqueName="[Table13].[Year].[All]" dimensionUniqueName="[Table13]" displayFolder="" count="2" memberValueDatatype="20" unbalanced="0">
      <fieldsUsage count="2">
        <fieldUsage x="-1"/>
        <fieldUsage x="0"/>
      </fieldsUsage>
    </cacheHierarchy>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segment]" caption="Count of segment" measure="1" displayFolder="" measureGroup="Table13"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13"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Table13"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Table13" count="0" hidden="1">
      <extLst>
        <ext xmlns:x15="http://schemas.microsoft.com/office/spreadsheetml/2010/11/main" uri="{B97F6D7D-B522-45F9-BDA1-12C45D357490}">
          <x15:cacheHierarchy aggregatedColumn="15"/>
        </ext>
      </extLst>
    </cacheHierarchy>
    <cacheHierarchy uniqueName="[Measures].[Count of Year]" caption="Count of Year" measure="1" displayFolder="" measureGroup="Table13" count="0" hidden="1">
      <extLst>
        <ext xmlns:x15="http://schemas.microsoft.com/office/spreadsheetml/2010/11/main" uri="{B97F6D7D-B522-45F9-BDA1-12C45D357490}">
          <x15:cacheHierarchy aggregatedColumn="15"/>
        </ext>
      </extLst>
    </cacheHierarchy>
    <cacheHierarchy uniqueName="[Measures].[Sum of Gross Sales]" caption="Sum of Gross Sales" measure="1" displayFolder="" measureGroup="Table13"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COGS]" caption="Sum of COGS" measure="1" displayFolder="" measureGroup="Table13" count="0" oneField="1" hidden="1">
      <fieldsUsage count="1">
        <fieldUsage x="4"/>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13"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Table13"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3"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naa" refreshedDate="45586.777638888889" backgroundQuery="1" createdVersion="3" refreshedVersion="6" minRefreshableVersion="3" recordCount="0" supportSubquery="1" supportAdvancedDrill="1" xr:uid="{21BF6E5E-42F8-4516-A644-09B5C178F42D}">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Table13].[segment]" caption="segment" attribute="1" defaultMemberUniqueName="[Table13].[segment].[All]" allUniqueName="[Table13].[segment].[All]" dimensionUniqueName="[Table13]" displayFolder="" count="2" memberValueDatatype="130" unbalanced="0"/>
    <cacheHierarchy uniqueName="[Table13].[country]" caption="country" attribute="1" defaultMemberUniqueName="[Table13].[country].[All]" allUniqueName="[Table13].[country].[All]" dimensionUniqueName="[Table13]" displayFolder="" count="2" memberValueDatatype="130" unbalanced="0"/>
    <cacheHierarchy uniqueName="[Table13].[Product]" caption="Product" attribute="1" defaultMemberUniqueName="[Table13].[Product].[All]" allUniqueName="[Table13].[Product].[All]" dimensionUniqueName="[Table13]" displayFolder="" count="2" memberValueDatatype="130" unbalanced="0"/>
    <cacheHierarchy uniqueName="[Table13].[Discount Band]" caption="Discount Band" attribute="1" defaultMemberUniqueName="[Table13].[Discount Band].[All]" allUniqueName="[Table13].[Discount Band].[All]" dimensionUniqueName="[Table13]" displayFolder="" count="0" memberValueDatatype="130" unbalanced="0"/>
    <cacheHierarchy uniqueName="[Table13].[Units Sold]" caption="Units Sold" attribute="1" defaultMemberUniqueName="[Table13].[Units Sold].[All]" allUniqueName="[Table13].[Units Sold].[All]" dimensionUniqueName="[Table13]" displayFolder="" count="0" memberValueDatatype="5" unbalanced="0"/>
    <cacheHierarchy uniqueName="[Table13].[Manufacturing Price]" caption="Manufacturing Price" attribute="1" defaultMemberUniqueName="[Table13].[Manufacturing Price].[All]" allUniqueName="[Table13].[Manufacturing Price].[All]" dimensionUniqueName="[Table13]" displayFolder="" count="0" memberValueDatatype="5" unbalanced="0"/>
    <cacheHierarchy uniqueName="[Table13].[Sale Price]" caption="Sale Price" attribute="1" defaultMemberUniqueName="[Table13].[Sale Price].[All]" allUniqueName="[Table13].[Sale Price].[All]" dimensionUniqueName="[Table13]" displayFolder="" count="0" memberValueDatatype="5" unbalanced="0"/>
    <cacheHierarchy uniqueName="[Table13].[Gross Sales]" caption="Gross Sales" attribute="1" defaultMemberUniqueName="[Table13].[Gross Sales].[All]" allUniqueName="[Table13].[Gross Sales].[All]" dimensionUniqueName="[Table13]" displayFolder="" count="0" memberValueDatatype="5" unbalanced="0"/>
    <cacheHierarchy uniqueName="[Table13].[Discounts]" caption="Discounts" attribute="1" defaultMemberUniqueName="[Table13].[Discounts].[All]" allUniqueName="[Table13].[Discounts].[All]" dimensionUniqueName="[Table13]" displayFolder="" count="0" memberValueDatatype="5" unbalanced="0"/>
    <cacheHierarchy uniqueName="[Table13].[Sales]" caption="Sales" attribute="1" defaultMemberUniqueName="[Table13].[Sales].[All]" allUniqueName="[Table13].[Sales].[All]" dimensionUniqueName="[Table13]" displayFolder="" count="0" memberValueDatatype="5" unbalanced="0"/>
    <cacheHierarchy uniqueName="[Table13].[COGS]" caption="COGS" attribute="1" defaultMemberUniqueName="[Table13].[COGS].[All]" allUniqueName="[Table13].[COGS].[All]" dimensionUniqueName="[Table13]" displayFolder="" count="0" memberValueDatatype="5" unbalanced="0"/>
    <cacheHierarchy uniqueName="[Table13].[Profit]" caption="Profit" attribute="1" defaultMemberUniqueName="[Table13].[Profit].[All]" allUniqueName="[Table13].[Profit].[All]" dimensionUniqueName="[Table13]" displayFolder="" count="0" memberValueDatatype="5" unbalanced="0"/>
    <cacheHierarchy uniqueName="[Table13].[Date]" caption="Date" attribute="1" time="1" defaultMemberUniqueName="[Table13].[Date].[All]" allUniqueName="[Table13].[Date].[All]" dimensionUniqueName="[Table13]" displayFolder="" count="0" memberValueDatatype="7" unbalanced="0"/>
    <cacheHierarchy uniqueName="[Table13].[Month Number]" caption="Month Number" attribute="1" defaultMemberUniqueName="[Table13].[Month Number].[All]" allUniqueName="[Table13].[Month Number].[All]" dimensionUniqueName="[Table13]" displayFolder="" count="0" memberValueDatatype="20" unbalanced="0"/>
    <cacheHierarchy uniqueName="[Table13].[Month Name]" caption="Month Name" attribute="1" defaultMemberUniqueName="[Table13].[Month Name].[All]" allUniqueName="[Table13].[Month Name].[All]" dimensionUniqueName="[Table13]" displayFolder="" count="0" memberValueDatatype="130" unbalanced="0"/>
    <cacheHierarchy uniqueName="[Table13].[Year]" caption="Year" attribute="1" defaultMemberUniqueName="[Table13].[Year].[All]" allUniqueName="[Table13].[Year].[All]" dimensionUniqueName="[Table13]" displayFolder="" count="2" memberValueDatatype="20" unbalanced="0"/>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segment]" caption="Count of segment" measure="1" displayFolder="" measureGroup="Table13"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13"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Table13"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Table13" count="0" hidden="1">
      <extLst>
        <ext xmlns:x15="http://schemas.microsoft.com/office/spreadsheetml/2010/11/main" uri="{B97F6D7D-B522-45F9-BDA1-12C45D357490}">
          <x15:cacheHierarchy aggregatedColumn="15"/>
        </ext>
      </extLst>
    </cacheHierarchy>
    <cacheHierarchy uniqueName="[Measures].[Count of Year]" caption="Count of Year" measure="1" displayFolder="" measureGroup="Table13" count="0" hidden="1">
      <extLst>
        <ext xmlns:x15="http://schemas.microsoft.com/office/spreadsheetml/2010/11/main" uri="{B97F6D7D-B522-45F9-BDA1-12C45D357490}">
          <x15:cacheHierarchy aggregatedColumn="15"/>
        </ext>
      </extLst>
    </cacheHierarchy>
    <cacheHierarchy uniqueName="[Measures].[Sum of Gross Sales]" caption="Sum of Gross Sales" measure="1" displayFolder="" measureGroup="Table13" count="0" hidden="1">
      <extLst>
        <ext xmlns:x15="http://schemas.microsoft.com/office/spreadsheetml/2010/11/main" uri="{B97F6D7D-B522-45F9-BDA1-12C45D357490}">
          <x15:cacheHierarchy aggregatedColumn="7"/>
        </ext>
      </extLst>
    </cacheHierarchy>
    <cacheHierarchy uniqueName="[Measures].[Sum of COGS]" caption="Sum of COGS" measure="1" displayFolder="" measureGroup="Table13"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13"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4342027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naa" refreshedDate="45587.423775115742" backgroundQuery="1" createdVersion="6" refreshedVersion="6" minRefreshableVersion="3" recordCount="0" supportSubquery="1" supportAdvancedDrill="1" xr:uid="{4A8B043E-1346-4D7E-8F28-D5EA1460330A}">
  <cacheSource type="external" connectionId="1"/>
  <cacheFields count="4">
    <cacheField name="[Table13].[Year].[Year]" caption="Year" numFmtId="0" hierarchy="15" level="1">
      <sharedItems containsSemiMixedTypes="0" containsNonDate="0" containsString="0"/>
    </cacheField>
    <cacheField name="[Table13].[Product].[Product]" caption="Product" numFmtId="0" hierarchy="2" level="1">
      <sharedItems count="6">
        <s v="Amarilla"/>
        <s v="Carretera"/>
        <s v="Montana"/>
        <s v="Paseo"/>
        <s v="Velo"/>
        <s v="VTT"/>
      </sharedItems>
    </cacheField>
    <cacheField name="[Measures].[Sum of COGS]" caption="Sum of COGS" numFmtId="0" hierarchy="24" level="32767"/>
    <cacheField name="[Table13].[country].[country]" caption="country" numFmtId="0" hierarchy="1" level="1">
      <sharedItems count="5">
        <s v="Canada"/>
        <s v="France"/>
        <s v="Germany"/>
        <s v="Mexico"/>
        <s v="United States of America"/>
      </sharedItems>
    </cacheField>
  </cacheFields>
  <cacheHierarchies count="28">
    <cacheHierarchy uniqueName="[Table13].[segment]" caption="segment" attribute="1" defaultMemberUniqueName="[Table13].[segment].[All]" allUniqueName="[Table13].[segment].[All]" dimensionUniqueName="[Table13]" displayFolder="" count="0" memberValueDatatype="130" unbalanced="0"/>
    <cacheHierarchy uniqueName="[Table13].[country]" caption="country" attribute="1" defaultMemberUniqueName="[Table13].[country].[All]" allUniqueName="[Table13].[country].[All]" dimensionUniqueName="[Table13]" displayFolder="" count="2" memberValueDatatype="130" unbalanced="0">
      <fieldsUsage count="2">
        <fieldUsage x="-1"/>
        <fieldUsage x="3"/>
      </fieldsUsage>
    </cacheHierarchy>
    <cacheHierarchy uniqueName="[Table13].[Product]" caption="Product" attribute="1" defaultMemberUniqueName="[Table13].[Product].[All]" allUniqueName="[Table13].[Product].[All]" dimensionUniqueName="[Table13]" displayFolder="" count="2" memberValueDatatype="130" unbalanced="0">
      <fieldsUsage count="2">
        <fieldUsage x="-1"/>
        <fieldUsage x="1"/>
      </fieldsUsage>
    </cacheHierarchy>
    <cacheHierarchy uniqueName="[Table13].[Discount Band]" caption="Discount Band" attribute="1" defaultMemberUniqueName="[Table13].[Discount Band].[All]" allUniqueName="[Table13].[Discount Band].[All]" dimensionUniqueName="[Table13]" displayFolder="" count="0" memberValueDatatype="130" unbalanced="0"/>
    <cacheHierarchy uniqueName="[Table13].[Units Sold]" caption="Units Sold" attribute="1" defaultMemberUniqueName="[Table13].[Units Sold].[All]" allUniqueName="[Table13].[Units Sold].[All]" dimensionUniqueName="[Table13]" displayFolder="" count="0" memberValueDatatype="5" unbalanced="0"/>
    <cacheHierarchy uniqueName="[Table13].[Manufacturing Price]" caption="Manufacturing Price" attribute="1" defaultMemberUniqueName="[Table13].[Manufacturing Price].[All]" allUniqueName="[Table13].[Manufacturing Price].[All]" dimensionUniqueName="[Table13]" displayFolder="" count="0" memberValueDatatype="5" unbalanced="0"/>
    <cacheHierarchy uniqueName="[Table13].[Sale Price]" caption="Sale Price" attribute="1" defaultMemberUniqueName="[Table13].[Sale Price].[All]" allUniqueName="[Table13].[Sale Price].[All]" dimensionUniqueName="[Table13]" displayFolder="" count="0" memberValueDatatype="5" unbalanced="0"/>
    <cacheHierarchy uniqueName="[Table13].[Gross Sales]" caption="Gross Sales" attribute="1" defaultMemberUniqueName="[Table13].[Gross Sales].[All]" allUniqueName="[Table13].[Gross Sales].[All]" dimensionUniqueName="[Table13]" displayFolder="" count="0" memberValueDatatype="5" unbalanced="0"/>
    <cacheHierarchy uniqueName="[Table13].[Discounts]" caption="Discounts" attribute="1" defaultMemberUniqueName="[Table13].[Discounts].[All]" allUniqueName="[Table13].[Discounts].[All]" dimensionUniqueName="[Table13]" displayFolder="" count="0" memberValueDatatype="5" unbalanced="0"/>
    <cacheHierarchy uniqueName="[Table13].[Sales]" caption="Sales" attribute="1" defaultMemberUniqueName="[Table13].[Sales].[All]" allUniqueName="[Table13].[Sales].[All]" dimensionUniqueName="[Table13]" displayFolder="" count="0" memberValueDatatype="5" unbalanced="0"/>
    <cacheHierarchy uniqueName="[Table13].[COGS]" caption="COGS" attribute="1" defaultMemberUniqueName="[Table13].[COGS].[All]" allUniqueName="[Table13].[COGS].[All]" dimensionUniqueName="[Table13]" displayFolder="" count="0" memberValueDatatype="5" unbalanced="0"/>
    <cacheHierarchy uniqueName="[Table13].[Profit]" caption="Profit" attribute="1" defaultMemberUniqueName="[Table13].[Profit].[All]" allUniqueName="[Table13].[Profit].[All]" dimensionUniqueName="[Table13]" displayFolder="" count="0" memberValueDatatype="5" unbalanced="0"/>
    <cacheHierarchy uniqueName="[Table13].[Date]" caption="Date" attribute="1" time="1" defaultMemberUniqueName="[Table13].[Date].[All]" allUniqueName="[Table13].[Date].[All]" dimensionUniqueName="[Table13]" displayFolder="" count="0" memberValueDatatype="7" unbalanced="0"/>
    <cacheHierarchy uniqueName="[Table13].[Month Number]" caption="Month Number" attribute="1" defaultMemberUniqueName="[Table13].[Month Number].[All]" allUniqueName="[Table13].[Month Number].[All]" dimensionUniqueName="[Table13]" displayFolder="" count="0" memberValueDatatype="20" unbalanced="0"/>
    <cacheHierarchy uniqueName="[Table13].[Month Name]" caption="Month Name" attribute="1" defaultMemberUniqueName="[Table13].[Month Name].[All]" allUniqueName="[Table13].[Month Name].[All]" dimensionUniqueName="[Table13]" displayFolder="" count="0" memberValueDatatype="130" unbalanced="0"/>
    <cacheHierarchy uniqueName="[Table13].[Year]" caption="Year" attribute="1" defaultMemberUniqueName="[Table13].[Year].[All]" allUniqueName="[Table13].[Year].[All]" dimensionUniqueName="[Table13]" displayFolder="" count="2" memberValueDatatype="20" unbalanced="0">
      <fieldsUsage count="2">
        <fieldUsage x="-1"/>
        <fieldUsage x="0"/>
      </fieldsUsage>
    </cacheHierarchy>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segment]" caption="Count of segment" measure="1" displayFolder="" measureGroup="Table13"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13"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Table13"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Table13" count="0" hidden="1">
      <extLst>
        <ext xmlns:x15="http://schemas.microsoft.com/office/spreadsheetml/2010/11/main" uri="{B97F6D7D-B522-45F9-BDA1-12C45D357490}">
          <x15:cacheHierarchy aggregatedColumn="15"/>
        </ext>
      </extLst>
    </cacheHierarchy>
    <cacheHierarchy uniqueName="[Measures].[Count of Year]" caption="Count of Year" measure="1" displayFolder="" measureGroup="Table13" count="0" hidden="1">
      <extLst>
        <ext xmlns:x15="http://schemas.microsoft.com/office/spreadsheetml/2010/11/main" uri="{B97F6D7D-B522-45F9-BDA1-12C45D357490}">
          <x15:cacheHierarchy aggregatedColumn="15"/>
        </ext>
      </extLst>
    </cacheHierarchy>
    <cacheHierarchy uniqueName="[Measures].[Sum of Gross Sales]" caption="Sum of Gross Sales" measure="1" displayFolder="" measureGroup="Table13" count="0" hidden="1">
      <extLst>
        <ext xmlns:x15="http://schemas.microsoft.com/office/spreadsheetml/2010/11/main" uri="{B97F6D7D-B522-45F9-BDA1-12C45D357490}">
          <x15:cacheHierarchy aggregatedColumn="7"/>
        </ext>
      </extLst>
    </cacheHierarchy>
    <cacheHierarchy uniqueName="[Measures].[Sum of COGS]" caption="Sum of COGS" measure="1" displayFolder="" measureGroup="Table13"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13"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Table13"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3"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naa" refreshedDate="45587.423775578703" backgroundQuery="1" createdVersion="6" refreshedVersion="6" minRefreshableVersion="3" recordCount="0" supportSubquery="1" supportAdvancedDrill="1" xr:uid="{6A714A23-0A06-4AD1-BF89-9C97BE458D40}">
  <cacheSource type="external" connectionId="1"/>
  <cacheFields count="4">
    <cacheField name="[Table13].[Year].[Year]" caption="Year" numFmtId="0" hierarchy="15" level="1">
      <sharedItems containsSemiMixedTypes="0" containsNonDate="0" containsString="0"/>
    </cacheField>
    <cacheField name="[Table13].[Product].[Product]" caption="Product" numFmtId="0" hierarchy="2" level="1">
      <sharedItems count="6">
        <s v="Amarilla"/>
        <s v="Carretera"/>
        <s v="Montana"/>
        <s v="Paseo"/>
        <s v="Velo"/>
        <s v="VTT"/>
      </sharedItems>
    </cacheField>
    <cacheField name="[Table13].[country].[country]" caption="country" numFmtId="0" hierarchy="1" level="1">
      <sharedItems count="5">
        <s v="Canada"/>
        <s v="France"/>
        <s v="Germany"/>
        <s v="Mexico"/>
        <s v="United States of America"/>
      </sharedItems>
    </cacheField>
    <cacheField name="[Measures].[Sum of Profit]" caption="Sum of Profit" numFmtId="0" hierarchy="25" level="32767"/>
  </cacheFields>
  <cacheHierarchies count="28">
    <cacheHierarchy uniqueName="[Table13].[segment]" caption="segment" attribute="1" defaultMemberUniqueName="[Table13].[segment].[All]" allUniqueName="[Table13].[segment].[All]" dimensionUniqueName="[Table13]" displayFolder="" count="0" memberValueDatatype="130" unbalanced="0"/>
    <cacheHierarchy uniqueName="[Table13].[country]" caption="country" attribute="1" defaultMemberUniqueName="[Table13].[country].[All]" allUniqueName="[Table13].[country].[All]" dimensionUniqueName="[Table13]" displayFolder="" count="2" memberValueDatatype="130" unbalanced="0">
      <fieldsUsage count="2">
        <fieldUsage x="-1"/>
        <fieldUsage x="2"/>
      </fieldsUsage>
    </cacheHierarchy>
    <cacheHierarchy uniqueName="[Table13].[Product]" caption="Product" attribute="1" defaultMemberUniqueName="[Table13].[Product].[All]" allUniqueName="[Table13].[Product].[All]" dimensionUniqueName="[Table13]" displayFolder="" count="2" memberValueDatatype="130" unbalanced="0">
      <fieldsUsage count="2">
        <fieldUsage x="-1"/>
        <fieldUsage x="1"/>
      </fieldsUsage>
    </cacheHierarchy>
    <cacheHierarchy uniqueName="[Table13].[Discount Band]" caption="Discount Band" attribute="1" defaultMemberUniqueName="[Table13].[Discount Band].[All]" allUniqueName="[Table13].[Discount Band].[All]" dimensionUniqueName="[Table13]" displayFolder="" count="0" memberValueDatatype="130" unbalanced="0"/>
    <cacheHierarchy uniqueName="[Table13].[Units Sold]" caption="Units Sold" attribute="1" defaultMemberUniqueName="[Table13].[Units Sold].[All]" allUniqueName="[Table13].[Units Sold].[All]" dimensionUniqueName="[Table13]" displayFolder="" count="0" memberValueDatatype="5" unbalanced="0"/>
    <cacheHierarchy uniqueName="[Table13].[Manufacturing Price]" caption="Manufacturing Price" attribute="1" defaultMemberUniqueName="[Table13].[Manufacturing Price].[All]" allUniqueName="[Table13].[Manufacturing Price].[All]" dimensionUniqueName="[Table13]" displayFolder="" count="0" memberValueDatatype="5" unbalanced="0"/>
    <cacheHierarchy uniqueName="[Table13].[Sale Price]" caption="Sale Price" attribute="1" defaultMemberUniqueName="[Table13].[Sale Price].[All]" allUniqueName="[Table13].[Sale Price].[All]" dimensionUniqueName="[Table13]" displayFolder="" count="0" memberValueDatatype="5" unbalanced="0"/>
    <cacheHierarchy uniqueName="[Table13].[Gross Sales]" caption="Gross Sales" attribute="1" defaultMemberUniqueName="[Table13].[Gross Sales].[All]" allUniqueName="[Table13].[Gross Sales].[All]" dimensionUniqueName="[Table13]" displayFolder="" count="0" memberValueDatatype="5" unbalanced="0"/>
    <cacheHierarchy uniqueName="[Table13].[Discounts]" caption="Discounts" attribute="1" defaultMemberUniqueName="[Table13].[Discounts].[All]" allUniqueName="[Table13].[Discounts].[All]" dimensionUniqueName="[Table13]" displayFolder="" count="0" memberValueDatatype="5" unbalanced="0"/>
    <cacheHierarchy uniqueName="[Table13].[Sales]" caption="Sales" attribute="1" defaultMemberUniqueName="[Table13].[Sales].[All]" allUniqueName="[Table13].[Sales].[All]" dimensionUniqueName="[Table13]" displayFolder="" count="0" memberValueDatatype="5" unbalanced="0"/>
    <cacheHierarchy uniqueName="[Table13].[COGS]" caption="COGS" attribute="1" defaultMemberUniqueName="[Table13].[COGS].[All]" allUniqueName="[Table13].[COGS].[All]" dimensionUniqueName="[Table13]" displayFolder="" count="0" memberValueDatatype="5" unbalanced="0"/>
    <cacheHierarchy uniqueName="[Table13].[Profit]" caption="Profit" attribute="1" defaultMemberUniqueName="[Table13].[Profit].[All]" allUniqueName="[Table13].[Profit].[All]" dimensionUniqueName="[Table13]" displayFolder="" count="0" memberValueDatatype="5" unbalanced="0"/>
    <cacheHierarchy uniqueName="[Table13].[Date]" caption="Date" attribute="1" time="1" defaultMemberUniqueName="[Table13].[Date].[All]" allUniqueName="[Table13].[Date].[All]" dimensionUniqueName="[Table13]" displayFolder="" count="0" memberValueDatatype="7" unbalanced="0"/>
    <cacheHierarchy uniqueName="[Table13].[Month Number]" caption="Month Number" attribute="1" defaultMemberUniqueName="[Table13].[Month Number].[All]" allUniqueName="[Table13].[Month Number].[All]" dimensionUniqueName="[Table13]" displayFolder="" count="0" memberValueDatatype="20" unbalanced="0"/>
    <cacheHierarchy uniqueName="[Table13].[Month Name]" caption="Month Name" attribute="1" defaultMemberUniqueName="[Table13].[Month Name].[All]" allUniqueName="[Table13].[Month Name].[All]" dimensionUniqueName="[Table13]" displayFolder="" count="0" memberValueDatatype="130" unbalanced="0"/>
    <cacheHierarchy uniqueName="[Table13].[Year]" caption="Year" attribute="1" defaultMemberUniqueName="[Table13].[Year].[All]" allUniqueName="[Table13].[Year].[All]" dimensionUniqueName="[Table13]" displayFolder="" count="2" memberValueDatatype="20" unbalanced="0">
      <fieldsUsage count="2">
        <fieldUsage x="-1"/>
        <fieldUsage x="0"/>
      </fieldsUsage>
    </cacheHierarchy>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segment]" caption="Count of segment" measure="1" displayFolder="" measureGroup="Table13"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13"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Table13"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Table13" count="0" hidden="1">
      <extLst>
        <ext xmlns:x15="http://schemas.microsoft.com/office/spreadsheetml/2010/11/main" uri="{B97F6D7D-B522-45F9-BDA1-12C45D357490}">
          <x15:cacheHierarchy aggregatedColumn="15"/>
        </ext>
      </extLst>
    </cacheHierarchy>
    <cacheHierarchy uniqueName="[Measures].[Count of Year]" caption="Count of Year" measure="1" displayFolder="" measureGroup="Table13" count="0" hidden="1">
      <extLst>
        <ext xmlns:x15="http://schemas.microsoft.com/office/spreadsheetml/2010/11/main" uri="{B97F6D7D-B522-45F9-BDA1-12C45D357490}">
          <x15:cacheHierarchy aggregatedColumn="15"/>
        </ext>
      </extLst>
    </cacheHierarchy>
    <cacheHierarchy uniqueName="[Measures].[Sum of Gross Sales]" caption="Sum of Gross Sales" measure="1" displayFolder="" measureGroup="Table13" count="0" hidden="1">
      <extLst>
        <ext xmlns:x15="http://schemas.microsoft.com/office/spreadsheetml/2010/11/main" uri="{B97F6D7D-B522-45F9-BDA1-12C45D357490}">
          <x15:cacheHierarchy aggregatedColumn="7"/>
        </ext>
      </extLst>
    </cacheHierarchy>
    <cacheHierarchy uniqueName="[Measures].[Sum of COGS]" caption="Sum of COGS" measure="1" displayFolder="" measureGroup="Table13"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13"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Sales]" caption="Sum of Sales" measure="1" displayFolder="" measureGroup="Table13"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3"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naa" refreshedDate="45587.423776157404" backgroundQuery="1" createdVersion="6" refreshedVersion="6" minRefreshableVersion="3" recordCount="0" supportSubquery="1" supportAdvancedDrill="1" xr:uid="{057C2F3D-1910-44A3-B2AD-5979D1D21BFB}">
  <cacheSource type="external" connectionId="1"/>
  <cacheFields count="5">
    <cacheField name="[Table13].[Year].[Year]" caption="Year" numFmtId="0" hierarchy="15" level="1">
      <sharedItems containsSemiMixedTypes="0" containsNonDate="0" containsString="0"/>
    </cacheField>
    <cacheField name="[Table13].[Product].[Product]" caption="Product" numFmtId="0" hierarchy="2" level="1">
      <sharedItems containsNonDate="0" count="6">
        <s v="Amarilla"/>
        <s v="Carretera"/>
        <s v="Montana"/>
        <s v="Paseo"/>
        <s v="Velo"/>
        <s v="VTT"/>
      </sharedItems>
    </cacheField>
    <cacheField name="[Measures].[Sum of Gross Sales]" caption="Sum of Gross Sales" numFmtId="0" hierarchy="23" level="32767"/>
    <cacheField name="[Table13].[country].[country]" caption="country" numFmtId="0" hierarchy="1" level="1">
      <sharedItems count="5">
        <s v="Canada"/>
        <s v="France"/>
        <s v="Germany"/>
        <s v="Mexico"/>
        <s v="United States of America"/>
      </sharedItems>
    </cacheField>
    <cacheField name="[Measures].[Sum of COGS]" caption="Sum of COGS" numFmtId="0" hierarchy="24" level="32767"/>
  </cacheFields>
  <cacheHierarchies count="28">
    <cacheHierarchy uniqueName="[Table13].[segment]" caption="segment" attribute="1" defaultMemberUniqueName="[Table13].[segment].[All]" allUniqueName="[Table13].[segment].[All]" dimensionUniqueName="[Table13]" displayFolder="" count="0" memberValueDatatype="130" unbalanced="0"/>
    <cacheHierarchy uniqueName="[Table13].[country]" caption="country" attribute="1" defaultMemberUniqueName="[Table13].[country].[All]" allUniqueName="[Table13].[country].[All]" dimensionUniqueName="[Table13]" displayFolder="" count="2" memberValueDatatype="130" unbalanced="0">
      <fieldsUsage count="2">
        <fieldUsage x="-1"/>
        <fieldUsage x="3"/>
      </fieldsUsage>
    </cacheHierarchy>
    <cacheHierarchy uniqueName="[Table13].[Product]" caption="Product" attribute="1" defaultMemberUniqueName="[Table13].[Product].[All]" allUniqueName="[Table13].[Product].[All]" dimensionUniqueName="[Table13]" displayFolder="" count="2" memberValueDatatype="130" unbalanced="0">
      <fieldsUsage count="2">
        <fieldUsage x="-1"/>
        <fieldUsage x="1"/>
      </fieldsUsage>
    </cacheHierarchy>
    <cacheHierarchy uniqueName="[Table13].[Discount Band]" caption="Discount Band" attribute="1" defaultMemberUniqueName="[Table13].[Discount Band].[All]" allUniqueName="[Table13].[Discount Band].[All]" dimensionUniqueName="[Table13]" displayFolder="" count="0" memberValueDatatype="130" unbalanced="0"/>
    <cacheHierarchy uniqueName="[Table13].[Units Sold]" caption="Units Sold" attribute="1" defaultMemberUniqueName="[Table13].[Units Sold].[All]" allUniqueName="[Table13].[Units Sold].[All]" dimensionUniqueName="[Table13]" displayFolder="" count="0" memberValueDatatype="5" unbalanced="0"/>
    <cacheHierarchy uniqueName="[Table13].[Manufacturing Price]" caption="Manufacturing Price" attribute="1" defaultMemberUniqueName="[Table13].[Manufacturing Price].[All]" allUniqueName="[Table13].[Manufacturing Price].[All]" dimensionUniqueName="[Table13]" displayFolder="" count="0" memberValueDatatype="5" unbalanced="0"/>
    <cacheHierarchy uniqueName="[Table13].[Sale Price]" caption="Sale Price" attribute="1" defaultMemberUniqueName="[Table13].[Sale Price].[All]" allUniqueName="[Table13].[Sale Price].[All]" dimensionUniqueName="[Table13]" displayFolder="" count="0" memberValueDatatype="5" unbalanced="0"/>
    <cacheHierarchy uniqueName="[Table13].[Gross Sales]" caption="Gross Sales" attribute="1" defaultMemberUniqueName="[Table13].[Gross Sales].[All]" allUniqueName="[Table13].[Gross Sales].[All]" dimensionUniqueName="[Table13]" displayFolder="" count="0" memberValueDatatype="5" unbalanced="0"/>
    <cacheHierarchy uniqueName="[Table13].[Discounts]" caption="Discounts" attribute="1" defaultMemberUniqueName="[Table13].[Discounts].[All]" allUniqueName="[Table13].[Discounts].[All]" dimensionUniqueName="[Table13]" displayFolder="" count="0" memberValueDatatype="5" unbalanced="0"/>
    <cacheHierarchy uniqueName="[Table13].[Sales]" caption="Sales" attribute="1" defaultMemberUniqueName="[Table13].[Sales].[All]" allUniqueName="[Table13].[Sales].[All]" dimensionUniqueName="[Table13]" displayFolder="" count="0" memberValueDatatype="5" unbalanced="0"/>
    <cacheHierarchy uniqueName="[Table13].[COGS]" caption="COGS" attribute="1" defaultMemberUniqueName="[Table13].[COGS].[All]" allUniqueName="[Table13].[COGS].[All]" dimensionUniqueName="[Table13]" displayFolder="" count="0" memberValueDatatype="5" unbalanced="0"/>
    <cacheHierarchy uniqueName="[Table13].[Profit]" caption="Profit" attribute="1" defaultMemberUniqueName="[Table13].[Profit].[All]" allUniqueName="[Table13].[Profit].[All]" dimensionUniqueName="[Table13]" displayFolder="" count="0" memberValueDatatype="5" unbalanced="0"/>
    <cacheHierarchy uniqueName="[Table13].[Date]" caption="Date" attribute="1" time="1" defaultMemberUniqueName="[Table13].[Date].[All]" allUniqueName="[Table13].[Date].[All]" dimensionUniqueName="[Table13]" displayFolder="" count="0" memberValueDatatype="7" unbalanced="0"/>
    <cacheHierarchy uniqueName="[Table13].[Month Number]" caption="Month Number" attribute="1" defaultMemberUniqueName="[Table13].[Month Number].[All]" allUniqueName="[Table13].[Month Number].[All]" dimensionUniqueName="[Table13]" displayFolder="" count="0" memberValueDatatype="20" unbalanced="0"/>
    <cacheHierarchy uniqueName="[Table13].[Month Name]" caption="Month Name" attribute="1" defaultMemberUniqueName="[Table13].[Month Name].[All]" allUniqueName="[Table13].[Month Name].[All]" dimensionUniqueName="[Table13]" displayFolder="" count="0" memberValueDatatype="130" unbalanced="0"/>
    <cacheHierarchy uniqueName="[Table13].[Year]" caption="Year" attribute="1" defaultMemberUniqueName="[Table13].[Year].[All]" allUniqueName="[Table13].[Year].[All]" dimensionUniqueName="[Table13]" displayFolder="" count="2" memberValueDatatype="20" unbalanced="0">
      <fieldsUsage count="2">
        <fieldUsage x="-1"/>
        <fieldUsage x="0"/>
      </fieldsUsage>
    </cacheHierarchy>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segment]" caption="Count of segment" measure="1" displayFolder="" measureGroup="Table13"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13"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Table13"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Table13" count="0" hidden="1">
      <extLst>
        <ext xmlns:x15="http://schemas.microsoft.com/office/spreadsheetml/2010/11/main" uri="{B97F6D7D-B522-45F9-BDA1-12C45D357490}">
          <x15:cacheHierarchy aggregatedColumn="15"/>
        </ext>
      </extLst>
    </cacheHierarchy>
    <cacheHierarchy uniqueName="[Measures].[Count of Year]" caption="Count of Year" measure="1" displayFolder="" measureGroup="Table13" count="0" hidden="1">
      <extLst>
        <ext xmlns:x15="http://schemas.microsoft.com/office/spreadsheetml/2010/11/main" uri="{B97F6D7D-B522-45F9-BDA1-12C45D357490}">
          <x15:cacheHierarchy aggregatedColumn="15"/>
        </ext>
      </extLst>
    </cacheHierarchy>
    <cacheHierarchy uniqueName="[Measures].[Sum of Gross Sales]" caption="Sum of Gross Sales" measure="1" displayFolder="" measureGroup="Table13"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COGS]" caption="Sum of COGS" measure="1" displayFolder="" measureGroup="Table13" count="0" oneField="1" hidden="1">
      <fieldsUsage count="1">
        <fieldUsage x="4"/>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13"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Table13"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3"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naa" refreshedDate="45587.423776504627" backgroundQuery="1" createdVersion="6" refreshedVersion="6" minRefreshableVersion="3" recordCount="0" supportSubquery="1" supportAdvancedDrill="1" xr:uid="{AD2B46DC-D0DF-4D1E-978A-3DC5504D9A8C}">
  <cacheSource type="external" connectionId="1"/>
  <cacheFields count="6">
    <cacheField name="[Table13].[Year].[Year]" caption="Year" numFmtId="0" hierarchy="15" level="1">
      <sharedItems containsSemiMixedTypes="0" containsNonDate="0" containsString="0"/>
    </cacheField>
    <cacheField name="[Table13].[Product].[Product]" caption="Product" numFmtId="0" hierarchy="2" level="1">
      <sharedItems containsNonDate="0" count="6">
        <s v="Amarilla"/>
        <s v="Carretera"/>
        <s v="Montana"/>
        <s v="Paseo"/>
        <s v="Velo"/>
        <s v="VTT"/>
      </sharedItems>
    </cacheField>
    <cacheField name="[Table13].[country].[country]" caption="country" numFmtId="0" hierarchy="1" level="1">
      <sharedItems count="5">
        <s v="Canada"/>
        <s v="France"/>
        <s v="Germany"/>
        <s v="Mexico"/>
        <s v="United States of America"/>
      </sharedItems>
    </cacheField>
    <cacheField name="[Measures].[Sum of Profit]" caption="Sum of Profit" numFmtId="0" hierarchy="25" level="32767"/>
    <cacheField name="[Table13].[Gross Sales].[Gross Sales]" caption="Gross Sales" numFmtId="0" hierarchy="7" level="1">
      <sharedItems containsSemiMixedTypes="0" containsNonDate="0" containsString="0"/>
    </cacheField>
    <cacheField name="[Table13].[COGS].[COGS]" caption="COGS" numFmtId="0" hierarchy="10" level="1">
      <sharedItems containsSemiMixedTypes="0" containsNonDate="0" containsString="0"/>
    </cacheField>
  </cacheFields>
  <cacheHierarchies count="28">
    <cacheHierarchy uniqueName="[Table13].[segment]" caption="segment" attribute="1" defaultMemberUniqueName="[Table13].[segment].[All]" allUniqueName="[Table13].[segment].[All]" dimensionUniqueName="[Table13]" displayFolder="" count="0" memberValueDatatype="130" unbalanced="0"/>
    <cacheHierarchy uniqueName="[Table13].[country]" caption="country" attribute="1" defaultMemberUniqueName="[Table13].[country].[All]" allUniqueName="[Table13].[country].[All]" dimensionUniqueName="[Table13]" displayFolder="" count="2" memberValueDatatype="130" unbalanced="0">
      <fieldsUsage count="2">
        <fieldUsage x="-1"/>
        <fieldUsage x="2"/>
      </fieldsUsage>
    </cacheHierarchy>
    <cacheHierarchy uniqueName="[Table13].[Product]" caption="Product" attribute="1" defaultMemberUniqueName="[Table13].[Product].[All]" allUniqueName="[Table13].[Product].[All]" dimensionUniqueName="[Table13]" displayFolder="" count="2" memberValueDatatype="130" unbalanced="0">
      <fieldsUsage count="2">
        <fieldUsage x="-1"/>
        <fieldUsage x="1"/>
      </fieldsUsage>
    </cacheHierarchy>
    <cacheHierarchy uniqueName="[Table13].[Discount Band]" caption="Discount Band" attribute="1" defaultMemberUniqueName="[Table13].[Discount Band].[All]" allUniqueName="[Table13].[Discount Band].[All]" dimensionUniqueName="[Table13]" displayFolder="" count="0" memberValueDatatype="130" unbalanced="0"/>
    <cacheHierarchy uniqueName="[Table13].[Units Sold]" caption="Units Sold" attribute="1" defaultMemberUniqueName="[Table13].[Units Sold].[All]" allUniqueName="[Table13].[Units Sold].[All]" dimensionUniqueName="[Table13]" displayFolder="" count="0" memberValueDatatype="5" unbalanced="0"/>
    <cacheHierarchy uniqueName="[Table13].[Manufacturing Price]" caption="Manufacturing Price" attribute="1" defaultMemberUniqueName="[Table13].[Manufacturing Price].[All]" allUniqueName="[Table13].[Manufacturing Price].[All]" dimensionUniqueName="[Table13]" displayFolder="" count="0" memberValueDatatype="5" unbalanced="0"/>
    <cacheHierarchy uniqueName="[Table13].[Sale Price]" caption="Sale Price" attribute="1" defaultMemberUniqueName="[Table13].[Sale Price].[All]" allUniqueName="[Table13].[Sale Price].[All]" dimensionUniqueName="[Table13]" displayFolder="" count="0" memberValueDatatype="5" unbalanced="0"/>
    <cacheHierarchy uniqueName="[Table13].[Gross Sales]" caption="Gross Sales" attribute="1" defaultMemberUniqueName="[Table13].[Gross Sales].[All]" allUniqueName="[Table13].[Gross Sales].[All]" dimensionUniqueName="[Table13]" displayFolder="" count="2" memberValueDatatype="5" unbalanced="0">
      <fieldsUsage count="2">
        <fieldUsage x="-1"/>
        <fieldUsage x="4"/>
      </fieldsUsage>
    </cacheHierarchy>
    <cacheHierarchy uniqueName="[Table13].[Discounts]" caption="Discounts" attribute="1" defaultMemberUniqueName="[Table13].[Discounts].[All]" allUniqueName="[Table13].[Discounts].[All]" dimensionUniqueName="[Table13]" displayFolder="" count="0" memberValueDatatype="5" unbalanced="0"/>
    <cacheHierarchy uniqueName="[Table13].[Sales]" caption="Sales" attribute="1" defaultMemberUniqueName="[Table13].[Sales].[All]" allUniqueName="[Table13].[Sales].[All]" dimensionUniqueName="[Table13]" displayFolder="" count="0" memberValueDatatype="5" unbalanced="0"/>
    <cacheHierarchy uniqueName="[Table13].[COGS]" caption="COGS" attribute="1" defaultMemberUniqueName="[Table13].[COGS].[All]" allUniqueName="[Table13].[COGS].[All]" dimensionUniqueName="[Table13]" displayFolder="" count="2" memberValueDatatype="5" unbalanced="0">
      <fieldsUsage count="2">
        <fieldUsage x="-1"/>
        <fieldUsage x="5"/>
      </fieldsUsage>
    </cacheHierarchy>
    <cacheHierarchy uniqueName="[Table13].[Profit]" caption="Profit" attribute="1" defaultMemberUniqueName="[Table13].[Profit].[All]" allUniqueName="[Table13].[Profit].[All]" dimensionUniqueName="[Table13]" displayFolder="" count="0" memberValueDatatype="5" unbalanced="0"/>
    <cacheHierarchy uniqueName="[Table13].[Date]" caption="Date" attribute="1" time="1" defaultMemberUniqueName="[Table13].[Date].[All]" allUniqueName="[Table13].[Date].[All]" dimensionUniqueName="[Table13]" displayFolder="" count="0" memberValueDatatype="7" unbalanced="0"/>
    <cacheHierarchy uniqueName="[Table13].[Month Number]" caption="Month Number" attribute="1" defaultMemberUniqueName="[Table13].[Month Number].[All]" allUniqueName="[Table13].[Month Number].[All]" dimensionUniqueName="[Table13]" displayFolder="" count="0" memberValueDatatype="20" unbalanced="0"/>
    <cacheHierarchy uniqueName="[Table13].[Month Name]" caption="Month Name" attribute="1" defaultMemberUniqueName="[Table13].[Month Name].[All]" allUniqueName="[Table13].[Month Name].[All]" dimensionUniqueName="[Table13]" displayFolder="" count="0" memberValueDatatype="130" unbalanced="0"/>
    <cacheHierarchy uniqueName="[Table13].[Year]" caption="Year" attribute="1" defaultMemberUniqueName="[Table13].[Year].[All]" allUniqueName="[Table13].[Year].[All]" dimensionUniqueName="[Table13]" displayFolder="" count="2" memberValueDatatype="20" unbalanced="0">
      <fieldsUsage count="2">
        <fieldUsage x="-1"/>
        <fieldUsage x="0"/>
      </fieldsUsage>
    </cacheHierarchy>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segment]" caption="Count of segment" measure="1" displayFolder="" measureGroup="Table13"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13"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Table13"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Table13" count="0" hidden="1">
      <extLst>
        <ext xmlns:x15="http://schemas.microsoft.com/office/spreadsheetml/2010/11/main" uri="{B97F6D7D-B522-45F9-BDA1-12C45D357490}">
          <x15:cacheHierarchy aggregatedColumn="15"/>
        </ext>
      </extLst>
    </cacheHierarchy>
    <cacheHierarchy uniqueName="[Measures].[Count of Year]" caption="Count of Year" measure="1" displayFolder="" measureGroup="Table13" count="0" hidden="1">
      <extLst>
        <ext xmlns:x15="http://schemas.microsoft.com/office/spreadsheetml/2010/11/main" uri="{B97F6D7D-B522-45F9-BDA1-12C45D357490}">
          <x15:cacheHierarchy aggregatedColumn="15"/>
        </ext>
      </extLst>
    </cacheHierarchy>
    <cacheHierarchy uniqueName="[Measures].[Sum of Gross Sales]" caption="Sum of Gross Sales" measure="1" displayFolder="" measureGroup="Table13" count="0" hidden="1">
      <extLst>
        <ext xmlns:x15="http://schemas.microsoft.com/office/spreadsheetml/2010/11/main" uri="{B97F6D7D-B522-45F9-BDA1-12C45D357490}">
          <x15:cacheHierarchy aggregatedColumn="7"/>
        </ext>
      </extLst>
    </cacheHierarchy>
    <cacheHierarchy uniqueName="[Measures].[Sum of COGS]" caption="Sum of COGS" measure="1" displayFolder="" measureGroup="Table13"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13"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Sales]" caption="Sum of Sales" measure="1" displayFolder="" measureGroup="Table13"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3"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naa" refreshedDate="45587.423776851851" backgroundQuery="1" createdVersion="6" refreshedVersion="6" minRefreshableVersion="3" recordCount="0" supportSubquery="1" supportAdvancedDrill="1" xr:uid="{828C3F38-9CC4-4FFD-88A9-86FD186500EC}">
  <cacheSource type="external" connectionId="1"/>
  <cacheFields count="6">
    <cacheField name="[Table13].[Year].[Year]" caption="Year" numFmtId="0" hierarchy="15" level="1">
      <sharedItems containsSemiMixedTypes="0" containsNonDate="0" containsString="0"/>
    </cacheField>
    <cacheField name="[Table13].[Product].[Product]" caption="Product" numFmtId="0" hierarchy="2" level="1">
      <sharedItems count="6">
        <s v="Amarilla"/>
        <s v="Carretera"/>
        <s v="Montana"/>
        <s v="Paseo"/>
        <s v="Velo"/>
        <s v="VTT"/>
      </sharedItems>
    </cacheField>
    <cacheField name="[Table13].[country].[country]" caption="country" numFmtId="0" hierarchy="1" level="1">
      <sharedItems containsSemiMixedTypes="0" containsNonDate="0" containsString="0"/>
    </cacheField>
    <cacheField name="[Measures].[Sum of Profit]" caption="Sum of Profit" numFmtId="0" hierarchy="25" level="32767"/>
    <cacheField name="[Table13].[Gross Sales].[Gross Sales]" caption="Gross Sales" numFmtId="0" hierarchy="7" level="1">
      <sharedItems containsSemiMixedTypes="0" containsNonDate="0" containsString="0"/>
    </cacheField>
    <cacheField name="[Table13].[COGS].[COGS]" caption="COGS" numFmtId="0" hierarchy="10" level="1">
      <sharedItems containsSemiMixedTypes="0" containsNonDate="0" containsString="0"/>
    </cacheField>
  </cacheFields>
  <cacheHierarchies count="28">
    <cacheHierarchy uniqueName="[Table13].[segment]" caption="segment" attribute="1" defaultMemberUniqueName="[Table13].[segment].[All]" allUniqueName="[Table13].[segment].[All]" dimensionUniqueName="[Table13]" displayFolder="" count="0" memberValueDatatype="130" unbalanced="0"/>
    <cacheHierarchy uniqueName="[Table13].[country]" caption="country" attribute="1" defaultMemberUniqueName="[Table13].[country].[All]" allUniqueName="[Table13].[country].[All]" dimensionUniqueName="[Table13]" displayFolder="" count="2" memberValueDatatype="130" unbalanced="0">
      <fieldsUsage count="2">
        <fieldUsage x="-1"/>
        <fieldUsage x="2"/>
      </fieldsUsage>
    </cacheHierarchy>
    <cacheHierarchy uniqueName="[Table13].[Product]" caption="Product" attribute="1" defaultMemberUniqueName="[Table13].[Product].[All]" allUniqueName="[Table13].[Product].[All]" dimensionUniqueName="[Table13]" displayFolder="" count="2" memberValueDatatype="130" unbalanced="0">
      <fieldsUsage count="2">
        <fieldUsage x="-1"/>
        <fieldUsage x="1"/>
      </fieldsUsage>
    </cacheHierarchy>
    <cacheHierarchy uniqueName="[Table13].[Discount Band]" caption="Discount Band" attribute="1" defaultMemberUniqueName="[Table13].[Discount Band].[All]" allUniqueName="[Table13].[Discount Band].[All]" dimensionUniqueName="[Table13]" displayFolder="" count="0" memberValueDatatype="130" unbalanced="0"/>
    <cacheHierarchy uniqueName="[Table13].[Units Sold]" caption="Units Sold" attribute="1" defaultMemberUniqueName="[Table13].[Units Sold].[All]" allUniqueName="[Table13].[Units Sold].[All]" dimensionUniqueName="[Table13]" displayFolder="" count="0" memberValueDatatype="5" unbalanced="0"/>
    <cacheHierarchy uniqueName="[Table13].[Manufacturing Price]" caption="Manufacturing Price" attribute="1" defaultMemberUniqueName="[Table13].[Manufacturing Price].[All]" allUniqueName="[Table13].[Manufacturing Price].[All]" dimensionUniqueName="[Table13]" displayFolder="" count="0" memberValueDatatype="5" unbalanced="0"/>
    <cacheHierarchy uniqueName="[Table13].[Sale Price]" caption="Sale Price" attribute="1" defaultMemberUniqueName="[Table13].[Sale Price].[All]" allUniqueName="[Table13].[Sale Price].[All]" dimensionUniqueName="[Table13]" displayFolder="" count="0" memberValueDatatype="5" unbalanced="0"/>
    <cacheHierarchy uniqueName="[Table13].[Gross Sales]" caption="Gross Sales" attribute="1" defaultMemberUniqueName="[Table13].[Gross Sales].[All]" allUniqueName="[Table13].[Gross Sales].[All]" dimensionUniqueName="[Table13]" displayFolder="" count="2" memberValueDatatype="5" unbalanced="0">
      <fieldsUsage count="2">
        <fieldUsage x="-1"/>
        <fieldUsage x="4"/>
      </fieldsUsage>
    </cacheHierarchy>
    <cacheHierarchy uniqueName="[Table13].[Discounts]" caption="Discounts" attribute="1" defaultMemberUniqueName="[Table13].[Discounts].[All]" allUniqueName="[Table13].[Discounts].[All]" dimensionUniqueName="[Table13]" displayFolder="" count="0" memberValueDatatype="5" unbalanced="0"/>
    <cacheHierarchy uniqueName="[Table13].[Sales]" caption="Sales" attribute="1" defaultMemberUniqueName="[Table13].[Sales].[All]" allUniqueName="[Table13].[Sales].[All]" dimensionUniqueName="[Table13]" displayFolder="" count="0" memberValueDatatype="5" unbalanced="0"/>
    <cacheHierarchy uniqueName="[Table13].[COGS]" caption="COGS" attribute="1" defaultMemberUniqueName="[Table13].[COGS].[All]" allUniqueName="[Table13].[COGS].[All]" dimensionUniqueName="[Table13]" displayFolder="" count="2" memberValueDatatype="5" unbalanced="0">
      <fieldsUsage count="2">
        <fieldUsage x="-1"/>
        <fieldUsage x="5"/>
      </fieldsUsage>
    </cacheHierarchy>
    <cacheHierarchy uniqueName="[Table13].[Profit]" caption="Profit" attribute="1" defaultMemberUniqueName="[Table13].[Profit].[All]" allUniqueName="[Table13].[Profit].[All]" dimensionUniqueName="[Table13]" displayFolder="" count="0" memberValueDatatype="5" unbalanced="0"/>
    <cacheHierarchy uniqueName="[Table13].[Date]" caption="Date" attribute="1" time="1" defaultMemberUniqueName="[Table13].[Date].[All]" allUniqueName="[Table13].[Date].[All]" dimensionUniqueName="[Table13]" displayFolder="" count="0" memberValueDatatype="7" unbalanced="0"/>
    <cacheHierarchy uniqueName="[Table13].[Month Number]" caption="Month Number" attribute="1" defaultMemberUniqueName="[Table13].[Month Number].[All]" allUniqueName="[Table13].[Month Number].[All]" dimensionUniqueName="[Table13]" displayFolder="" count="0" memberValueDatatype="20" unbalanced="0"/>
    <cacheHierarchy uniqueName="[Table13].[Month Name]" caption="Month Name" attribute="1" defaultMemberUniqueName="[Table13].[Month Name].[All]" allUniqueName="[Table13].[Month Name].[All]" dimensionUniqueName="[Table13]" displayFolder="" count="0" memberValueDatatype="130" unbalanced="0"/>
    <cacheHierarchy uniqueName="[Table13].[Year]" caption="Year" attribute="1" defaultMemberUniqueName="[Table13].[Year].[All]" allUniqueName="[Table13].[Year].[All]" dimensionUniqueName="[Table13]" displayFolder="" count="2" memberValueDatatype="20" unbalanced="0">
      <fieldsUsage count="2">
        <fieldUsage x="-1"/>
        <fieldUsage x="0"/>
      </fieldsUsage>
    </cacheHierarchy>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segment]" caption="Count of segment" measure="1" displayFolder="" measureGroup="Table13"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13"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Table13"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Table13" count="0" hidden="1">
      <extLst>
        <ext xmlns:x15="http://schemas.microsoft.com/office/spreadsheetml/2010/11/main" uri="{B97F6D7D-B522-45F9-BDA1-12C45D357490}">
          <x15:cacheHierarchy aggregatedColumn="15"/>
        </ext>
      </extLst>
    </cacheHierarchy>
    <cacheHierarchy uniqueName="[Measures].[Count of Year]" caption="Count of Year" measure="1" displayFolder="" measureGroup="Table13" count="0" hidden="1">
      <extLst>
        <ext xmlns:x15="http://schemas.microsoft.com/office/spreadsheetml/2010/11/main" uri="{B97F6D7D-B522-45F9-BDA1-12C45D357490}">
          <x15:cacheHierarchy aggregatedColumn="15"/>
        </ext>
      </extLst>
    </cacheHierarchy>
    <cacheHierarchy uniqueName="[Measures].[Sum of Gross Sales]" caption="Sum of Gross Sales" measure="1" displayFolder="" measureGroup="Table13" count="0" hidden="1">
      <extLst>
        <ext xmlns:x15="http://schemas.microsoft.com/office/spreadsheetml/2010/11/main" uri="{B97F6D7D-B522-45F9-BDA1-12C45D357490}">
          <x15:cacheHierarchy aggregatedColumn="7"/>
        </ext>
      </extLst>
    </cacheHierarchy>
    <cacheHierarchy uniqueName="[Measures].[Sum of COGS]" caption="Sum of COGS" measure="1" displayFolder="" measureGroup="Table13"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13"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Sales]" caption="Sum of Sales" measure="1" displayFolder="" measureGroup="Table13"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3"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naa" refreshedDate="45587.423778124998" backgroundQuery="1" createdVersion="6" refreshedVersion="6" minRefreshableVersion="3" recordCount="0" supportSubquery="1" supportAdvancedDrill="1" xr:uid="{D2CA5258-18DA-4F91-9783-F908079817C8}">
  <cacheSource type="external" connectionId="1"/>
  <cacheFields count="6">
    <cacheField name="[Table13].[Year].[Year]" caption="Year" numFmtId="0" hierarchy="15" level="1">
      <sharedItems containsSemiMixedTypes="0" containsNonDate="0" containsString="0"/>
    </cacheField>
    <cacheField name="[Table13].[Product].[Product]" caption="Product" numFmtId="0" hierarchy="2" level="1">
      <sharedItems count="6">
        <s v="Amarilla"/>
        <s v="Carretera"/>
        <s v="Montana"/>
        <s v="Paseo"/>
        <s v="Velo"/>
        <s v="VTT"/>
      </sharedItems>
    </cacheField>
    <cacheField name="[Table13].[country].[country]" caption="country" numFmtId="0" hierarchy="1" level="1">
      <sharedItems containsSemiMixedTypes="0" containsNonDate="0" containsString="0"/>
    </cacheField>
    <cacheField name="[Table13].[COGS].[COGS]" caption="COGS" numFmtId="0" hierarchy="10" level="1">
      <sharedItems containsSemiMixedTypes="0" containsNonDate="0" containsString="0"/>
    </cacheField>
    <cacheField name="[Table13].[Month Name].[Month Name]" caption="Month Name" numFmtId="0" hierarchy="14" level="1">
      <sharedItems count="12">
        <s v="April"/>
        <s v="August"/>
        <s v="December"/>
        <s v="February"/>
        <s v="January"/>
        <s v="July"/>
        <s v="June"/>
        <s v="March"/>
        <s v="May"/>
        <s v="November"/>
        <s v="October"/>
        <s v="September"/>
      </sharedItems>
    </cacheField>
    <cacheField name="[Measures].[Sum of Units Sold]" caption="Sum of Units Sold" numFmtId="0" hierarchy="27" level="32767"/>
  </cacheFields>
  <cacheHierarchies count="28">
    <cacheHierarchy uniqueName="[Table13].[segment]" caption="segment" attribute="1" defaultMemberUniqueName="[Table13].[segment].[All]" allUniqueName="[Table13].[segment].[All]" dimensionUniqueName="[Table13]" displayFolder="" count="0" memberValueDatatype="130" unbalanced="0"/>
    <cacheHierarchy uniqueName="[Table13].[country]" caption="country" attribute="1" defaultMemberUniqueName="[Table13].[country].[All]" allUniqueName="[Table13].[country].[All]" dimensionUniqueName="[Table13]" displayFolder="" count="2" memberValueDatatype="130" unbalanced="0">
      <fieldsUsage count="2">
        <fieldUsage x="-1"/>
        <fieldUsage x="2"/>
      </fieldsUsage>
    </cacheHierarchy>
    <cacheHierarchy uniqueName="[Table13].[Product]" caption="Product" attribute="1" defaultMemberUniqueName="[Table13].[Product].[All]" allUniqueName="[Table13].[Product].[All]" dimensionUniqueName="[Table13]" displayFolder="" count="2" memberValueDatatype="130" unbalanced="0">
      <fieldsUsage count="2">
        <fieldUsage x="-1"/>
        <fieldUsage x="1"/>
      </fieldsUsage>
    </cacheHierarchy>
    <cacheHierarchy uniqueName="[Table13].[Discount Band]" caption="Discount Band" attribute="1" defaultMemberUniqueName="[Table13].[Discount Band].[All]" allUniqueName="[Table13].[Discount Band].[All]" dimensionUniqueName="[Table13]" displayFolder="" count="0" memberValueDatatype="130" unbalanced="0"/>
    <cacheHierarchy uniqueName="[Table13].[Units Sold]" caption="Units Sold" attribute="1" defaultMemberUniqueName="[Table13].[Units Sold].[All]" allUniqueName="[Table13].[Units Sold].[All]" dimensionUniqueName="[Table13]" displayFolder="" count="0" memberValueDatatype="5" unbalanced="0"/>
    <cacheHierarchy uniqueName="[Table13].[Manufacturing Price]" caption="Manufacturing Price" attribute="1" defaultMemberUniqueName="[Table13].[Manufacturing Price].[All]" allUniqueName="[Table13].[Manufacturing Price].[All]" dimensionUniqueName="[Table13]" displayFolder="" count="0" memberValueDatatype="5" unbalanced="0"/>
    <cacheHierarchy uniqueName="[Table13].[Sale Price]" caption="Sale Price" attribute="1" defaultMemberUniqueName="[Table13].[Sale Price].[All]" allUniqueName="[Table13].[Sale Price].[All]" dimensionUniqueName="[Table13]" displayFolder="" count="0" memberValueDatatype="5" unbalanced="0"/>
    <cacheHierarchy uniqueName="[Table13].[Gross Sales]" caption="Gross Sales" attribute="1" defaultMemberUniqueName="[Table13].[Gross Sales].[All]" allUniqueName="[Table13].[Gross Sales].[All]" dimensionUniqueName="[Table13]" displayFolder="" count="0" memberValueDatatype="5" unbalanced="0"/>
    <cacheHierarchy uniqueName="[Table13].[Discounts]" caption="Discounts" attribute="1" defaultMemberUniqueName="[Table13].[Discounts].[All]" allUniqueName="[Table13].[Discounts].[All]" dimensionUniqueName="[Table13]" displayFolder="" count="0" memberValueDatatype="5" unbalanced="0"/>
    <cacheHierarchy uniqueName="[Table13].[Sales]" caption="Sales" attribute="1" defaultMemberUniqueName="[Table13].[Sales].[All]" allUniqueName="[Table13].[Sales].[All]" dimensionUniqueName="[Table13]" displayFolder="" count="0" memberValueDatatype="5" unbalanced="0"/>
    <cacheHierarchy uniqueName="[Table13].[COGS]" caption="COGS" attribute="1" defaultMemberUniqueName="[Table13].[COGS].[All]" allUniqueName="[Table13].[COGS].[All]" dimensionUniqueName="[Table13]" displayFolder="" count="2" memberValueDatatype="5" unbalanced="0">
      <fieldsUsage count="2">
        <fieldUsage x="-1"/>
        <fieldUsage x="3"/>
      </fieldsUsage>
    </cacheHierarchy>
    <cacheHierarchy uniqueName="[Table13].[Profit]" caption="Profit" attribute="1" defaultMemberUniqueName="[Table13].[Profit].[All]" allUniqueName="[Table13].[Profit].[All]" dimensionUniqueName="[Table13]" displayFolder="" count="0" memberValueDatatype="5" unbalanced="0"/>
    <cacheHierarchy uniqueName="[Table13].[Date]" caption="Date" attribute="1" time="1" defaultMemberUniqueName="[Table13].[Date].[All]" allUniqueName="[Table13].[Date].[All]" dimensionUniqueName="[Table13]" displayFolder="" count="0" memberValueDatatype="7" unbalanced="0"/>
    <cacheHierarchy uniqueName="[Table13].[Month Number]" caption="Month Number" attribute="1" defaultMemberUniqueName="[Table13].[Month Number].[All]" allUniqueName="[Table13].[Month Number].[All]" dimensionUniqueName="[Table13]" displayFolder="" count="0" memberValueDatatype="20" unbalanced="0"/>
    <cacheHierarchy uniqueName="[Table13].[Month Name]" caption="Month Name" attribute="1" defaultMemberUniqueName="[Table13].[Month Name].[All]" allUniqueName="[Table13].[Month Name].[All]" dimensionUniqueName="[Table13]" displayFolder="" count="2" memberValueDatatype="130" unbalanced="0">
      <fieldsUsage count="2">
        <fieldUsage x="-1"/>
        <fieldUsage x="4"/>
      </fieldsUsage>
    </cacheHierarchy>
    <cacheHierarchy uniqueName="[Table13].[Year]" caption="Year" attribute="1" defaultMemberUniqueName="[Table13].[Year].[All]" allUniqueName="[Table13].[Year].[All]" dimensionUniqueName="[Table13]" displayFolder="" count="2" memberValueDatatype="20" unbalanced="0">
      <fieldsUsage count="2">
        <fieldUsage x="-1"/>
        <fieldUsage x="0"/>
      </fieldsUsage>
    </cacheHierarchy>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segment]" caption="Count of segment" measure="1" displayFolder="" measureGroup="Table13"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13"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Table13"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Table13" count="0" hidden="1">
      <extLst>
        <ext xmlns:x15="http://schemas.microsoft.com/office/spreadsheetml/2010/11/main" uri="{B97F6D7D-B522-45F9-BDA1-12C45D357490}">
          <x15:cacheHierarchy aggregatedColumn="15"/>
        </ext>
      </extLst>
    </cacheHierarchy>
    <cacheHierarchy uniqueName="[Measures].[Count of Year]" caption="Count of Year" measure="1" displayFolder="" measureGroup="Table13" count="0" hidden="1">
      <extLst>
        <ext xmlns:x15="http://schemas.microsoft.com/office/spreadsheetml/2010/11/main" uri="{B97F6D7D-B522-45F9-BDA1-12C45D357490}">
          <x15:cacheHierarchy aggregatedColumn="15"/>
        </ext>
      </extLst>
    </cacheHierarchy>
    <cacheHierarchy uniqueName="[Measures].[Sum of Gross Sales]" caption="Sum of Gross Sales" measure="1" displayFolder="" measureGroup="Table13" count="0" hidden="1">
      <extLst>
        <ext xmlns:x15="http://schemas.microsoft.com/office/spreadsheetml/2010/11/main" uri="{B97F6D7D-B522-45F9-BDA1-12C45D357490}">
          <x15:cacheHierarchy aggregatedColumn="7"/>
        </ext>
      </extLst>
    </cacheHierarchy>
    <cacheHierarchy uniqueName="[Measures].[Sum of COGS]" caption="Sum of COGS" measure="1" displayFolder="" measureGroup="Table13"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13"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Table13"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3" count="0" oneField="1" hidden="1">
      <fieldsUsage count="1">
        <fieldUsage x="5"/>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naa" refreshedDate="45587.425492939816" backgroundQuery="1" createdVersion="6" refreshedVersion="6" minRefreshableVersion="3" recordCount="0" supportSubquery="1" supportAdvancedDrill="1" xr:uid="{9FEE26C8-87A8-48CD-ABAD-C411F9D94484}">
  <cacheSource type="external" connectionId="1"/>
  <cacheFields count="6">
    <cacheField name="[Table13].[Year].[Year]" caption="Year" numFmtId="0" hierarchy="15" level="1">
      <sharedItems containsSemiMixedTypes="0" containsNonDate="0" containsString="0"/>
    </cacheField>
    <cacheField name="[Table13].[Product].[Product]" caption="Product" numFmtId="0" hierarchy="2" level="1">
      <sharedItems count="6">
        <s v="Amarilla"/>
        <s v="Carretera"/>
        <s v="Montana"/>
        <s v="Paseo"/>
        <s v="Velo"/>
        <s v="VTT"/>
      </sharedItems>
    </cacheField>
    <cacheField name="[Table13].[country].[country]" caption="country" numFmtId="0" hierarchy="1" level="1">
      <sharedItems count="5">
        <s v="Canada"/>
        <s v="France"/>
        <s v="Germany"/>
        <s v="Mexico"/>
        <s v="United States of America"/>
      </sharedItems>
    </cacheField>
    <cacheField name="[Table13].[COGS].[COGS]" caption="COGS" numFmtId="0" hierarchy="10" level="1">
      <sharedItems containsSemiMixedTypes="0" containsNonDate="0" containsString="0"/>
    </cacheField>
    <cacheField name="[Table13].[Month Name].[Month Name]" caption="Month Name" numFmtId="0" hierarchy="14" level="1">
      <sharedItems count="12">
        <s v="April"/>
        <s v="August"/>
        <s v="December"/>
        <s v="February"/>
        <s v="January"/>
        <s v="July"/>
        <s v="June"/>
        <s v="March"/>
        <s v="May"/>
        <s v="November"/>
        <s v="October"/>
        <s v="September"/>
      </sharedItems>
    </cacheField>
    <cacheField name="[Measures].[Sum of Units Sold]" caption="Sum of Units Sold" numFmtId="0" hierarchy="27" level="32767"/>
  </cacheFields>
  <cacheHierarchies count="28">
    <cacheHierarchy uniqueName="[Table13].[segment]" caption="segment" attribute="1" defaultMemberUniqueName="[Table13].[segment].[All]" allUniqueName="[Table13].[segment].[All]" dimensionUniqueName="[Table13]" displayFolder="" count="0" memberValueDatatype="130" unbalanced="0"/>
    <cacheHierarchy uniqueName="[Table13].[country]" caption="country" attribute="1" defaultMemberUniqueName="[Table13].[country].[All]" allUniqueName="[Table13].[country].[All]" dimensionUniqueName="[Table13]" displayFolder="" count="2" memberValueDatatype="130" unbalanced="0">
      <fieldsUsage count="2">
        <fieldUsage x="-1"/>
        <fieldUsage x="2"/>
      </fieldsUsage>
    </cacheHierarchy>
    <cacheHierarchy uniqueName="[Table13].[Product]" caption="Product" attribute="1" defaultMemberUniqueName="[Table13].[Product].[All]" allUniqueName="[Table13].[Product].[All]" dimensionUniqueName="[Table13]" displayFolder="" count="2" memberValueDatatype="130" unbalanced="0">
      <fieldsUsage count="2">
        <fieldUsage x="-1"/>
        <fieldUsage x="1"/>
      </fieldsUsage>
    </cacheHierarchy>
    <cacheHierarchy uniqueName="[Table13].[Discount Band]" caption="Discount Band" attribute="1" defaultMemberUniqueName="[Table13].[Discount Band].[All]" allUniqueName="[Table13].[Discount Band].[All]" dimensionUniqueName="[Table13]" displayFolder="" count="0" memberValueDatatype="130" unbalanced="0"/>
    <cacheHierarchy uniqueName="[Table13].[Units Sold]" caption="Units Sold" attribute="1" defaultMemberUniqueName="[Table13].[Units Sold].[All]" allUniqueName="[Table13].[Units Sold].[All]" dimensionUniqueName="[Table13]" displayFolder="" count="0" memberValueDatatype="5" unbalanced="0"/>
    <cacheHierarchy uniqueName="[Table13].[Manufacturing Price]" caption="Manufacturing Price" attribute="1" defaultMemberUniqueName="[Table13].[Manufacturing Price].[All]" allUniqueName="[Table13].[Manufacturing Price].[All]" dimensionUniqueName="[Table13]" displayFolder="" count="0" memberValueDatatype="5" unbalanced="0"/>
    <cacheHierarchy uniqueName="[Table13].[Sale Price]" caption="Sale Price" attribute="1" defaultMemberUniqueName="[Table13].[Sale Price].[All]" allUniqueName="[Table13].[Sale Price].[All]" dimensionUniqueName="[Table13]" displayFolder="" count="0" memberValueDatatype="5" unbalanced="0"/>
    <cacheHierarchy uniqueName="[Table13].[Gross Sales]" caption="Gross Sales" attribute="1" defaultMemberUniqueName="[Table13].[Gross Sales].[All]" allUniqueName="[Table13].[Gross Sales].[All]" dimensionUniqueName="[Table13]" displayFolder="" count="0" memberValueDatatype="5" unbalanced="0"/>
    <cacheHierarchy uniqueName="[Table13].[Discounts]" caption="Discounts" attribute="1" defaultMemberUniqueName="[Table13].[Discounts].[All]" allUniqueName="[Table13].[Discounts].[All]" dimensionUniqueName="[Table13]" displayFolder="" count="0" memberValueDatatype="5" unbalanced="0"/>
    <cacheHierarchy uniqueName="[Table13].[Sales]" caption="Sales" attribute="1" defaultMemberUniqueName="[Table13].[Sales].[All]" allUniqueName="[Table13].[Sales].[All]" dimensionUniqueName="[Table13]" displayFolder="" count="0" memberValueDatatype="5" unbalanced="0"/>
    <cacheHierarchy uniqueName="[Table13].[COGS]" caption="COGS" attribute="1" defaultMemberUniqueName="[Table13].[COGS].[All]" allUniqueName="[Table13].[COGS].[All]" dimensionUniqueName="[Table13]" displayFolder="" count="2" memberValueDatatype="5" unbalanced="0">
      <fieldsUsage count="2">
        <fieldUsage x="-1"/>
        <fieldUsage x="3"/>
      </fieldsUsage>
    </cacheHierarchy>
    <cacheHierarchy uniqueName="[Table13].[Profit]" caption="Profit" attribute="1" defaultMemberUniqueName="[Table13].[Profit].[All]" allUniqueName="[Table13].[Profit].[All]" dimensionUniqueName="[Table13]" displayFolder="" count="0" memberValueDatatype="5" unbalanced="0"/>
    <cacheHierarchy uniqueName="[Table13].[Date]" caption="Date" attribute="1" time="1" defaultMemberUniqueName="[Table13].[Date].[All]" allUniqueName="[Table13].[Date].[All]" dimensionUniqueName="[Table13]" displayFolder="" count="0" memberValueDatatype="7" unbalanced="0"/>
    <cacheHierarchy uniqueName="[Table13].[Month Number]" caption="Month Number" attribute="1" defaultMemberUniqueName="[Table13].[Month Number].[All]" allUniqueName="[Table13].[Month Number].[All]" dimensionUniqueName="[Table13]" displayFolder="" count="0" memberValueDatatype="20" unbalanced="0"/>
    <cacheHierarchy uniqueName="[Table13].[Month Name]" caption="Month Name" attribute="1" defaultMemberUniqueName="[Table13].[Month Name].[All]" allUniqueName="[Table13].[Month Name].[All]" dimensionUniqueName="[Table13]" displayFolder="" count="2" memberValueDatatype="130" unbalanced="0">
      <fieldsUsage count="2">
        <fieldUsage x="-1"/>
        <fieldUsage x="4"/>
      </fieldsUsage>
    </cacheHierarchy>
    <cacheHierarchy uniqueName="[Table13].[Year]" caption="Year" attribute="1" defaultMemberUniqueName="[Table13].[Year].[All]" allUniqueName="[Table13].[Year].[All]" dimensionUniqueName="[Table13]" displayFolder="" count="2" memberValueDatatype="20" unbalanced="0">
      <fieldsUsage count="2">
        <fieldUsage x="-1"/>
        <fieldUsage x="0"/>
      </fieldsUsage>
    </cacheHierarchy>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segment]" caption="Count of segment" measure="1" displayFolder="" measureGroup="Table13"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13"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Table13" count="0" hidden="1">
      <extLst>
        <ext xmlns:x15="http://schemas.microsoft.com/office/spreadsheetml/2010/11/main" uri="{B97F6D7D-B522-45F9-BDA1-12C45D357490}">
          <x15:cacheHierarchy aggregatedColumn="3"/>
        </ext>
      </extLst>
    </cacheHierarchy>
    <cacheHierarchy uniqueName="[Measures].[Sum of Year]" caption="Sum of Year" measure="1" displayFolder="" measureGroup="Table13" count="0" hidden="1">
      <extLst>
        <ext xmlns:x15="http://schemas.microsoft.com/office/spreadsheetml/2010/11/main" uri="{B97F6D7D-B522-45F9-BDA1-12C45D357490}">
          <x15:cacheHierarchy aggregatedColumn="15"/>
        </ext>
      </extLst>
    </cacheHierarchy>
    <cacheHierarchy uniqueName="[Measures].[Count of Year]" caption="Count of Year" measure="1" displayFolder="" measureGroup="Table13" count="0" hidden="1">
      <extLst>
        <ext xmlns:x15="http://schemas.microsoft.com/office/spreadsheetml/2010/11/main" uri="{B97F6D7D-B522-45F9-BDA1-12C45D357490}">
          <x15:cacheHierarchy aggregatedColumn="15"/>
        </ext>
      </extLst>
    </cacheHierarchy>
    <cacheHierarchy uniqueName="[Measures].[Sum of Gross Sales]" caption="Sum of Gross Sales" measure="1" displayFolder="" measureGroup="Table13" count="0" hidden="1">
      <extLst>
        <ext xmlns:x15="http://schemas.microsoft.com/office/spreadsheetml/2010/11/main" uri="{B97F6D7D-B522-45F9-BDA1-12C45D357490}">
          <x15:cacheHierarchy aggregatedColumn="7"/>
        </ext>
      </extLst>
    </cacheHierarchy>
    <cacheHierarchy uniqueName="[Measures].[Sum of COGS]" caption="Sum of COGS" measure="1" displayFolder="" measureGroup="Table13"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13"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Table13"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3" count="0" oneField="1" hidden="1">
      <fieldsUsage count="1">
        <fieldUsage x="5"/>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anaa" refreshedDate="45587.435414236112" backgroundQuery="1" createdVersion="6" refreshedVersion="6" minRefreshableVersion="3" recordCount="0" supportSubquery="1" supportAdvancedDrill="1" xr:uid="{12717EB4-7DBE-4084-BA31-88A87392BFF2}">
  <cacheSource type="external" connectionId="1"/>
  <cacheFields count="5">
    <cacheField name="[Table13].[Year].[Year]" caption="Year" numFmtId="0" hierarchy="15" level="1">
      <sharedItems containsSemiMixedTypes="0" containsNonDate="0" containsString="0"/>
    </cacheField>
    <cacheField name="[Table13].[Product].[Product]" caption="Product" numFmtId="0" hierarchy="2" level="1">
      <sharedItems count="6">
        <s v="Amarilla"/>
        <s v="Carretera"/>
        <s v="Montana"/>
        <s v="Paseo"/>
        <s v="Velo"/>
        <s v="VTT"/>
      </sharedItems>
    </cacheField>
    <cacheField name="[Table13].[country].[country]" caption="country" numFmtId="0" hierarchy="1" level="1">
      <sharedItems containsSemiMixedTypes="0" containsNonDate="0" containsString="0"/>
    </cacheField>
    <cacheField name="[Measures].[Count of Discount Band]" caption="Count of Discount Band" numFmtId="0" hierarchy="20" level="32767"/>
    <cacheField name="[Table13].[Discount Band].[Discount Band]" caption="Discount Band" numFmtId="0" hierarchy="3" level="1">
      <sharedItems count="4">
        <s v="High"/>
        <s v="Low"/>
        <s v="Medium"/>
        <s v="None"/>
      </sharedItems>
    </cacheField>
  </cacheFields>
  <cacheHierarchies count="28">
    <cacheHierarchy uniqueName="[Table13].[segment]" caption="segment" attribute="1" defaultMemberUniqueName="[Table13].[segment].[All]" allUniqueName="[Table13].[segment].[All]" dimensionUniqueName="[Table13]" displayFolder="" count="0" memberValueDatatype="130" unbalanced="0"/>
    <cacheHierarchy uniqueName="[Table13].[country]" caption="country" attribute="1" defaultMemberUniqueName="[Table13].[country].[All]" allUniqueName="[Table13].[country].[All]" dimensionUniqueName="[Table13]" displayFolder="" count="2" memberValueDatatype="130" unbalanced="0">
      <fieldsUsage count="2">
        <fieldUsage x="-1"/>
        <fieldUsage x="2"/>
      </fieldsUsage>
    </cacheHierarchy>
    <cacheHierarchy uniqueName="[Table13].[Product]" caption="Product" attribute="1" defaultMemberUniqueName="[Table13].[Product].[All]" allUniqueName="[Table13].[Product].[All]" dimensionUniqueName="[Table13]" displayFolder="" count="2" memberValueDatatype="130" unbalanced="0">
      <fieldsUsage count="2">
        <fieldUsage x="-1"/>
        <fieldUsage x="1"/>
      </fieldsUsage>
    </cacheHierarchy>
    <cacheHierarchy uniqueName="[Table13].[Discount Band]" caption="Discount Band" attribute="1" defaultMemberUniqueName="[Table13].[Discount Band].[All]" allUniqueName="[Table13].[Discount Band].[All]" dimensionUniqueName="[Table13]" displayFolder="" count="2" memberValueDatatype="130" unbalanced="0">
      <fieldsUsage count="2">
        <fieldUsage x="-1"/>
        <fieldUsage x="4"/>
      </fieldsUsage>
    </cacheHierarchy>
    <cacheHierarchy uniqueName="[Table13].[Units Sold]" caption="Units Sold" attribute="1" defaultMemberUniqueName="[Table13].[Units Sold].[All]" allUniqueName="[Table13].[Units Sold].[All]" dimensionUniqueName="[Table13]" displayFolder="" count="0" memberValueDatatype="5" unbalanced="0"/>
    <cacheHierarchy uniqueName="[Table13].[Manufacturing Price]" caption="Manufacturing Price" attribute="1" defaultMemberUniqueName="[Table13].[Manufacturing Price].[All]" allUniqueName="[Table13].[Manufacturing Price].[All]" dimensionUniqueName="[Table13]" displayFolder="" count="0" memberValueDatatype="5" unbalanced="0"/>
    <cacheHierarchy uniqueName="[Table13].[Sale Price]" caption="Sale Price" attribute="1" defaultMemberUniqueName="[Table13].[Sale Price].[All]" allUniqueName="[Table13].[Sale Price].[All]" dimensionUniqueName="[Table13]" displayFolder="" count="0" memberValueDatatype="5" unbalanced="0"/>
    <cacheHierarchy uniqueName="[Table13].[Gross Sales]" caption="Gross Sales" attribute="1" defaultMemberUniqueName="[Table13].[Gross Sales].[All]" allUniqueName="[Table13].[Gross Sales].[All]" dimensionUniqueName="[Table13]" displayFolder="" count="0" memberValueDatatype="5" unbalanced="0"/>
    <cacheHierarchy uniqueName="[Table13].[Discounts]" caption="Discounts" attribute="1" defaultMemberUniqueName="[Table13].[Discounts].[All]" allUniqueName="[Table13].[Discounts].[All]" dimensionUniqueName="[Table13]" displayFolder="" count="0" memberValueDatatype="5" unbalanced="0"/>
    <cacheHierarchy uniqueName="[Table13].[Sales]" caption="Sales" attribute="1" defaultMemberUniqueName="[Table13].[Sales].[All]" allUniqueName="[Table13].[Sales].[All]" dimensionUniqueName="[Table13]" displayFolder="" count="0" memberValueDatatype="5" unbalanced="0"/>
    <cacheHierarchy uniqueName="[Table13].[COGS]" caption="COGS" attribute="1" defaultMemberUniqueName="[Table13].[COGS].[All]" allUniqueName="[Table13].[COGS].[All]" dimensionUniqueName="[Table13]" displayFolder="" count="0" memberValueDatatype="5" unbalanced="0"/>
    <cacheHierarchy uniqueName="[Table13].[Profit]" caption="Profit" attribute="1" defaultMemberUniqueName="[Table13].[Profit].[All]" allUniqueName="[Table13].[Profit].[All]" dimensionUniqueName="[Table13]" displayFolder="" count="0" memberValueDatatype="5" unbalanced="0"/>
    <cacheHierarchy uniqueName="[Table13].[Date]" caption="Date" attribute="1" time="1" defaultMemberUniqueName="[Table13].[Date].[All]" allUniqueName="[Table13].[Date].[All]" dimensionUniqueName="[Table13]" displayFolder="" count="0" memberValueDatatype="7" unbalanced="0"/>
    <cacheHierarchy uniqueName="[Table13].[Month Number]" caption="Month Number" attribute="1" defaultMemberUniqueName="[Table13].[Month Number].[All]" allUniqueName="[Table13].[Month Number].[All]" dimensionUniqueName="[Table13]" displayFolder="" count="0" memberValueDatatype="20" unbalanced="0"/>
    <cacheHierarchy uniqueName="[Table13].[Month Name]" caption="Month Name" attribute="1" defaultMemberUniqueName="[Table13].[Month Name].[All]" allUniqueName="[Table13].[Month Name].[All]" dimensionUniqueName="[Table13]" displayFolder="" count="0" memberValueDatatype="130" unbalanced="0"/>
    <cacheHierarchy uniqueName="[Table13].[Year]" caption="Year" attribute="1" defaultMemberUniqueName="[Table13].[Year].[All]" allUniqueName="[Table13].[Year].[All]" dimensionUniqueName="[Table13]" displayFolder="" count="2" memberValueDatatype="20" unbalanced="0">
      <fieldsUsage count="2">
        <fieldUsage x="-1"/>
        <fieldUsage x="0"/>
      </fieldsUsage>
    </cacheHierarchy>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Count of segment]" caption="Count of segment" measure="1" displayFolder="" measureGroup="Table13"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Table13"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Table13"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Year]" caption="Sum of Year" measure="1" displayFolder="" measureGroup="Table13" count="0" hidden="1">
      <extLst>
        <ext xmlns:x15="http://schemas.microsoft.com/office/spreadsheetml/2010/11/main" uri="{B97F6D7D-B522-45F9-BDA1-12C45D357490}">
          <x15:cacheHierarchy aggregatedColumn="15"/>
        </ext>
      </extLst>
    </cacheHierarchy>
    <cacheHierarchy uniqueName="[Measures].[Count of Year]" caption="Count of Year" measure="1" displayFolder="" measureGroup="Table13" count="0" hidden="1">
      <extLst>
        <ext xmlns:x15="http://schemas.microsoft.com/office/spreadsheetml/2010/11/main" uri="{B97F6D7D-B522-45F9-BDA1-12C45D357490}">
          <x15:cacheHierarchy aggregatedColumn="15"/>
        </ext>
      </extLst>
    </cacheHierarchy>
    <cacheHierarchy uniqueName="[Measures].[Sum of Gross Sales]" caption="Sum of Gross Sales" measure="1" displayFolder="" measureGroup="Table13" count="0" hidden="1">
      <extLst>
        <ext xmlns:x15="http://schemas.microsoft.com/office/spreadsheetml/2010/11/main" uri="{B97F6D7D-B522-45F9-BDA1-12C45D357490}">
          <x15:cacheHierarchy aggregatedColumn="7"/>
        </ext>
      </extLst>
    </cacheHierarchy>
    <cacheHierarchy uniqueName="[Measures].[Sum of COGS]" caption="Sum of COGS" measure="1" displayFolder="" measureGroup="Table13"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13"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Table13"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3"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9C52A7-04AD-4FB2-8E4D-07171D4C6407}" name="PivotTable1" cacheId="42" applyNumberFormats="0" applyBorderFormats="0" applyFontFormats="0" applyPatternFormats="0" applyAlignmentFormats="0" applyWidthHeightFormats="1" dataCaption="Values" updatedVersion="6" minRefreshableVersion="3" useAutoFormatting="1" subtotalHiddenItems="1" itemPrintTitles="1" createdVersion="6" indent="0" compact="0" outline="1" outlineData="1" compactData="0" multipleFieldFilters="0" chartFormat="9">
  <location ref="A4:C11" firstHeaderRow="0" firstDataRow="1" firstDataCol="1" rowPageCount="2" colPageCount="1"/>
  <pivotFields count="5">
    <pivotField axis="axisPage" compact="0" allDrilled="1" showAll="0" dataSourceSort="1" defaultAttributeDrillState="1">
      <items count="1">
        <item t="default"/>
      </items>
    </pivotField>
    <pivotField axis="axisRow" compact="0"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compact="0" showAll="0" defaultSubtotal="0"/>
    <pivotField axis="axisPage" compact="0" allDrilled="1" showAll="0" defaultAttributeDrillState="1">
      <items count="1">
        <item t="default"/>
      </items>
    </pivotField>
    <pivotField dataField="1" compact="0" showAll="0"/>
  </pivotFields>
  <rowFields count="1">
    <field x="1"/>
  </rowFields>
  <rowItems count="7">
    <i>
      <x v="3"/>
    </i>
    <i>
      <x v="5"/>
    </i>
    <i>
      <x v="4"/>
    </i>
    <i>
      <x/>
    </i>
    <i>
      <x v="2"/>
    </i>
    <i>
      <x v="1"/>
    </i>
    <i t="grand">
      <x/>
    </i>
  </rowItems>
  <colFields count="1">
    <field x="-2"/>
  </colFields>
  <colItems count="2">
    <i>
      <x/>
    </i>
    <i i="1">
      <x v="1"/>
    </i>
  </colItems>
  <pageFields count="2">
    <pageField fld="0" hier="15" name="[Table13].[Year].[All]" cap="All"/>
    <pageField fld="3" hier="1" name="[Table13].[country].[All]" cap="All"/>
  </pageFields>
  <dataFields count="2">
    <dataField name="Revenue" fld="2" baseField="0" baseItem="0" numFmtId="3"/>
    <dataField name="Expenses" fld="4" baseField="3" baseItem="4" numFmtId="3"/>
  </dataFields>
  <formats count="27">
    <format dxfId="733">
      <pivotArea type="all" dataOnly="0" outline="0" fieldPosition="0"/>
    </format>
    <format dxfId="732">
      <pivotArea outline="0" collapsedLevelsAreSubtotals="1" fieldPosition="0"/>
    </format>
    <format dxfId="731">
      <pivotArea field="1" type="button" dataOnly="0" labelOnly="1" outline="0" axis="axisRow" fieldPosition="0"/>
    </format>
    <format dxfId="730">
      <pivotArea field="3" type="button" dataOnly="0" labelOnly="1" outline="0" axis="axisPage" fieldPosition="1"/>
    </format>
    <format dxfId="729">
      <pivotArea dataOnly="0" labelOnly="1" outline="0" fieldPosition="0">
        <references count="1">
          <reference field="1" count="0"/>
        </references>
      </pivotArea>
    </format>
    <format dxfId="728">
      <pivotArea dataOnly="0" labelOnly="1" grandRow="1" outline="0" fieldPosition="0"/>
    </format>
    <format dxfId="727">
      <pivotArea dataOnly="0" labelOnly="1" outline="0" fieldPosition="0">
        <references count="2">
          <reference field="1" count="1" selected="0">
            <x v="3"/>
          </reference>
          <reference field="3" count="0"/>
        </references>
      </pivotArea>
    </format>
    <format dxfId="726">
      <pivotArea dataOnly="0" labelOnly="1" outline="0" fieldPosition="0">
        <references count="2">
          <reference field="1" count="1" selected="0">
            <x v="5"/>
          </reference>
          <reference field="3" count="0"/>
        </references>
      </pivotArea>
    </format>
    <format dxfId="725">
      <pivotArea dataOnly="0" labelOnly="1" outline="0" fieldPosition="0">
        <references count="2">
          <reference field="1" count="1" selected="0">
            <x v="0"/>
          </reference>
          <reference field="3" count="0"/>
        </references>
      </pivotArea>
    </format>
    <format dxfId="724">
      <pivotArea dataOnly="0" labelOnly="1" outline="0" fieldPosition="0">
        <references count="2">
          <reference field="1" count="1" selected="0">
            <x v="4"/>
          </reference>
          <reference field="3" count="0"/>
        </references>
      </pivotArea>
    </format>
    <format dxfId="723">
      <pivotArea dataOnly="0" labelOnly="1" outline="0" fieldPosition="0">
        <references count="2">
          <reference field="1" count="1" selected="0">
            <x v="2"/>
          </reference>
          <reference field="3" count="0"/>
        </references>
      </pivotArea>
    </format>
    <format dxfId="722">
      <pivotArea dataOnly="0" labelOnly="1" outline="0" fieldPosition="0">
        <references count="2">
          <reference field="1" count="1" selected="0">
            <x v="1"/>
          </reference>
          <reference field="3" count="0"/>
        </references>
      </pivotArea>
    </format>
    <format dxfId="721">
      <pivotArea dataOnly="0" labelOnly="1" outline="0" fieldPosition="0">
        <references count="1">
          <reference field="4294967294" count="1">
            <x v="0"/>
          </reference>
        </references>
      </pivotArea>
    </format>
    <format dxfId="720">
      <pivotArea type="all" dataOnly="0" outline="0" fieldPosition="0"/>
    </format>
    <format dxfId="719">
      <pivotArea outline="0" collapsedLevelsAreSubtotals="1" fieldPosition="0"/>
    </format>
    <format dxfId="718">
      <pivotArea field="1" type="button" dataOnly="0" labelOnly="1" outline="0" axis="axisRow" fieldPosition="0"/>
    </format>
    <format dxfId="717">
      <pivotArea field="3" type="button" dataOnly="0" labelOnly="1" outline="0" axis="axisPage" fieldPosition="1"/>
    </format>
    <format dxfId="716">
      <pivotArea dataOnly="0" labelOnly="1" outline="0" fieldPosition="0">
        <references count="1">
          <reference field="1" count="0"/>
        </references>
      </pivotArea>
    </format>
    <format dxfId="715">
      <pivotArea dataOnly="0" labelOnly="1" grandRow="1" outline="0" fieldPosition="0"/>
    </format>
    <format dxfId="714">
      <pivotArea dataOnly="0" labelOnly="1" outline="0" fieldPosition="0">
        <references count="2">
          <reference field="1" count="1" selected="0">
            <x v="3"/>
          </reference>
          <reference field="3" count="0"/>
        </references>
      </pivotArea>
    </format>
    <format dxfId="713">
      <pivotArea dataOnly="0" labelOnly="1" outline="0" fieldPosition="0">
        <references count="2">
          <reference field="1" count="1" selected="0">
            <x v="5"/>
          </reference>
          <reference field="3" count="0"/>
        </references>
      </pivotArea>
    </format>
    <format dxfId="712">
      <pivotArea dataOnly="0" labelOnly="1" outline="0" fieldPosition="0">
        <references count="2">
          <reference field="1" count="1" selected="0">
            <x v="0"/>
          </reference>
          <reference field="3" count="0"/>
        </references>
      </pivotArea>
    </format>
    <format dxfId="711">
      <pivotArea dataOnly="0" labelOnly="1" outline="0" fieldPosition="0">
        <references count="2">
          <reference field="1" count="1" selected="0">
            <x v="4"/>
          </reference>
          <reference field="3" count="0"/>
        </references>
      </pivotArea>
    </format>
    <format dxfId="710">
      <pivotArea dataOnly="0" labelOnly="1" outline="0" fieldPosition="0">
        <references count="2">
          <reference field="1" count="1" selected="0">
            <x v="2"/>
          </reference>
          <reference field="3" count="0"/>
        </references>
      </pivotArea>
    </format>
    <format dxfId="709">
      <pivotArea dataOnly="0" labelOnly="1" outline="0" fieldPosition="0">
        <references count="2">
          <reference field="1" count="1" selected="0">
            <x v="1"/>
          </reference>
          <reference field="3" count="0"/>
        </references>
      </pivotArea>
    </format>
    <format dxfId="708">
      <pivotArea dataOnly="0" labelOnly="1" outline="0" fieldPosition="0">
        <references count="1">
          <reference field="4294967294" count="1">
            <x v="0"/>
          </reference>
        </references>
      </pivotArea>
    </format>
    <format dxfId="707">
      <pivotArea outline="0" fieldPosition="0">
        <references count="1">
          <reference field="4294967294" count="1">
            <x v="1"/>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28">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Year"/>
    <pivotHierarchy dragToData="1" caption="Revenue"/>
    <pivotHierarchy dragToData="1" caption="Expenses"/>
    <pivotHierarchy dragToData="1" caption="Profit"/>
    <pivotHierarchy dragToData="1"/>
    <pivotHierarchy dragToData="1"/>
  </pivotHierarchies>
  <pivotTableStyleInfo name="PivotStyleMedium5" showRowHeaders="1" showColHeaders="1" showRowStripes="1" showColStripes="1"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Analytics Cumulative Project Data.xlsx!Table13">
        <x15:activeTabTopLevelEntity name="[Table13]"/>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9629C0-DDA2-4520-9079-8E00814D6DE9}" name="PivotTable1" cacheId="51" applyNumberFormats="0" applyBorderFormats="0" applyFontFormats="0" applyPatternFormats="0" applyAlignmentFormats="0" applyWidthHeightFormats="1" dataCaption="Values" updatedVersion="6" minRefreshableVersion="3" useAutoFormatting="1" subtotalHiddenItems="1" itemPrintTitles="1" createdVersion="6" indent="0" compact="0" outline="1" outlineData="1" compactData="0" multipleFieldFilters="0" chartFormat="10">
  <location ref="A4:C10" firstHeaderRow="0" firstDataRow="1" firstDataCol="1" rowPageCount="2" colPageCount="1"/>
  <pivotFields count="5">
    <pivotField axis="axisPage" compact="0" allDrilled="1" showAll="0" dataSourceSort="1" defaultAttributeDrillState="1">
      <items count="1">
        <item t="default"/>
      </items>
    </pivotField>
    <pivotField axis="axisPage" compact="0" allDrilled="1" showAll="0" defaultAttributeDrillState="1">
      <items count="7">
        <item x="0"/>
        <item x="1"/>
        <item x="2"/>
        <item x="3"/>
        <item x="4"/>
        <item x="5"/>
        <item t="default"/>
      </items>
    </pivotField>
    <pivotField dataField="1" compact="0" showAll="0" defaultSubtotal="0"/>
    <pivotField axis="axisRow" compact="0"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showAll="0"/>
  </pivotFields>
  <rowFields count="1">
    <field x="3"/>
  </rowFields>
  <rowItems count="6">
    <i>
      <x v="4"/>
    </i>
    <i>
      <x/>
    </i>
    <i>
      <x v="1"/>
    </i>
    <i>
      <x v="2"/>
    </i>
    <i>
      <x v="3"/>
    </i>
    <i t="grand">
      <x/>
    </i>
  </rowItems>
  <colFields count="1">
    <field x="-2"/>
  </colFields>
  <colItems count="2">
    <i>
      <x/>
    </i>
    <i i="1">
      <x v="1"/>
    </i>
  </colItems>
  <pageFields count="2">
    <pageField fld="0" hier="15" name="[Table13].[Year].[All]" cap="All"/>
    <pageField fld="1" hier="2" name="[Table13].[Product].[All]" cap="All"/>
  </pageFields>
  <dataFields count="2">
    <dataField name="Revenue" fld="2" baseField="0" baseItem="0" numFmtId="3"/>
    <dataField name="Expenses" fld="4" baseField="3" baseItem="4" numFmtId="3"/>
  </dataFields>
  <formats count="27">
    <format dxfId="706">
      <pivotArea type="all" dataOnly="0" outline="0" fieldPosition="0"/>
    </format>
    <format dxfId="705">
      <pivotArea outline="0" collapsedLevelsAreSubtotals="1" fieldPosition="0"/>
    </format>
    <format dxfId="704">
      <pivotArea field="1" type="button" dataOnly="0" labelOnly="1" outline="0" axis="axisPage" fieldPosition="1"/>
    </format>
    <format dxfId="703">
      <pivotArea field="3" type="button" dataOnly="0" labelOnly="1" outline="0" axis="axisRow" fieldPosition="0"/>
    </format>
    <format dxfId="702">
      <pivotArea dataOnly="0" labelOnly="1" outline="0" fieldPosition="0">
        <references count="1">
          <reference field="1" count="0"/>
        </references>
      </pivotArea>
    </format>
    <format dxfId="701">
      <pivotArea dataOnly="0" labelOnly="1" grandRow="1" outline="0" fieldPosition="0"/>
    </format>
    <format dxfId="700">
      <pivotArea dataOnly="0" labelOnly="1" outline="0" fieldPosition="0">
        <references count="2">
          <reference field="1" count="1" selected="0">
            <x v="3"/>
          </reference>
          <reference field="3" count="0"/>
        </references>
      </pivotArea>
    </format>
    <format dxfId="699">
      <pivotArea dataOnly="0" labelOnly="1" outline="0" fieldPosition="0">
        <references count="2">
          <reference field="1" count="1" selected="0">
            <x v="5"/>
          </reference>
          <reference field="3" count="0"/>
        </references>
      </pivotArea>
    </format>
    <format dxfId="698">
      <pivotArea dataOnly="0" labelOnly="1" outline="0" fieldPosition="0">
        <references count="2">
          <reference field="1" count="1" selected="0">
            <x v="0"/>
          </reference>
          <reference field="3" count="0"/>
        </references>
      </pivotArea>
    </format>
    <format dxfId="697">
      <pivotArea dataOnly="0" labelOnly="1" outline="0" fieldPosition="0">
        <references count="2">
          <reference field="1" count="1" selected="0">
            <x v="4"/>
          </reference>
          <reference field="3" count="0"/>
        </references>
      </pivotArea>
    </format>
    <format dxfId="696">
      <pivotArea dataOnly="0" labelOnly="1" outline="0" fieldPosition="0">
        <references count="2">
          <reference field="1" count="1" selected="0">
            <x v="2"/>
          </reference>
          <reference field="3" count="0"/>
        </references>
      </pivotArea>
    </format>
    <format dxfId="695">
      <pivotArea dataOnly="0" labelOnly="1" outline="0" fieldPosition="0">
        <references count="2">
          <reference field="1" count="1" selected="0">
            <x v="1"/>
          </reference>
          <reference field="3" count="0"/>
        </references>
      </pivotArea>
    </format>
    <format dxfId="694">
      <pivotArea dataOnly="0" labelOnly="1" outline="0" fieldPosition="0">
        <references count="1">
          <reference field="4294967294" count="1">
            <x v="0"/>
          </reference>
        </references>
      </pivotArea>
    </format>
    <format dxfId="693">
      <pivotArea type="all" dataOnly="0" outline="0" fieldPosition="0"/>
    </format>
    <format dxfId="692">
      <pivotArea outline="0" collapsedLevelsAreSubtotals="1" fieldPosition="0"/>
    </format>
    <format dxfId="691">
      <pivotArea field="1" type="button" dataOnly="0" labelOnly="1" outline="0" axis="axisPage" fieldPosition="1"/>
    </format>
    <format dxfId="690">
      <pivotArea field="3" type="button" dataOnly="0" labelOnly="1" outline="0" axis="axisRow" fieldPosition="0"/>
    </format>
    <format dxfId="689">
      <pivotArea dataOnly="0" labelOnly="1" outline="0" fieldPosition="0">
        <references count="1">
          <reference field="1" count="0"/>
        </references>
      </pivotArea>
    </format>
    <format dxfId="688">
      <pivotArea dataOnly="0" labelOnly="1" grandRow="1" outline="0" fieldPosition="0"/>
    </format>
    <format dxfId="687">
      <pivotArea dataOnly="0" labelOnly="1" outline="0" fieldPosition="0">
        <references count="2">
          <reference field="1" count="1" selected="0">
            <x v="3"/>
          </reference>
          <reference field="3" count="0"/>
        </references>
      </pivotArea>
    </format>
    <format dxfId="686">
      <pivotArea dataOnly="0" labelOnly="1" outline="0" fieldPosition="0">
        <references count="2">
          <reference field="1" count="1" selected="0">
            <x v="5"/>
          </reference>
          <reference field="3" count="0"/>
        </references>
      </pivotArea>
    </format>
    <format dxfId="685">
      <pivotArea dataOnly="0" labelOnly="1" outline="0" fieldPosition="0">
        <references count="2">
          <reference field="1" count="1" selected="0">
            <x v="0"/>
          </reference>
          <reference field="3" count="0"/>
        </references>
      </pivotArea>
    </format>
    <format dxfId="684">
      <pivotArea dataOnly="0" labelOnly="1" outline="0" fieldPosition="0">
        <references count="2">
          <reference field="1" count="1" selected="0">
            <x v="4"/>
          </reference>
          <reference field="3" count="0"/>
        </references>
      </pivotArea>
    </format>
    <format dxfId="683">
      <pivotArea dataOnly="0" labelOnly="1" outline="0" fieldPosition="0">
        <references count="2">
          <reference field="1" count="1" selected="0">
            <x v="2"/>
          </reference>
          <reference field="3" count="0"/>
        </references>
      </pivotArea>
    </format>
    <format dxfId="682">
      <pivotArea dataOnly="0" labelOnly="1" outline="0" fieldPosition="0">
        <references count="2">
          <reference field="1" count="1" selected="0">
            <x v="1"/>
          </reference>
          <reference field="3" count="0"/>
        </references>
      </pivotArea>
    </format>
    <format dxfId="681">
      <pivotArea dataOnly="0" labelOnly="1" outline="0" fieldPosition="0">
        <references count="1">
          <reference field="4294967294" count="1">
            <x v="0"/>
          </reference>
        </references>
      </pivotArea>
    </format>
    <format dxfId="680">
      <pivotArea outline="0" fieldPosition="0">
        <references count="1">
          <reference field="4294967294" count="1">
            <x v="1"/>
          </reference>
        </references>
      </pivotArea>
    </format>
  </format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s>
  <pivotHierarchies count="28">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Year"/>
    <pivotHierarchy dragToData="1" caption="Revenue"/>
    <pivotHierarchy dragToData="1" caption="Expenses"/>
    <pivotHierarchy dragToData="1" caption="Profit"/>
    <pivotHierarchy dragToData="1"/>
    <pivotHierarchy dragToData="1"/>
  </pivotHierarchies>
  <pivotTableStyleInfo name="PivotStyleMedium5" showRowHeaders="1" showColHeaders="1" showRowStripes="1" showColStripes="1"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Analytics Cumulative Project Data.xlsx!Table13">
        <x15:activeTabTopLevelEntity name="[Table13]"/>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C068D9-A6CC-453E-A0E3-5EE92FB064D3}" name="PivotTable1" cacheId="63" applyNumberFormats="0" applyBorderFormats="0" applyFontFormats="0" applyPatternFormats="0" applyAlignmentFormats="0" applyWidthHeightFormats="1" dataCaption="Values" updatedVersion="6" minRefreshableVersion="3" useAutoFormatting="1" subtotalHiddenItems="1" itemPrintTitles="1" createdVersion="6" indent="0" compact="0" outline="1" outlineData="1" compactData="0" multipleFieldFilters="0" chartFormat="30">
  <location ref="A6:H20" firstHeaderRow="1" firstDataRow="2" firstDataCol="1" rowPageCount="3" colPageCount="1"/>
  <pivotFields count="6">
    <pivotField axis="axisPage" compact="0" allDrilled="1" showAll="0" dataSourceSort="1" defaultAttributeDrillState="1">
      <items count="1">
        <item t="default"/>
      </items>
    </pivotField>
    <pivotField axis="axisCol" compact="0"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xis="axisPage" compact="0" allDrilled="1" showAll="0" defaultAttributeDrillState="1">
      <items count="1">
        <item t="default"/>
      </items>
    </pivotField>
    <pivotField axis="axisPage" compact="0" allDrilled="1" showAll="0" dataSourceSort="1" defaultAttributeDrillState="1">
      <items count="1">
        <item t="default"/>
      </items>
    </pivotField>
    <pivotField axis="axisRow" compact="0" allDrilled="1" showAll="0" sortType="ascending" defaultAttributeDrillState="1">
      <items count="13">
        <item x="4"/>
        <item x="3"/>
        <item x="7"/>
        <item x="0"/>
        <item x="8"/>
        <item x="6"/>
        <item x="5"/>
        <item x="1"/>
        <item x="11"/>
        <item x="10"/>
        <item x="9"/>
        <item x="2"/>
        <item t="default"/>
      </items>
    </pivotField>
    <pivotField dataField="1" compact="0" showAll="0"/>
  </pivotFields>
  <rowFields count="1">
    <field x="4"/>
  </rowFields>
  <rowItems count="13">
    <i>
      <x/>
    </i>
    <i>
      <x v="1"/>
    </i>
    <i>
      <x v="2"/>
    </i>
    <i>
      <x v="3"/>
    </i>
    <i>
      <x v="4"/>
    </i>
    <i>
      <x v="5"/>
    </i>
    <i>
      <x v="6"/>
    </i>
    <i>
      <x v="7"/>
    </i>
    <i>
      <x v="8"/>
    </i>
    <i>
      <x v="9"/>
    </i>
    <i>
      <x v="10"/>
    </i>
    <i>
      <x v="11"/>
    </i>
    <i t="grand">
      <x/>
    </i>
  </rowItems>
  <colFields count="1">
    <field x="1"/>
  </colFields>
  <colItems count="7">
    <i>
      <x v="3"/>
    </i>
    <i>
      <x v="5"/>
    </i>
    <i>
      <x v="4"/>
    </i>
    <i>
      <x/>
    </i>
    <i>
      <x v="2"/>
    </i>
    <i>
      <x v="1"/>
    </i>
    <i t="grand">
      <x/>
    </i>
  </colItems>
  <pageFields count="3">
    <pageField fld="0" hier="15" name="[Table13].[Year].[All]" cap="All"/>
    <pageField fld="3" hier="10" name="[Table13].[COGS].[All]" cap="All"/>
    <pageField fld="2" hier="1" name="[Table13].[country].[All]" cap="All"/>
  </pageFields>
  <dataFields count="1">
    <dataField name="Number of Units Sold" fld="5" baseField="1" baseItem="0" numFmtId="3"/>
  </dataFields>
  <formats count="25">
    <format dxfId="679">
      <pivotArea type="all" dataOnly="0" outline="0" fieldPosition="0"/>
    </format>
    <format dxfId="678">
      <pivotArea outline="0" collapsedLevelsAreSubtotals="1" fieldPosition="0"/>
    </format>
    <format dxfId="677">
      <pivotArea field="1" type="button" dataOnly="0" labelOnly="1" outline="0" axis="axisCol" fieldPosition="0"/>
    </format>
    <format dxfId="676">
      <pivotArea field="2" type="button" dataOnly="0" labelOnly="1" outline="0" axis="axisPage" fieldPosition="2"/>
    </format>
    <format dxfId="675">
      <pivotArea dataOnly="0" labelOnly="1" outline="0" fieldPosition="0">
        <references count="1">
          <reference field="1" count="0"/>
        </references>
      </pivotArea>
    </format>
    <format dxfId="674">
      <pivotArea dataOnly="0" labelOnly="1" grandRow="1" outline="0" fieldPosition="0"/>
    </format>
    <format dxfId="673">
      <pivotArea dataOnly="0" labelOnly="1" outline="0" fieldPosition="0">
        <references count="2">
          <reference field="1" count="1" selected="0">
            <x v="3"/>
          </reference>
          <reference field="2" count="0"/>
        </references>
      </pivotArea>
    </format>
    <format dxfId="672">
      <pivotArea dataOnly="0" labelOnly="1" outline="0" fieldPosition="0">
        <references count="2">
          <reference field="1" count="1" selected="0">
            <x v="5"/>
          </reference>
          <reference field="2" count="0"/>
        </references>
      </pivotArea>
    </format>
    <format dxfId="671">
      <pivotArea dataOnly="0" labelOnly="1" outline="0" fieldPosition="0">
        <references count="2">
          <reference field="1" count="1" selected="0">
            <x v="0"/>
          </reference>
          <reference field="2" count="0"/>
        </references>
      </pivotArea>
    </format>
    <format dxfId="670">
      <pivotArea dataOnly="0" labelOnly="1" outline="0" fieldPosition="0">
        <references count="2">
          <reference field="1" count="1" selected="0">
            <x v="4"/>
          </reference>
          <reference field="2" count="0"/>
        </references>
      </pivotArea>
    </format>
    <format dxfId="669">
      <pivotArea dataOnly="0" labelOnly="1" outline="0" fieldPosition="0">
        <references count="2">
          <reference field="1" count="1" selected="0">
            <x v="2"/>
          </reference>
          <reference field="2" count="0"/>
        </references>
      </pivotArea>
    </format>
    <format dxfId="668">
      <pivotArea dataOnly="0" labelOnly="1" outline="0" fieldPosition="0">
        <references count="2">
          <reference field="1" count="1" selected="0">
            <x v="1"/>
          </reference>
          <reference field="2" count="0"/>
        </references>
      </pivotArea>
    </format>
    <format dxfId="667">
      <pivotArea type="all" dataOnly="0" outline="0" fieldPosition="0"/>
    </format>
    <format dxfId="666">
      <pivotArea outline="0" collapsedLevelsAreSubtotals="1" fieldPosition="0"/>
    </format>
    <format dxfId="665">
      <pivotArea field="1" type="button" dataOnly="0" labelOnly="1" outline="0" axis="axisCol" fieldPosition="0"/>
    </format>
    <format dxfId="664">
      <pivotArea field="2" type="button" dataOnly="0" labelOnly="1" outline="0" axis="axisPage" fieldPosition="2"/>
    </format>
    <format dxfId="663">
      <pivotArea dataOnly="0" labelOnly="1" outline="0" fieldPosition="0">
        <references count="1">
          <reference field="1" count="0"/>
        </references>
      </pivotArea>
    </format>
    <format dxfId="662">
      <pivotArea dataOnly="0" labelOnly="1" grandRow="1" outline="0" fieldPosition="0"/>
    </format>
    <format dxfId="661">
      <pivotArea dataOnly="0" labelOnly="1" outline="0" fieldPosition="0">
        <references count="2">
          <reference field="1" count="1" selected="0">
            <x v="3"/>
          </reference>
          <reference field="2" count="0"/>
        </references>
      </pivotArea>
    </format>
    <format dxfId="660">
      <pivotArea dataOnly="0" labelOnly="1" outline="0" fieldPosition="0">
        <references count="2">
          <reference field="1" count="1" selected="0">
            <x v="5"/>
          </reference>
          <reference field="2" count="0"/>
        </references>
      </pivotArea>
    </format>
    <format dxfId="659">
      <pivotArea dataOnly="0" labelOnly="1" outline="0" fieldPosition="0">
        <references count="2">
          <reference field="1" count="1" selected="0">
            <x v="0"/>
          </reference>
          <reference field="2" count="0"/>
        </references>
      </pivotArea>
    </format>
    <format dxfId="658">
      <pivotArea dataOnly="0" labelOnly="1" outline="0" fieldPosition="0">
        <references count="2">
          <reference field="1" count="1" selected="0">
            <x v="4"/>
          </reference>
          <reference field="2" count="0"/>
        </references>
      </pivotArea>
    </format>
    <format dxfId="657">
      <pivotArea dataOnly="0" labelOnly="1" outline="0" fieldPosition="0">
        <references count="2">
          <reference field="1" count="1" selected="0">
            <x v="2"/>
          </reference>
          <reference field="2" count="0"/>
        </references>
      </pivotArea>
    </format>
    <format dxfId="656">
      <pivotArea dataOnly="0" labelOnly="1" outline="0" fieldPosition="0">
        <references count="2">
          <reference field="1" count="1" selected="0">
            <x v="1"/>
          </reference>
          <reference field="2" count="0"/>
        </references>
      </pivotArea>
    </format>
    <format dxfId="655">
      <pivotArea outline="0" fieldPosition="0">
        <references count="1">
          <reference field="4294967294" count="1">
            <x v="0"/>
          </reference>
        </references>
      </pivotArea>
    </format>
  </formats>
  <chartFormats count="19">
    <chartFormat chart="16" format="10" series="1">
      <pivotArea type="data" outline="0" fieldPosition="0">
        <references count="1">
          <reference field="4294967294" count="1" selected="0">
            <x v="0"/>
          </reference>
        </references>
      </pivotArea>
    </chartFormat>
    <chartFormat chart="16" format="11" series="1">
      <pivotArea type="data" outline="0" fieldPosition="0">
        <references count="2">
          <reference field="4294967294" count="1" selected="0">
            <x v="0"/>
          </reference>
          <reference field="1" count="1" selected="0">
            <x v="0"/>
          </reference>
        </references>
      </pivotArea>
    </chartFormat>
    <chartFormat chart="16" format="12" series="1">
      <pivotArea type="data" outline="0" fieldPosition="0">
        <references count="2">
          <reference field="4294967294" count="1" selected="0">
            <x v="0"/>
          </reference>
          <reference field="1" count="1" selected="0">
            <x v="1"/>
          </reference>
        </references>
      </pivotArea>
    </chartFormat>
    <chartFormat chart="16" format="13" series="1">
      <pivotArea type="data" outline="0" fieldPosition="0">
        <references count="2">
          <reference field="4294967294" count="1" selected="0">
            <x v="0"/>
          </reference>
          <reference field="1" count="1" selected="0">
            <x v="2"/>
          </reference>
        </references>
      </pivotArea>
    </chartFormat>
    <chartFormat chart="16" format="14" series="1">
      <pivotArea type="data" outline="0" fieldPosition="0">
        <references count="2">
          <reference field="4294967294" count="1" selected="0">
            <x v="0"/>
          </reference>
          <reference field="1" count="1" selected="0">
            <x v="3"/>
          </reference>
        </references>
      </pivotArea>
    </chartFormat>
    <chartFormat chart="16" format="15" series="1">
      <pivotArea type="data" outline="0" fieldPosition="0">
        <references count="2">
          <reference field="4294967294" count="1" selected="0">
            <x v="0"/>
          </reference>
          <reference field="1" count="1" selected="0">
            <x v="4"/>
          </reference>
        </references>
      </pivotArea>
    </chartFormat>
    <chartFormat chart="16" format="16" series="1">
      <pivotArea type="data" outline="0" fieldPosition="0">
        <references count="2">
          <reference field="4294967294" count="1" selected="0">
            <x v="0"/>
          </reference>
          <reference field="1" count="1" selected="0">
            <x v="5"/>
          </reference>
        </references>
      </pivotArea>
    </chartFormat>
    <chartFormat chart="18" format="23" series="1">
      <pivotArea type="data" outline="0" fieldPosition="0">
        <references count="2">
          <reference field="4294967294" count="1" selected="0">
            <x v="0"/>
          </reference>
          <reference field="1" count="1" selected="0">
            <x v="3"/>
          </reference>
        </references>
      </pivotArea>
    </chartFormat>
    <chartFormat chart="18" format="24" series="1">
      <pivotArea type="data" outline="0" fieldPosition="0">
        <references count="2">
          <reference field="4294967294" count="1" selected="0">
            <x v="0"/>
          </reference>
          <reference field="1" count="1" selected="0">
            <x v="5"/>
          </reference>
        </references>
      </pivotArea>
    </chartFormat>
    <chartFormat chart="18" format="25" series="1">
      <pivotArea type="data" outline="0" fieldPosition="0">
        <references count="2">
          <reference field="4294967294" count="1" selected="0">
            <x v="0"/>
          </reference>
          <reference field="1" count="1" selected="0">
            <x v="4"/>
          </reference>
        </references>
      </pivotArea>
    </chartFormat>
    <chartFormat chart="18" format="26" series="1">
      <pivotArea type="data" outline="0" fieldPosition="0">
        <references count="2">
          <reference field="4294967294" count="1" selected="0">
            <x v="0"/>
          </reference>
          <reference field="1" count="1" selected="0">
            <x v="0"/>
          </reference>
        </references>
      </pivotArea>
    </chartFormat>
    <chartFormat chart="18" format="27" series="1">
      <pivotArea type="data" outline="0" fieldPosition="0">
        <references count="2">
          <reference field="4294967294" count="1" selected="0">
            <x v="0"/>
          </reference>
          <reference field="1" count="1" selected="0">
            <x v="2"/>
          </reference>
        </references>
      </pivotArea>
    </chartFormat>
    <chartFormat chart="18" format="28" series="1">
      <pivotArea type="data" outline="0" fieldPosition="0">
        <references count="2">
          <reference field="4294967294" count="1" selected="0">
            <x v="0"/>
          </reference>
          <reference field="1" count="1" selected="0">
            <x v="1"/>
          </reference>
        </references>
      </pivotArea>
    </chartFormat>
    <chartFormat chart="29" format="23" series="1">
      <pivotArea type="data" outline="0" fieldPosition="0">
        <references count="2">
          <reference field="4294967294" count="1" selected="0">
            <x v="0"/>
          </reference>
          <reference field="1" count="1" selected="0">
            <x v="3"/>
          </reference>
        </references>
      </pivotArea>
    </chartFormat>
    <chartFormat chart="29" format="24" series="1">
      <pivotArea type="data" outline="0" fieldPosition="0">
        <references count="2">
          <reference field="4294967294" count="1" selected="0">
            <x v="0"/>
          </reference>
          <reference field="1" count="1" selected="0">
            <x v="5"/>
          </reference>
        </references>
      </pivotArea>
    </chartFormat>
    <chartFormat chart="29" format="25" series="1">
      <pivotArea type="data" outline="0" fieldPosition="0">
        <references count="2">
          <reference field="4294967294" count="1" selected="0">
            <x v="0"/>
          </reference>
          <reference field="1" count="1" selected="0">
            <x v="4"/>
          </reference>
        </references>
      </pivotArea>
    </chartFormat>
    <chartFormat chart="29" format="26" series="1">
      <pivotArea type="data" outline="0" fieldPosition="0">
        <references count="2">
          <reference field="4294967294" count="1" selected="0">
            <x v="0"/>
          </reference>
          <reference field="1" count="1" selected="0">
            <x v="0"/>
          </reference>
        </references>
      </pivotArea>
    </chartFormat>
    <chartFormat chart="29" format="27" series="1">
      <pivotArea type="data" outline="0" fieldPosition="0">
        <references count="2">
          <reference field="4294967294" count="1" selected="0">
            <x v="0"/>
          </reference>
          <reference field="1" count="1" selected="0">
            <x v="2"/>
          </reference>
        </references>
      </pivotArea>
    </chartFormat>
    <chartFormat chart="29" format="28" series="1">
      <pivotArea type="data" outline="0" fieldPosition="0">
        <references count="2">
          <reference field="4294967294" count="1" selected="0">
            <x v="0"/>
          </reference>
          <reference field="1" count="1" selected="0">
            <x v="1"/>
          </reference>
        </references>
      </pivotArea>
    </chartFormat>
  </chartFormats>
  <pivotHierarchies count="28">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Year"/>
    <pivotHierarchy dragToData="1" caption="Revenue"/>
    <pivotHierarchy dragToData="1" caption="Expenses"/>
    <pivotHierarchy dragToData="1" caption="Profit"/>
    <pivotHierarchy dragToData="1" caption="Sales"/>
    <pivotHierarchy dragToData="1" caption="Number of Units Sold"/>
  </pivotHierarchies>
  <pivotTableStyleInfo name="PivotStyleMedium5" showRowHeaders="1" showColHeaders="1" showRowStripes="1" showColStripes="1"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Analytics Cumulative Project Data.xlsx!Table13">
        <x15:activeTabTopLevelEntity name="[Table13]"/>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7D2F92-1D7D-4C7D-B103-154494F54A60}" name="PivotTable1" cacheId="69" applyNumberFormats="0" applyBorderFormats="0" applyFontFormats="0" applyPatternFormats="0" applyAlignmentFormats="0" applyWidthHeightFormats="1" dataCaption="Values" updatedVersion="6" minRefreshableVersion="3" useAutoFormatting="1" subtotalHiddenItems="1" itemPrintTitles="1" createdVersion="6" indent="0" compact="0" outline="1" outlineData="1" compactData="0" multipleFieldFilters="0" chartFormat="36">
  <location ref="A6:N13" firstHeaderRow="1" firstDataRow="2" firstDataCol="1" rowPageCount="2" colPageCount="1"/>
  <pivotFields count="6">
    <pivotField axis="axisPage" compact="0" allDrilled="1" showAll="0" dataSourceSort="1" defaultAttributeDrillState="1">
      <items count="1">
        <item t="default"/>
      </items>
    </pivotField>
    <pivotField compact="0"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xis="axisRow" compact="0" allDrilled="1" showAll="0" sortType="descending" defaultAttributeDrillState="1">
      <items count="6">
        <item x="0"/>
        <item x="1"/>
        <item x="2"/>
        <item x="3"/>
        <item n="USA" x="4"/>
        <item t="default"/>
      </items>
      <autoSortScope>
        <pivotArea dataOnly="0" outline="0" fieldPosition="0">
          <references count="1">
            <reference field="4294967294" count="1" selected="0">
              <x v="0"/>
            </reference>
          </references>
        </pivotArea>
      </autoSortScope>
    </pivotField>
    <pivotField axis="axisPage" compact="0" allDrilled="1" showAll="0" dataSourceSort="1" defaultAttributeDrillState="1">
      <items count="1">
        <item t="default"/>
      </items>
    </pivotField>
    <pivotField axis="axisCol" compact="0" allDrilled="1" showAll="0" sortType="ascending" defaultAttributeDrillState="1">
      <items count="13">
        <item x="4"/>
        <item x="3"/>
        <item x="7"/>
        <item x="0"/>
        <item x="8"/>
        <item x="6"/>
        <item x="5"/>
        <item x="1"/>
        <item x="11"/>
        <item x="10"/>
        <item x="9"/>
        <item x="2"/>
        <item t="default"/>
      </items>
    </pivotField>
    <pivotField dataField="1" compact="0" showAll="0"/>
  </pivotFields>
  <rowFields count="1">
    <field x="2"/>
  </rowFields>
  <rowItems count="6">
    <i>
      <x/>
    </i>
    <i>
      <x v="1"/>
    </i>
    <i>
      <x v="4"/>
    </i>
    <i>
      <x v="3"/>
    </i>
    <i>
      <x v="2"/>
    </i>
    <i t="grand">
      <x/>
    </i>
  </rowItems>
  <colFields count="1">
    <field x="4"/>
  </colFields>
  <colItems count="13">
    <i>
      <x/>
    </i>
    <i>
      <x v="1"/>
    </i>
    <i>
      <x v="2"/>
    </i>
    <i>
      <x v="3"/>
    </i>
    <i>
      <x v="4"/>
    </i>
    <i>
      <x v="5"/>
    </i>
    <i>
      <x v="6"/>
    </i>
    <i>
      <x v="7"/>
    </i>
    <i>
      <x v="8"/>
    </i>
    <i>
      <x v="9"/>
    </i>
    <i>
      <x v="10"/>
    </i>
    <i>
      <x v="11"/>
    </i>
    <i t="grand">
      <x/>
    </i>
  </colItems>
  <pageFields count="2">
    <pageField fld="0" hier="15" name="[Table13].[Year].[All]" cap="All"/>
    <pageField fld="3" hier="10" name="[Table13].[COGS].[All]" cap="All"/>
  </pageFields>
  <dataFields count="1">
    <dataField name="Number of Units Sold" fld="5" baseField="1" baseItem="0" numFmtId="3"/>
  </dataFields>
  <formats count="11">
    <format dxfId="654">
      <pivotArea type="all" dataOnly="0" outline="0" fieldPosition="0"/>
    </format>
    <format dxfId="653">
      <pivotArea outline="0" collapsedLevelsAreSubtotals="1" fieldPosition="0"/>
    </format>
    <format dxfId="652">
      <pivotArea field="1" type="button" dataOnly="0" labelOnly="1" outline="0"/>
    </format>
    <format dxfId="651">
      <pivotArea field="2" type="button" dataOnly="0" labelOnly="1" outline="0" axis="axisRow" fieldPosition="0"/>
    </format>
    <format dxfId="650">
      <pivotArea dataOnly="0" labelOnly="1" grandRow="1" outline="0" fieldPosition="0"/>
    </format>
    <format dxfId="649">
      <pivotArea type="all" dataOnly="0" outline="0" fieldPosition="0"/>
    </format>
    <format dxfId="648">
      <pivotArea outline="0" collapsedLevelsAreSubtotals="1" fieldPosition="0"/>
    </format>
    <format dxfId="647">
      <pivotArea field="1" type="button" dataOnly="0" labelOnly="1" outline="0"/>
    </format>
    <format dxfId="646">
      <pivotArea field="2" type="button" dataOnly="0" labelOnly="1" outline="0" axis="axisRow" fieldPosition="0"/>
    </format>
    <format dxfId="645">
      <pivotArea dataOnly="0" labelOnly="1" grandRow="1" outline="0" fieldPosition="0"/>
    </format>
    <format dxfId="644">
      <pivotArea outline="0" fieldPosition="0">
        <references count="1">
          <reference field="4294967294" count="1">
            <x v="0"/>
          </reference>
        </references>
      </pivotArea>
    </format>
  </formats>
  <chartFormats count="31">
    <chartFormat chart="16" format="10" series="1">
      <pivotArea type="data" outline="0" fieldPosition="0">
        <references count="1">
          <reference field="4294967294" count="1" selected="0">
            <x v="0"/>
          </reference>
        </references>
      </pivotArea>
    </chartFormat>
    <chartFormat chart="25" format="23" series="1">
      <pivotArea type="data" outline="0" fieldPosition="0">
        <references count="2">
          <reference field="4294967294" count="1" selected="0">
            <x v="0"/>
          </reference>
          <reference field="2" count="1" selected="0">
            <x v="0"/>
          </reference>
        </references>
      </pivotArea>
    </chartFormat>
    <chartFormat chart="25" format="24" series="1">
      <pivotArea type="data" outline="0" fieldPosition="0">
        <references count="2">
          <reference field="4294967294" count="1" selected="0">
            <x v="0"/>
          </reference>
          <reference field="2" count="1" selected="0">
            <x v="1"/>
          </reference>
        </references>
      </pivotArea>
    </chartFormat>
    <chartFormat chart="25" format="25" series="1">
      <pivotArea type="data" outline="0" fieldPosition="0">
        <references count="2">
          <reference field="4294967294" count="1" selected="0">
            <x v="0"/>
          </reference>
          <reference field="2" count="1" selected="0">
            <x v="2"/>
          </reference>
        </references>
      </pivotArea>
    </chartFormat>
    <chartFormat chart="25" format="26" series="1">
      <pivotArea type="data" outline="0" fieldPosition="0">
        <references count="2">
          <reference field="4294967294" count="1" selected="0">
            <x v="0"/>
          </reference>
          <reference field="2" count="1" selected="0">
            <x v="3"/>
          </reference>
        </references>
      </pivotArea>
    </chartFormat>
    <chartFormat chart="25" format="27" series="1">
      <pivotArea type="data" outline="0" fieldPosition="0">
        <references count="2">
          <reference field="4294967294" count="1" selected="0">
            <x v="0"/>
          </reference>
          <reference field="2" count="1" selected="0">
            <x v="4"/>
          </reference>
        </references>
      </pivotArea>
    </chartFormat>
    <chartFormat chart="25" format="28" series="1">
      <pivotArea type="data" outline="0" fieldPosition="0">
        <references count="1">
          <reference field="4294967294" count="1" selected="0">
            <x v="0"/>
          </reference>
        </references>
      </pivotArea>
    </chartFormat>
    <chartFormat chart="27" format="41" series="1">
      <pivotArea type="data" outline="0" fieldPosition="0">
        <references count="2">
          <reference field="4294967294" count="1" selected="0">
            <x v="0"/>
          </reference>
          <reference field="4" count="1" selected="0">
            <x v="9"/>
          </reference>
        </references>
      </pivotArea>
    </chartFormat>
    <chartFormat chart="27" format="42" series="1">
      <pivotArea type="data" outline="0" fieldPosition="0">
        <references count="2">
          <reference field="4294967294" count="1" selected="0">
            <x v="0"/>
          </reference>
          <reference field="4" count="1" selected="0">
            <x v="11"/>
          </reference>
        </references>
      </pivotArea>
    </chartFormat>
    <chartFormat chart="27" format="43" series="1">
      <pivotArea type="data" outline="0" fieldPosition="0">
        <references count="2">
          <reference field="4294967294" count="1" selected="0">
            <x v="0"/>
          </reference>
          <reference field="4" count="1" selected="0">
            <x v="10"/>
          </reference>
        </references>
      </pivotArea>
    </chartFormat>
    <chartFormat chart="27" format="44" series="1">
      <pivotArea type="data" outline="0" fieldPosition="0">
        <references count="2">
          <reference field="4294967294" count="1" selected="0">
            <x v="0"/>
          </reference>
          <reference field="4" count="1" selected="0">
            <x v="8"/>
          </reference>
        </references>
      </pivotArea>
    </chartFormat>
    <chartFormat chart="27" format="45" series="1">
      <pivotArea type="data" outline="0" fieldPosition="0">
        <references count="2">
          <reference field="4294967294" count="1" selected="0">
            <x v="0"/>
          </reference>
          <reference field="4" count="1" selected="0">
            <x v="5"/>
          </reference>
        </references>
      </pivotArea>
    </chartFormat>
    <chartFormat chart="27" format="46" series="1">
      <pivotArea type="data" outline="0" fieldPosition="0">
        <references count="2">
          <reference field="4294967294" count="1" selected="0">
            <x v="0"/>
          </reference>
          <reference field="4" count="1" selected="0">
            <x v="3"/>
          </reference>
        </references>
      </pivotArea>
    </chartFormat>
    <chartFormat chart="27" format="47" series="1">
      <pivotArea type="data" outline="0" fieldPosition="0">
        <references count="2">
          <reference field="4294967294" count="1" selected="0">
            <x v="0"/>
          </reference>
          <reference field="4" count="1" selected="0">
            <x v="6"/>
          </reference>
        </references>
      </pivotArea>
    </chartFormat>
    <chartFormat chart="27" format="48" series="1">
      <pivotArea type="data" outline="0" fieldPosition="0">
        <references count="2">
          <reference field="4294967294" count="1" selected="0">
            <x v="0"/>
          </reference>
          <reference field="4" count="1" selected="0">
            <x v="0"/>
          </reference>
        </references>
      </pivotArea>
    </chartFormat>
    <chartFormat chart="27" format="49" series="1">
      <pivotArea type="data" outline="0" fieldPosition="0">
        <references count="2">
          <reference field="4294967294" count="1" selected="0">
            <x v="0"/>
          </reference>
          <reference field="4" count="1" selected="0">
            <x v="7"/>
          </reference>
        </references>
      </pivotArea>
    </chartFormat>
    <chartFormat chart="27" format="50" series="1">
      <pivotArea type="data" outline="0" fieldPosition="0">
        <references count="2">
          <reference field="4294967294" count="1" selected="0">
            <x v="0"/>
          </reference>
          <reference field="4" count="1" selected="0">
            <x v="1"/>
          </reference>
        </references>
      </pivotArea>
    </chartFormat>
    <chartFormat chart="27" format="51" series="1">
      <pivotArea type="data" outline="0" fieldPosition="0">
        <references count="2">
          <reference field="4294967294" count="1" selected="0">
            <x v="0"/>
          </reference>
          <reference field="4" count="1" selected="0">
            <x v="2"/>
          </reference>
        </references>
      </pivotArea>
    </chartFormat>
    <chartFormat chart="27" format="52" series="1">
      <pivotArea type="data" outline="0" fieldPosition="0">
        <references count="2">
          <reference field="4294967294" count="1" selected="0">
            <x v="0"/>
          </reference>
          <reference field="4" count="1" selected="0">
            <x v="4"/>
          </reference>
        </references>
      </pivotArea>
    </chartFormat>
    <chartFormat chart="35" format="41" series="1">
      <pivotArea type="data" outline="0" fieldPosition="0">
        <references count="2">
          <reference field="4294967294" count="1" selected="0">
            <x v="0"/>
          </reference>
          <reference field="4" count="1" selected="0">
            <x v="0"/>
          </reference>
        </references>
      </pivotArea>
    </chartFormat>
    <chartFormat chart="35" format="42" series="1">
      <pivotArea type="data" outline="0" fieldPosition="0">
        <references count="2">
          <reference field="4294967294" count="1" selected="0">
            <x v="0"/>
          </reference>
          <reference field="4" count="1" selected="0">
            <x v="1"/>
          </reference>
        </references>
      </pivotArea>
    </chartFormat>
    <chartFormat chart="35" format="43" series="1">
      <pivotArea type="data" outline="0" fieldPosition="0">
        <references count="2">
          <reference field="4294967294" count="1" selected="0">
            <x v="0"/>
          </reference>
          <reference field="4" count="1" selected="0">
            <x v="2"/>
          </reference>
        </references>
      </pivotArea>
    </chartFormat>
    <chartFormat chart="35" format="44" series="1">
      <pivotArea type="data" outline="0" fieldPosition="0">
        <references count="2">
          <reference field="4294967294" count="1" selected="0">
            <x v="0"/>
          </reference>
          <reference field="4" count="1" selected="0">
            <x v="3"/>
          </reference>
        </references>
      </pivotArea>
    </chartFormat>
    <chartFormat chart="35" format="45" series="1">
      <pivotArea type="data" outline="0" fieldPosition="0">
        <references count="2">
          <reference field="4294967294" count="1" selected="0">
            <x v="0"/>
          </reference>
          <reference field="4" count="1" selected="0">
            <x v="4"/>
          </reference>
        </references>
      </pivotArea>
    </chartFormat>
    <chartFormat chart="35" format="46" series="1">
      <pivotArea type="data" outline="0" fieldPosition="0">
        <references count="2">
          <reference field="4294967294" count="1" selected="0">
            <x v="0"/>
          </reference>
          <reference field="4" count="1" selected="0">
            <x v="5"/>
          </reference>
        </references>
      </pivotArea>
    </chartFormat>
    <chartFormat chart="35" format="47" series="1">
      <pivotArea type="data" outline="0" fieldPosition="0">
        <references count="2">
          <reference field="4294967294" count="1" selected="0">
            <x v="0"/>
          </reference>
          <reference field="4" count="1" selected="0">
            <x v="6"/>
          </reference>
        </references>
      </pivotArea>
    </chartFormat>
    <chartFormat chart="35" format="48" series="1">
      <pivotArea type="data" outline="0" fieldPosition="0">
        <references count="2">
          <reference field="4294967294" count="1" selected="0">
            <x v="0"/>
          </reference>
          <reference field="4" count="1" selected="0">
            <x v="7"/>
          </reference>
        </references>
      </pivotArea>
    </chartFormat>
    <chartFormat chart="35" format="49" series="1">
      <pivotArea type="data" outline="0" fieldPosition="0">
        <references count="2">
          <reference field="4294967294" count="1" selected="0">
            <x v="0"/>
          </reference>
          <reference field="4" count="1" selected="0">
            <x v="8"/>
          </reference>
        </references>
      </pivotArea>
    </chartFormat>
    <chartFormat chart="35" format="50" series="1">
      <pivotArea type="data" outline="0" fieldPosition="0">
        <references count="2">
          <reference field="4294967294" count="1" selected="0">
            <x v="0"/>
          </reference>
          <reference field="4" count="1" selected="0">
            <x v="9"/>
          </reference>
        </references>
      </pivotArea>
    </chartFormat>
    <chartFormat chart="35" format="51" series="1">
      <pivotArea type="data" outline="0" fieldPosition="0">
        <references count="2">
          <reference field="4294967294" count="1" selected="0">
            <x v="0"/>
          </reference>
          <reference field="4" count="1" selected="0">
            <x v="10"/>
          </reference>
        </references>
      </pivotArea>
    </chartFormat>
    <chartFormat chart="35" format="52" series="1">
      <pivotArea type="data" outline="0" fieldPosition="0">
        <references count="2">
          <reference field="4294967294" count="1" selected="0">
            <x v="0"/>
          </reference>
          <reference field="4" count="1" selected="0">
            <x v="11"/>
          </reference>
        </references>
      </pivotArea>
    </chartFormat>
  </chartFormats>
  <pivotHierarchies count="28">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Year"/>
    <pivotHierarchy dragToData="1" caption="Revenue"/>
    <pivotHierarchy dragToData="1" caption="Expenses"/>
    <pivotHierarchy dragToData="1" caption="Profit"/>
    <pivotHierarchy dragToData="1" caption="Sales"/>
    <pivotHierarchy dragToData="1" caption="Number of Units Sold"/>
  </pivotHierarchies>
  <pivotTableStyleInfo name="PivotStyleMedium5" showRowHeaders="1" showColHeaders="1" showRowStripes="1" showColStripes="1" showLastColumn="1"/>
  <rowHierarchiesUsage count="1">
    <rowHierarchyUsage hierarchyUsage="1"/>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Analytics Cumulative Project Data.xlsx!Table13">
        <x15:activeTabTopLevelEntity name="[Table13]"/>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A06DDC-DC8E-40EB-88F4-329A0D5E6E1B}" name="PivotTable1" cacheId="57" applyNumberFormats="0" applyBorderFormats="0" applyFontFormats="0" applyPatternFormats="0" applyAlignmentFormats="0" applyWidthHeightFormats="1" dataCaption="Values" updatedVersion="6" minRefreshableVersion="3" useAutoFormatting="1" subtotalHiddenItems="1" itemPrintTitles="1" createdVersion="6" indent="0" compact="0" outline="1" outlineData="1" compactData="0" multipleFieldFilters="0" chartFormat="16">
  <location ref="A6:B13" firstHeaderRow="1" firstDataRow="1" firstDataCol="1" rowPageCount="4" colPageCount="1"/>
  <pivotFields count="6">
    <pivotField axis="axisPage" compact="0" allDrilled="1" showAll="0" dataSourceSort="1" defaultAttributeDrillState="1">
      <items count="1">
        <item t="default"/>
      </items>
    </pivotField>
    <pivotField axis="axisRow" compact="0"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xis="axisPage" compact="0" allDrilled="1" showAll="0" sortType="descending" defaultAttributeDrillState="1">
      <items count="1">
        <item t="default"/>
      </items>
      <autoSortScope>
        <pivotArea dataOnly="0" outline="0" fieldPosition="0">
          <references count="1">
            <reference field="4294967294" count="1" selected="0">
              <x v="0"/>
            </reference>
          </references>
        </pivotArea>
      </autoSortScope>
    </pivotField>
    <pivotField dataField="1" compact="0" showAll="0"/>
    <pivotField axis="axisPage" compact="0" allDrilled="1" showAll="0" dataSourceSort="1" defaultAttributeDrillState="1">
      <items count="1">
        <item t="default"/>
      </items>
    </pivotField>
    <pivotField axis="axisPage" compact="0" allDrilled="1" showAll="0" dataSourceSort="1" defaultAttributeDrillState="1">
      <items count="1">
        <item t="default"/>
      </items>
    </pivotField>
  </pivotFields>
  <rowFields count="1">
    <field x="1"/>
  </rowFields>
  <rowItems count="7">
    <i>
      <x v="3"/>
    </i>
    <i>
      <x v="5"/>
    </i>
    <i>
      <x/>
    </i>
    <i>
      <x v="4"/>
    </i>
    <i>
      <x v="2"/>
    </i>
    <i>
      <x v="1"/>
    </i>
    <i t="grand">
      <x/>
    </i>
  </rowItems>
  <colItems count="1">
    <i/>
  </colItems>
  <pageFields count="4">
    <pageField fld="0" hier="15" name="[Table13].[Year].[All]" cap="All"/>
    <pageField fld="4" hier="7" name="[Table13].[Gross Sales].[All]" cap="All"/>
    <pageField fld="5" hier="10" name="[Table13].[COGS].[All]" cap="All"/>
    <pageField fld="2" hier="1" name="[Table13].[country].[All]" cap="All"/>
  </pageFields>
  <dataFields count="1">
    <dataField name="Profit" fld="3" baseField="2" baseItem="4" numFmtId="3"/>
  </dataFields>
  <formats count="25">
    <format dxfId="643">
      <pivotArea type="all" dataOnly="0" outline="0" fieldPosition="0"/>
    </format>
    <format dxfId="642">
      <pivotArea outline="0" collapsedLevelsAreSubtotals="1" fieldPosition="0"/>
    </format>
    <format dxfId="641">
      <pivotArea field="1" type="button" dataOnly="0" labelOnly="1" outline="0" axis="axisRow" fieldPosition="0"/>
    </format>
    <format dxfId="640">
      <pivotArea field="2" type="button" dataOnly="0" labelOnly="1" outline="0" axis="axisPage" fieldPosition="3"/>
    </format>
    <format dxfId="639">
      <pivotArea dataOnly="0" labelOnly="1" outline="0" fieldPosition="0">
        <references count="1">
          <reference field="1" count="0"/>
        </references>
      </pivotArea>
    </format>
    <format dxfId="638">
      <pivotArea dataOnly="0" labelOnly="1" grandRow="1" outline="0" fieldPosition="0"/>
    </format>
    <format dxfId="637">
      <pivotArea dataOnly="0" labelOnly="1" outline="0" fieldPosition="0">
        <references count="2">
          <reference field="1" count="1" selected="0">
            <x v="3"/>
          </reference>
          <reference field="2" count="0"/>
        </references>
      </pivotArea>
    </format>
    <format dxfId="636">
      <pivotArea dataOnly="0" labelOnly="1" outline="0" fieldPosition="0">
        <references count="2">
          <reference field="1" count="1" selected="0">
            <x v="5"/>
          </reference>
          <reference field="2" count="0"/>
        </references>
      </pivotArea>
    </format>
    <format dxfId="635">
      <pivotArea dataOnly="0" labelOnly="1" outline="0" fieldPosition="0">
        <references count="2">
          <reference field="1" count="1" selected="0">
            <x v="0"/>
          </reference>
          <reference field="2" count="0"/>
        </references>
      </pivotArea>
    </format>
    <format dxfId="634">
      <pivotArea dataOnly="0" labelOnly="1" outline="0" fieldPosition="0">
        <references count="2">
          <reference field="1" count="1" selected="0">
            <x v="4"/>
          </reference>
          <reference field="2" count="0"/>
        </references>
      </pivotArea>
    </format>
    <format dxfId="633">
      <pivotArea dataOnly="0" labelOnly="1" outline="0" fieldPosition="0">
        <references count="2">
          <reference field="1" count="1" selected="0">
            <x v="2"/>
          </reference>
          <reference field="2" count="0"/>
        </references>
      </pivotArea>
    </format>
    <format dxfId="632">
      <pivotArea dataOnly="0" labelOnly="1" outline="0" fieldPosition="0">
        <references count="2">
          <reference field="1" count="1" selected="0">
            <x v="1"/>
          </reference>
          <reference field="2" count="0"/>
        </references>
      </pivotArea>
    </format>
    <format dxfId="631">
      <pivotArea type="all" dataOnly="0" outline="0" fieldPosition="0"/>
    </format>
    <format dxfId="630">
      <pivotArea outline="0" collapsedLevelsAreSubtotals="1" fieldPosition="0"/>
    </format>
    <format dxfId="629">
      <pivotArea field="1" type="button" dataOnly="0" labelOnly="1" outline="0" axis="axisRow" fieldPosition="0"/>
    </format>
    <format dxfId="628">
      <pivotArea field="2" type="button" dataOnly="0" labelOnly="1" outline="0" axis="axisPage" fieldPosition="3"/>
    </format>
    <format dxfId="627">
      <pivotArea dataOnly="0" labelOnly="1" outline="0" fieldPosition="0">
        <references count="1">
          <reference field="1" count="0"/>
        </references>
      </pivotArea>
    </format>
    <format dxfId="626">
      <pivotArea dataOnly="0" labelOnly="1" grandRow="1" outline="0" fieldPosition="0"/>
    </format>
    <format dxfId="625">
      <pivotArea dataOnly="0" labelOnly="1" outline="0" fieldPosition="0">
        <references count="2">
          <reference field="1" count="1" selected="0">
            <x v="3"/>
          </reference>
          <reference field="2" count="0"/>
        </references>
      </pivotArea>
    </format>
    <format dxfId="624">
      <pivotArea dataOnly="0" labelOnly="1" outline="0" fieldPosition="0">
        <references count="2">
          <reference field="1" count="1" selected="0">
            <x v="5"/>
          </reference>
          <reference field="2" count="0"/>
        </references>
      </pivotArea>
    </format>
    <format dxfId="623">
      <pivotArea dataOnly="0" labelOnly="1" outline="0" fieldPosition="0">
        <references count="2">
          <reference field="1" count="1" selected="0">
            <x v="0"/>
          </reference>
          <reference field="2" count="0"/>
        </references>
      </pivotArea>
    </format>
    <format dxfId="622">
      <pivotArea dataOnly="0" labelOnly="1" outline="0" fieldPosition="0">
        <references count="2">
          <reference field="1" count="1" selected="0">
            <x v="4"/>
          </reference>
          <reference field="2" count="0"/>
        </references>
      </pivotArea>
    </format>
    <format dxfId="621">
      <pivotArea dataOnly="0" labelOnly="1" outline="0" fieldPosition="0">
        <references count="2">
          <reference field="1" count="1" selected="0">
            <x v="2"/>
          </reference>
          <reference field="2" count="0"/>
        </references>
      </pivotArea>
    </format>
    <format dxfId="620">
      <pivotArea dataOnly="0" labelOnly="1" outline="0" fieldPosition="0">
        <references count="2">
          <reference field="1" count="1" selected="0">
            <x v="1"/>
          </reference>
          <reference field="2" count="0"/>
        </references>
      </pivotArea>
    </format>
    <format dxfId="619">
      <pivotArea outline="0" fieldPosition="0">
        <references count="1">
          <reference field="4294967294" count="1">
            <x v="0"/>
          </reference>
        </references>
      </pivotArea>
    </format>
  </formats>
  <chartFormats count="3">
    <chartFormat chart="5"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Hierarchies count="28">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Year"/>
    <pivotHierarchy dragToData="1" caption="Revenue"/>
    <pivotHierarchy dragToData="1" caption="Expenses"/>
    <pivotHierarchy dragToData="1" caption="Profit"/>
    <pivotHierarchy dragToData="1"/>
    <pivotHierarchy dragToData="1"/>
  </pivotHierarchies>
  <pivotTableStyleInfo name="PivotStyleMedium5" showRowHeaders="1" showColHeaders="1" showRowStripes="1" showColStripes="1"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Analytics Cumulative Project Data.xlsx!Table13">
        <x15:activeTabTopLevelEntity name="[Table13]"/>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98F0EC-7C3D-416E-9128-EECCDA758930}" name="PivotTable1" cacheId="54" applyNumberFormats="0" applyBorderFormats="0" applyFontFormats="0" applyPatternFormats="0" applyAlignmentFormats="0" applyWidthHeightFormats="1" dataCaption="Values" updatedVersion="6" minRefreshableVersion="3" useAutoFormatting="1" subtotalHiddenItems="1" itemPrintTitles="1" createdVersion="6" indent="0" compact="0" outline="1" outlineData="1" compactData="0" multipleFieldFilters="0" chartFormat="11">
  <location ref="A6:B12" firstHeaderRow="1" firstDataRow="1" firstDataCol="1" rowPageCount="4" colPageCount="1"/>
  <pivotFields count="6">
    <pivotField axis="axisPage" compact="0" allDrilled="1" showAll="0" dataSourceSort="1" defaultAttributeDrillState="1">
      <items count="1">
        <item t="default"/>
      </items>
    </pivotField>
    <pivotField axis="axisPage" compact="0" allDrilled="1" showAll="0" defaultAttributeDrillState="1">
      <items count="7">
        <item x="0"/>
        <item x="1"/>
        <item x="2"/>
        <item x="3"/>
        <item x="4"/>
        <item x="5"/>
        <item t="default"/>
      </items>
    </pivotField>
    <pivotField axis="axisRow" compact="0"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showAll="0"/>
    <pivotField axis="axisPage" compact="0" allDrilled="1" showAll="0" dataSourceSort="1" defaultAttributeDrillState="1">
      <items count="1">
        <item t="default"/>
      </items>
    </pivotField>
    <pivotField axis="axisPage" compact="0" allDrilled="1" showAll="0" dataSourceSort="1" defaultAttributeDrillState="1">
      <items count="1">
        <item t="default"/>
      </items>
    </pivotField>
  </pivotFields>
  <rowFields count="1">
    <field x="2"/>
  </rowFields>
  <rowItems count="6">
    <i>
      <x v="1"/>
    </i>
    <i>
      <x v="2"/>
    </i>
    <i>
      <x/>
    </i>
    <i>
      <x v="4"/>
    </i>
    <i>
      <x v="3"/>
    </i>
    <i t="grand">
      <x/>
    </i>
  </rowItems>
  <colItems count="1">
    <i/>
  </colItems>
  <pageFields count="4">
    <pageField fld="0" hier="15" name="[Table13].[Year].[All]" cap="All"/>
    <pageField fld="1" hier="2" name="[Table13].[Product].[All]" cap="All"/>
    <pageField fld="4" hier="7" name="[Table13].[Gross Sales].[All]" cap="All"/>
    <pageField fld="5" hier="10" name="[Table13].[COGS].[All]" cap="All"/>
  </pageFields>
  <dataFields count="1">
    <dataField name="Profit" fld="3" baseField="2" baseItem="4" numFmtId="3"/>
  </dataFields>
  <formats count="25">
    <format dxfId="618">
      <pivotArea type="all" dataOnly="0" outline="0" fieldPosition="0"/>
    </format>
    <format dxfId="617">
      <pivotArea outline="0" collapsedLevelsAreSubtotals="1" fieldPosition="0"/>
    </format>
    <format dxfId="616">
      <pivotArea field="1" type="button" dataOnly="0" labelOnly="1" outline="0" axis="axisPage" fieldPosition="1"/>
    </format>
    <format dxfId="615">
      <pivotArea field="2" type="button" dataOnly="0" labelOnly="1" outline="0" axis="axisRow" fieldPosition="0"/>
    </format>
    <format dxfId="614">
      <pivotArea dataOnly="0" labelOnly="1" outline="0" fieldPosition="0">
        <references count="1">
          <reference field="1" count="0"/>
        </references>
      </pivotArea>
    </format>
    <format dxfId="613">
      <pivotArea dataOnly="0" labelOnly="1" grandRow="1" outline="0" fieldPosition="0"/>
    </format>
    <format dxfId="612">
      <pivotArea dataOnly="0" labelOnly="1" outline="0" fieldPosition="0">
        <references count="2">
          <reference field="1" count="1" selected="0">
            <x v="3"/>
          </reference>
          <reference field="2" count="0"/>
        </references>
      </pivotArea>
    </format>
    <format dxfId="611">
      <pivotArea dataOnly="0" labelOnly="1" outline="0" fieldPosition="0">
        <references count="2">
          <reference field="1" count="1" selected="0">
            <x v="5"/>
          </reference>
          <reference field="2" count="0"/>
        </references>
      </pivotArea>
    </format>
    <format dxfId="610">
      <pivotArea dataOnly="0" labelOnly="1" outline="0" fieldPosition="0">
        <references count="2">
          <reference field="1" count="1" selected="0">
            <x v="0"/>
          </reference>
          <reference field="2" count="0"/>
        </references>
      </pivotArea>
    </format>
    <format dxfId="609">
      <pivotArea dataOnly="0" labelOnly="1" outline="0" fieldPosition="0">
        <references count="2">
          <reference field="1" count="1" selected="0">
            <x v="4"/>
          </reference>
          <reference field="2" count="0"/>
        </references>
      </pivotArea>
    </format>
    <format dxfId="608">
      <pivotArea dataOnly="0" labelOnly="1" outline="0" fieldPosition="0">
        <references count="2">
          <reference field="1" count="1" selected="0">
            <x v="2"/>
          </reference>
          <reference field="2" count="0"/>
        </references>
      </pivotArea>
    </format>
    <format dxfId="607">
      <pivotArea dataOnly="0" labelOnly="1" outline="0" fieldPosition="0">
        <references count="2">
          <reference field="1" count="1" selected="0">
            <x v="1"/>
          </reference>
          <reference field="2" count="0"/>
        </references>
      </pivotArea>
    </format>
    <format dxfId="606">
      <pivotArea type="all" dataOnly="0" outline="0" fieldPosition="0"/>
    </format>
    <format dxfId="605">
      <pivotArea outline="0" collapsedLevelsAreSubtotals="1" fieldPosition="0"/>
    </format>
    <format dxfId="604">
      <pivotArea field="1" type="button" dataOnly="0" labelOnly="1" outline="0" axis="axisPage" fieldPosition="1"/>
    </format>
    <format dxfId="603">
      <pivotArea field="2" type="button" dataOnly="0" labelOnly="1" outline="0" axis="axisRow" fieldPosition="0"/>
    </format>
    <format dxfId="602">
      <pivotArea dataOnly="0" labelOnly="1" outline="0" fieldPosition="0">
        <references count="1">
          <reference field="1" count="0"/>
        </references>
      </pivotArea>
    </format>
    <format dxfId="601">
      <pivotArea dataOnly="0" labelOnly="1" grandRow="1" outline="0" fieldPosition="0"/>
    </format>
    <format dxfId="600">
      <pivotArea dataOnly="0" labelOnly="1" outline="0" fieldPosition="0">
        <references count="2">
          <reference field="1" count="1" selected="0">
            <x v="3"/>
          </reference>
          <reference field="2" count="0"/>
        </references>
      </pivotArea>
    </format>
    <format dxfId="599">
      <pivotArea dataOnly="0" labelOnly="1" outline="0" fieldPosition="0">
        <references count="2">
          <reference field="1" count="1" selected="0">
            <x v="5"/>
          </reference>
          <reference field="2" count="0"/>
        </references>
      </pivotArea>
    </format>
    <format dxfId="598">
      <pivotArea dataOnly="0" labelOnly="1" outline="0" fieldPosition="0">
        <references count="2">
          <reference field="1" count="1" selected="0">
            <x v="0"/>
          </reference>
          <reference field="2" count="0"/>
        </references>
      </pivotArea>
    </format>
    <format dxfId="597">
      <pivotArea dataOnly="0" labelOnly="1" outline="0" fieldPosition="0">
        <references count="2">
          <reference field="1" count="1" selected="0">
            <x v="4"/>
          </reference>
          <reference field="2" count="0"/>
        </references>
      </pivotArea>
    </format>
    <format dxfId="596">
      <pivotArea dataOnly="0" labelOnly="1" outline="0" fieldPosition="0">
        <references count="2">
          <reference field="1" count="1" selected="0">
            <x v="2"/>
          </reference>
          <reference field="2" count="0"/>
        </references>
      </pivotArea>
    </format>
    <format dxfId="595">
      <pivotArea dataOnly="0" labelOnly="1" outline="0" fieldPosition="0">
        <references count="2">
          <reference field="1" count="1" selected="0">
            <x v="1"/>
          </reference>
          <reference field="2" count="0"/>
        </references>
      </pivotArea>
    </format>
    <format dxfId="594">
      <pivotArea outline="0" fieldPosition="0">
        <references count="1">
          <reference field="4294967294" count="1">
            <x v="0"/>
          </reference>
        </references>
      </pivotArea>
    </format>
  </formats>
  <chartFormats count="2">
    <chartFormat chart="5" format="6"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s>
  <pivotHierarchies count="28">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Year"/>
    <pivotHierarchy dragToData="1" caption="Revenue"/>
    <pivotHierarchy dragToData="1" caption="Expenses"/>
    <pivotHierarchy dragToData="1" caption="Profit"/>
    <pivotHierarchy dragToData="1"/>
    <pivotHierarchy dragToData="1"/>
  </pivotHierarchies>
  <pivotTableStyleInfo name="PivotStyleMedium5" showRowHeaders="1" showColHeaders="1" showRowStripes="1" showColStripes="1"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Analytics Cumulative Project Data.xlsx!Table13">
        <x15:activeTabTopLevelEntity name="[Table13]"/>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49E03B-385B-45E8-BDF7-726FB5D1E01B}" name="PivotTable1" cacheId="75" applyNumberFormats="0" applyBorderFormats="0" applyFontFormats="0" applyPatternFormats="0" applyAlignmentFormats="0" applyWidthHeightFormats="1" dataCaption="Values" updatedVersion="6" minRefreshableVersion="3" useAutoFormatting="1" subtotalHiddenItems="1" itemPrintTitles="1" createdVersion="6" indent="0" compact="0" outline="1" outlineData="1" compactData="0" multipleFieldFilters="0" chartFormat="14">
  <location ref="A7:C38" firstHeaderRow="1" firstDataRow="1" firstDataCol="2" rowPageCount="2" colPageCount="1"/>
  <pivotFields count="5">
    <pivotField axis="axisPage" compact="0" allDrilled="1" showAll="0" dataSourceSort="1" defaultAttributeDrillState="1">
      <items count="1">
        <item t="default"/>
      </items>
    </pivotField>
    <pivotField axis="axisRow" compact="0"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xis="axisPage" compact="0" allDrilled="1" showAll="0" defaultAttributeDrillState="1">
      <items count="1">
        <item t="default"/>
      </items>
    </pivotField>
    <pivotField dataField="1" compact="0" showAll="0"/>
    <pivotField axis="axisRow" compact="0"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s>
  <rowFields count="2">
    <field x="1"/>
    <field x="4"/>
  </rowFields>
  <rowItems count="31">
    <i>
      <x v="3"/>
    </i>
    <i r="1">
      <x/>
    </i>
    <i r="1">
      <x v="2"/>
    </i>
    <i r="1">
      <x v="1"/>
    </i>
    <i r="1">
      <x v="3"/>
    </i>
    <i>
      <x v="4"/>
    </i>
    <i r="1">
      <x v="2"/>
    </i>
    <i r="1">
      <x/>
    </i>
    <i r="1">
      <x v="1"/>
    </i>
    <i r="1">
      <x v="3"/>
    </i>
    <i>
      <x v="5"/>
    </i>
    <i r="1">
      <x/>
    </i>
    <i r="1">
      <x v="2"/>
    </i>
    <i r="1">
      <x v="1"/>
    </i>
    <i r="1">
      <x v="3"/>
    </i>
    <i>
      <x/>
    </i>
    <i r="1">
      <x/>
    </i>
    <i r="1">
      <x v="2"/>
    </i>
    <i r="1">
      <x v="1"/>
    </i>
    <i r="1">
      <x v="3"/>
    </i>
    <i>
      <x v="1"/>
    </i>
    <i r="1">
      <x/>
    </i>
    <i r="1">
      <x v="2"/>
    </i>
    <i r="1">
      <x v="1"/>
    </i>
    <i r="1">
      <x v="3"/>
    </i>
    <i>
      <x v="2"/>
    </i>
    <i r="1">
      <x v="2"/>
    </i>
    <i r="1">
      <x/>
    </i>
    <i r="1">
      <x v="1"/>
    </i>
    <i r="1">
      <x v="3"/>
    </i>
    <i t="grand">
      <x/>
    </i>
  </rowItems>
  <colItems count="1">
    <i/>
  </colItems>
  <pageFields count="2">
    <pageField fld="0" hier="15" name="[Table13].[Year].[All]" cap="All"/>
    <pageField fld="2" hier="1" name="[Table13].[country].[All]" cap="All"/>
  </pageFields>
  <dataFields count="1">
    <dataField name="Number of Discounts" fld="3" subtotal="count" baseField="0" baseItem="0" numFmtId="3"/>
  </dataFields>
  <formats count="25">
    <format dxfId="593">
      <pivotArea type="all" dataOnly="0" outline="0" fieldPosition="0"/>
    </format>
    <format dxfId="592">
      <pivotArea outline="0" collapsedLevelsAreSubtotals="1" fieldPosition="0"/>
    </format>
    <format dxfId="591">
      <pivotArea field="1" type="button" dataOnly="0" labelOnly="1" outline="0" axis="axisRow" fieldPosition="0"/>
    </format>
    <format dxfId="590">
      <pivotArea field="2" type="button" dataOnly="0" labelOnly="1" outline="0" axis="axisPage" fieldPosition="1"/>
    </format>
    <format dxfId="589">
      <pivotArea dataOnly="0" labelOnly="1" outline="0" fieldPosition="0">
        <references count="1">
          <reference field="1" count="0"/>
        </references>
      </pivotArea>
    </format>
    <format dxfId="588">
      <pivotArea dataOnly="0" labelOnly="1" grandRow="1" outline="0" fieldPosition="0"/>
    </format>
    <format dxfId="587">
      <pivotArea dataOnly="0" labelOnly="1" outline="0" fieldPosition="0">
        <references count="2">
          <reference field="1" count="1" selected="0">
            <x v="3"/>
          </reference>
          <reference field="2" count="0"/>
        </references>
      </pivotArea>
    </format>
    <format dxfId="586">
      <pivotArea dataOnly="0" labelOnly="1" outline="0" fieldPosition="0">
        <references count="2">
          <reference field="1" count="1" selected="0">
            <x v="5"/>
          </reference>
          <reference field="2" count="0"/>
        </references>
      </pivotArea>
    </format>
    <format dxfId="585">
      <pivotArea dataOnly="0" labelOnly="1" outline="0" fieldPosition="0">
        <references count="2">
          <reference field="1" count="1" selected="0">
            <x v="0"/>
          </reference>
          <reference field="2" count="0"/>
        </references>
      </pivotArea>
    </format>
    <format dxfId="584">
      <pivotArea dataOnly="0" labelOnly="1" outline="0" fieldPosition="0">
        <references count="2">
          <reference field="1" count="1" selected="0">
            <x v="4"/>
          </reference>
          <reference field="2" count="0"/>
        </references>
      </pivotArea>
    </format>
    <format dxfId="583">
      <pivotArea dataOnly="0" labelOnly="1" outline="0" fieldPosition="0">
        <references count="2">
          <reference field="1" count="1" selected="0">
            <x v="2"/>
          </reference>
          <reference field="2" count="0"/>
        </references>
      </pivotArea>
    </format>
    <format dxfId="582">
      <pivotArea dataOnly="0" labelOnly="1" outline="0" fieldPosition="0">
        <references count="2">
          <reference field="1" count="1" selected="0">
            <x v="1"/>
          </reference>
          <reference field="2" count="0"/>
        </references>
      </pivotArea>
    </format>
    <format dxfId="581">
      <pivotArea type="all" dataOnly="0" outline="0" fieldPosition="0"/>
    </format>
    <format dxfId="580">
      <pivotArea outline="0" collapsedLevelsAreSubtotals="1" fieldPosition="0"/>
    </format>
    <format dxfId="579">
      <pivotArea field="1" type="button" dataOnly="0" labelOnly="1" outline="0" axis="axisRow" fieldPosition="0"/>
    </format>
    <format dxfId="578">
      <pivotArea field="2" type="button" dataOnly="0" labelOnly="1" outline="0" axis="axisPage" fieldPosition="1"/>
    </format>
    <format dxfId="577">
      <pivotArea dataOnly="0" labelOnly="1" outline="0" fieldPosition="0">
        <references count="1">
          <reference field="1" count="0"/>
        </references>
      </pivotArea>
    </format>
    <format dxfId="576">
      <pivotArea dataOnly="0" labelOnly="1" grandRow="1" outline="0" fieldPosition="0"/>
    </format>
    <format dxfId="575">
      <pivotArea dataOnly="0" labelOnly="1" outline="0" fieldPosition="0">
        <references count="2">
          <reference field="1" count="1" selected="0">
            <x v="3"/>
          </reference>
          <reference field="2" count="0"/>
        </references>
      </pivotArea>
    </format>
    <format dxfId="574">
      <pivotArea dataOnly="0" labelOnly="1" outline="0" fieldPosition="0">
        <references count="2">
          <reference field="1" count="1" selected="0">
            <x v="5"/>
          </reference>
          <reference field="2" count="0"/>
        </references>
      </pivotArea>
    </format>
    <format dxfId="573">
      <pivotArea dataOnly="0" labelOnly="1" outline="0" fieldPosition="0">
        <references count="2">
          <reference field="1" count="1" selected="0">
            <x v="0"/>
          </reference>
          <reference field="2" count="0"/>
        </references>
      </pivotArea>
    </format>
    <format dxfId="572">
      <pivotArea dataOnly="0" labelOnly="1" outline="0" fieldPosition="0">
        <references count="2">
          <reference field="1" count="1" selected="0">
            <x v="4"/>
          </reference>
          <reference field="2" count="0"/>
        </references>
      </pivotArea>
    </format>
    <format dxfId="571">
      <pivotArea dataOnly="0" labelOnly="1" outline="0" fieldPosition="0">
        <references count="2">
          <reference field="1" count="1" selected="0">
            <x v="2"/>
          </reference>
          <reference field="2" count="0"/>
        </references>
      </pivotArea>
    </format>
    <format dxfId="570">
      <pivotArea dataOnly="0" labelOnly="1" outline="0" fieldPosition="0">
        <references count="2">
          <reference field="1" count="1" selected="0">
            <x v="1"/>
          </reference>
          <reference field="2" count="0"/>
        </references>
      </pivotArea>
    </format>
    <format dxfId="569">
      <pivotArea outline="0" fieldPosition="0">
        <references count="1">
          <reference field="4294967294" count="1">
            <x v="0"/>
          </reference>
        </references>
      </pivotArea>
    </format>
  </formats>
  <chartFormats count="2">
    <chartFormat chart="7" format="9" series="1">
      <pivotArea type="data" outline="0" fieldPosition="0">
        <references count="1">
          <reference field="4294967294" count="1" selected="0">
            <x v="0"/>
          </reference>
        </references>
      </pivotArea>
    </chartFormat>
    <chartFormat chart="9" format="11" series="1">
      <pivotArea type="data" outline="0" fieldPosition="0">
        <references count="1">
          <reference field="4294967294" count="1" selected="0">
            <x v="0"/>
          </reference>
        </references>
      </pivotArea>
    </chartFormat>
  </chartFormats>
  <pivotHierarchies count="28">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Number of Discounts"/>
    <pivotHierarchy dragToData="1"/>
    <pivotHierarchy dragToData="1" caption="Count of Year"/>
    <pivotHierarchy dragToData="1" caption="Revenue"/>
    <pivotHierarchy dragToData="1" caption="Expenses"/>
    <pivotHierarchy dragToData="1" caption="Profit"/>
    <pivotHierarchy dragToData="1"/>
    <pivotHierarchy dragToData="1"/>
  </pivotHierarchies>
  <pivotTableStyleInfo name="PivotStyleMedium5" showRowHeaders="1" showColHeaders="1" showRowStripes="1" showColStripes="1" showLastColumn="1"/>
  <rowHierarchiesUsage count="2">
    <rowHierarchyUsage hierarchyUsage="2"/>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Analytics Cumulative Project Data.xlsx!Table13">
        <x15:activeTabTopLevelEntity name="[Table13]"/>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7B2546-A95A-44A3-99F6-D1263B8FAB15}" name="PivotTable1" cacheId="48" applyNumberFormats="0" applyBorderFormats="0" applyFontFormats="0" applyPatternFormats="0" applyAlignmentFormats="0" applyWidthHeightFormats="1" dataCaption="Values" updatedVersion="6" minRefreshableVersion="3" useAutoFormatting="1" subtotalHiddenItems="1" itemPrintTitles="1" createdVersion="6" indent="0" compact="0" outline="1" outlineData="1" compactData="0" multipleFieldFilters="0" chartFormat="5">
  <location ref="A3:C40" firstHeaderRow="1" firstDataRow="1" firstDataCol="2" rowPageCount="1" colPageCount="1"/>
  <pivotFields count="4">
    <pivotField axis="axisPage" compact="0" allDrilled="1" showAll="0" dataSourceSort="1" defaultAttributeDrillState="1">
      <items count="1">
        <item t="default"/>
      </items>
    </pivotField>
    <pivotField axis="axisRow" compact="0"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xis="axisRow" compact="0"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compact="0" showAll="0"/>
  </pivotFields>
  <rowFields count="2">
    <field x="1"/>
    <field x="2"/>
  </rowFields>
  <rowItems count="37">
    <i>
      <x v="3"/>
    </i>
    <i r="1">
      <x/>
    </i>
    <i r="1">
      <x v="4"/>
    </i>
    <i r="1">
      <x v="3"/>
    </i>
    <i r="1">
      <x v="1"/>
    </i>
    <i r="1">
      <x v="2"/>
    </i>
    <i>
      <x v="5"/>
    </i>
    <i r="1">
      <x v="1"/>
    </i>
    <i r="1">
      <x v="4"/>
    </i>
    <i r="1">
      <x v="2"/>
    </i>
    <i r="1">
      <x v="3"/>
    </i>
    <i r="1">
      <x/>
    </i>
    <i>
      <x/>
    </i>
    <i r="1">
      <x v="1"/>
    </i>
    <i r="1">
      <x/>
    </i>
    <i r="1">
      <x v="2"/>
    </i>
    <i r="1">
      <x v="3"/>
    </i>
    <i r="1">
      <x v="4"/>
    </i>
    <i>
      <x v="4"/>
    </i>
    <i r="1">
      <x v="2"/>
    </i>
    <i r="1">
      <x v="1"/>
    </i>
    <i r="1">
      <x/>
    </i>
    <i r="1">
      <x v="4"/>
    </i>
    <i r="1">
      <x v="3"/>
    </i>
    <i>
      <x v="2"/>
    </i>
    <i r="1">
      <x v="2"/>
    </i>
    <i r="1">
      <x v="1"/>
    </i>
    <i r="1">
      <x v="4"/>
    </i>
    <i r="1">
      <x v="3"/>
    </i>
    <i r="1">
      <x/>
    </i>
    <i>
      <x v="1"/>
    </i>
    <i r="1">
      <x/>
    </i>
    <i r="1">
      <x v="3"/>
    </i>
    <i r="1">
      <x v="1"/>
    </i>
    <i r="1">
      <x v="2"/>
    </i>
    <i r="1">
      <x v="4"/>
    </i>
    <i t="grand">
      <x/>
    </i>
  </rowItems>
  <colItems count="1">
    <i/>
  </colItems>
  <pageFields count="1">
    <pageField fld="0" hier="15" name="[Table13].[Year].[All]" cap="All"/>
  </pageFields>
  <dataFields count="1">
    <dataField name="Profit (usd)" fld="3" baseField="2" baseItem="2" numFmtId="3"/>
  </dataFields>
  <formats count="25">
    <format dxfId="568">
      <pivotArea type="all" dataOnly="0" outline="0" fieldPosition="0"/>
    </format>
    <format dxfId="567">
      <pivotArea outline="0" collapsedLevelsAreSubtotals="1" fieldPosition="0"/>
    </format>
    <format dxfId="566">
      <pivotArea field="1" type="button" dataOnly="0" labelOnly="1" outline="0" axis="axisRow" fieldPosition="0"/>
    </format>
    <format dxfId="565">
      <pivotArea field="2" type="button" dataOnly="0" labelOnly="1" outline="0" axis="axisRow" fieldPosition="1"/>
    </format>
    <format dxfId="564">
      <pivotArea dataOnly="0" labelOnly="1" outline="0" fieldPosition="0">
        <references count="1">
          <reference field="1" count="0"/>
        </references>
      </pivotArea>
    </format>
    <format dxfId="563">
      <pivotArea dataOnly="0" labelOnly="1" grandRow="1" outline="0" fieldPosition="0"/>
    </format>
    <format dxfId="562">
      <pivotArea dataOnly="0" labelOnly="1" outline="0" fieldPosition="0">
        <references count="2">
          <reference field="1" count="1" selected="0">
            <x v="3"/>
          </reference>
          <reference field="2" count="0"/>
        </references>
      </pivotArea>
    </format>
    <format dxfId="561">
      <pivotArea dataOnly="0" labelOnly="1" outline="0" fieldPosition="0">
        <references count="2">
          <reference field="1" count="1" selected="0">
            <x v="5"/>
          </reference>
          <reference field="2" count="0"/>
        </references>
      </pivotArea>
    </format>
    <format dxfId="560">
      <pivotArea dataOnly="0" labelOnly="1" outline="0" fieldPosition="0">
        <references count="2">
          <reference field="1" count="1" selected="0">
            <x v="0"/>
          </reference>
          <reference field="2" count="0"/>
        </references>
      </pivotArea>
    </format>
    <format dxfId="559">
      <pivotArea dataOnly="0" labelOnly="1" outline="0" fieldPosition="0">
        <references count="2">
          <reference field="1" count="1" selected="0">
            <x v="4"/>
          </reference>
          <reference field="2" count="0"/>
        </references>
      </pivotArea>
    </format>
    <format dxfId="558">
      <pivotArea dataOnly="0" labelOnly="1" outline="0" fieldPosition="0">
        <references count="2">
          <reference field="1" count="1" selected="0">
            <x v="2"/>
          </reference>
          <reference field="2" count="0"/>
        </references>
      </pivotArea>
    </format>
    <format dxfId="557">
      <pivotArea dataOnly="0" labelOnly="1" outline="0" fieldPosition="0">
        <references count="2">
          <reference field="1" count="1" selected="0">
            <x v="1"/>
          </reference>
          <reference field="2" count="0"/>
        </references>
      </pivotArea>
    </format>
    <format dxfId="556">
      <pivotArea type="all" dataOnly="0" outline="0" fieldPosition="0"/>
    </format>
    <format dxfId="555">
      <pivotArea outline="0" collapsedLevelsAreSubtotals="1" fieldPosition="0"/>
    </format>
    <format dxfId="554">
      <pivotArea field="1" type="button" dataOnly="0" labelOnly="1" outline="0" axis="axisRow" fieldPosition="0"/>
    </format>
    <format dxfId="553">
      <pivotArea field="2" type="button" dataOnly="0" labelOnly="1" outline="0" axis="axisRow" fieldPosition="1"/>
    </format>
    <format dxfId="552">
      <pivotArea dataOnly="0" labelOnly="1" outline="0" fieldPosition="0">
        <references count="1">
          <reference field="1" count="0"/>
        </references>
      </pivotArea>
    </format>
    <format dxfId="551">
      <pivotArea dataOnly="0" labelOnly="1" grandRow="1" outline="0" fieldPosition="0"/>
    </format>
    <format dxfId="550">
      <pivotArea dataOnly="0" labelOnly="1" outline="0" fieldPosition="0">
        <references count="2">
          <reference field="1" count="1" selected="0">
            <x v="3"/>
          </reference>
          <reference field="2" count="0"/>
        </references>
      </pivotArea>
    </format>
    <format dxfId="549">
      <pivotArea dataOnly="0" labelOnly="1" outline="0" fieldPosition="0">
        <references count="2">
          <reference field="1" count="1" selected="0">
            <x v="5"/>
          </reference>
          <reference field="2" count="0"/>
        </references>
      </pivotArea>
    </format>
    <format dxfId="548">
      <pivotArea dataOnly="0" labelOnly="1" outline="0" fieldPosition="0">
        <references count="2">
          <reference field="1" count="1" selected="0">
            <x v="0"/>
          </reference>
          <reference field="2" count="0"/>
        </references>
      </pivotArea>
    </format>
    <format dxfId="547">
      <pivotArea dataOnly="0" labelOnly="1" outline="0" fieldPosition="0">
        <references count="2">
          <reference field="1" count="1" selected="0">
            <x v="4"/>
          </reference>
          <reference field="2" count="0"/>
        </references>
      </pivotArea>
    </format>
    <format dxfId="546">
      <pivotArea dataOnly="0" labelOnly="1" outline="0" fieldPosition="0">
        <references count="2">
          <reference field="1" count="1" selected="0">
            <x v="2"/>
          </reference>
          <reference field="2" count="0"/>
        </references>
      </pivotArea>
    </format>
    <format dxfId="545">
      <pivotArea dataOnly="0" labelOnly="1" outline="0" fieldPosition="0">
        <references count="2">
          <reference field="1" count="1" selected="0">
            <x v="1"/>
          </reference>
          <reference field="2" count="0"/>
        </references>
      </pivotArea>
    </format>
    <format dxfId="544">
      <pivotArea outline="0" fieldPosition="0">
        <references count="1">
          <reference field="4294967294" count="1">
            <x v="0"/>
          </reference>
        </references>
      </pivotArea>
    </format>
  </format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28">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Year"/>
    <pivotHierarchy dragToData="1" caption="Gross Sales"/>
    <pivotHierarchy dragToData="1" caption="COGS"/>
    <pivotHierarchy dragToData="1" caption="Profit (usd)"/>
    <pivotHierarchy dragToData="1"/>
    <pivotHierarchy dragToData="1"/>
  </pivotHierarchies>
  <pivotTableStyleInfo name="PivotStyleMedium5" showRowHeaders="1" showColHeaders="1" showRowStripes="1" showColStripes="1" showLastColumn="1"/>
  <rowHierarchiesUsage count="2">
    <rowHierarchyUsage hierarchyUsage="2"/>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Analytics Cumulative Project Data.xlsx!Table13">
        <x15:activeTabTopLevelEntity name="[Table13]"/>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9859C9F-2903-49D4-B0FC-77BBBC40A53A}" name="PivotTable1" cacheId="45" applyNumberFormats="0" applyBorderFormats="0" applyFontFormats="0" applyPatternFormats="0" applyAlignmentFormats="0" applyWidthHeightFormats="1" dataCaption="Values" updatedVersion="6" minRefreshableVersion="3" useAutoFormatting="1" subtotalHiddenItems="1" itemPrintTitles="1" createdVersion="6" indent="0" compact="0" outline="1" outlineData="1" compactData="0" multipleFieldFilters="0" chartFormat="2">
  <location ref="A3:C40" firstHeaderRow="1" firstDataRow="1" firstDataCol="2" rowPageCount="1" colPageCount="1"/>
  <pivotFields count="4">
    <pivotField axis="axisPage" compact="0" allDrilled="1" showAll="0" dataSourceSort="1" defaultAttributeDrillState="1">
      <items count="1">
        <item t="default"/>
      </items>
    </pivotField>
    <pivotField axis="axisRow" compact="0" allDrilled="1"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compact="0" showAll="0" defaultSubtotal="0"/>
    <pivotField axis="axisRow" compact="0"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2">
    <field x="1"/>
    <field x="3"/>
  </rowFields>
  <rowItems count="37">
    <i>
      <x v="1"/>
    </i>
    <i r="1">
      <x v="4"/>
    </i>
    <i r="1">
      <x/>
    </i>
    <i r="1">
      <x v="3"/>
    </i>
    <i r="1">
      <x v="2"/>
    </i>
    <i r="1">
      <x v="1"/>
    </i>
    <i>
      <x v="2"/>
    </i>
    <i r="1">
      <x v="3"/>
    </i>
    <i r="1">
      <x/>
    </i>
    <i r="1">
      <x v="2"/>
    </i>
    <i r="1">
      <x v="1"/>
    </i>
    <i r="1">
      <x v="4"/>
    </i>
    <i>
      <x/>
    </i>
    <i r="1">
      <x v="4"/>
    </i>
    <i r="1">
      <x v="3"/>
    </i>
    <i r="1">
      <x/>
    </i>
    <i r="1">
      <x v="2"/>
    </i>
    <i r="1">
      <x v="1"/>
    </i>
    <i>
      <x v="4"/>
    </i>
    <i r="1">
      <x v="3"/>
    </i>
    <i r="1">
      <x/>
    </i>
    <i r="1">
      <x v="1"/>
    </i>
    <i r="1">
      <x v="2"/>
    </i>
    <i r="1">
      <x v="4"/>
    </i>
    <i>
      <x v="5"/>
    </i>
    <i r="1">
      <x v="3"/>
    </i>
    <i r="1">
      <x v="2"/>
    </i>
    <i r="1">
      <x v="1"/>
    </i>
    <i r="1">
      <x/>
    </i>
    <i r="1">
      <x v="4"/>
    </i>
    <i>
      <x v="3"/>
    </i>
    <i r="1">
      <x v="2"/>
    </i>
    <i r="1">
      <x v="1"/>
    </i>
    <i r="1">
      <x v="4"/>
    </i>
    <i r="1">
      <x/>
    </i>
    <i r="1">
      <x v="3"/>
    </i>
    <i t="grand">
      <x/>
    </i>
  </rowItems>
  <colItems count="1">
    <i/>
  </colItems>
  <pageFields count="1">
    <pageField fld="0" hier="15" name="[Table13].[Year].[All]" cap="All"/>
  </pageFields>
  <dataFields count="1">
    <dataField name="COGS" fld="2" baseField="0" baseItem="0" numFmtId="3"/>
  </dataFields>
  <formats count="26">
    <format dxfId="543">
      <pivotArea type="all" dataOnly="0" outline="0" fieldPosition="0"/>
    </format>
    <format dxfId="542">
      <pivotArea outline="0" collapsedLevelsAreSubtotals="1" fieldPosition="0"/>
    </format>
    <format dxfId="541">
      <pivotArea field="1" type="button" dataOnly="0" labelOnly="1" outline="0" axis="axisRow" fieldPosition="0"/>
    </format>
    <format dxfId="540">
      <pivotArea field="3" type="button" dataOnly="0" labelOnly="1" outline="0" axis="axisRow" fieldPosition="1"/>
    </format>
    <format dxfId="539">
      <pivotArea dataOnly="0" labelOnly="1" outline="0" fieldPosition="0">
        <references count="1">
          <reference field="1" count="0"/>
        </references>
      </pivotArea>
    </format>
    <format dxfId="538">
      <pivotArea dataOnly="0" labelOnly="1" grandRow="1" outline="0" fieldPosition="0"/>
    </format>
    <format dxfId="537">
      <pivotArea dataOnly="0" labelOnly="1" outline="0" fieldPosition="0">
        <references count="2">
          <reference field="1" count="1" selected="0">
            <x v="1"/>
          </reference>
          <reference field="3" count="0"/>
        </references>
      </pivotArea>
    </format>
    <format dxfId="536">
      <pivotArea dataOnly="0" labelOnly="1" outline="0" fieldPosition="0">
        <references count="2">
          <reference field="1" count="1" selected="0">
            <x v="2"/>
          </reference>
          <reference field="3" count="0"/>
        </references>
      </pivotArea>
    </format>
    <format dxfId="535">
      <pivotArea dataOnly="0" labelOnly="1" outline="0" fieldPosition="0">
        <references count="2">
          <reference field="1" count="1" selected="0">
            <x v="0"/>
          </reference>
          <reference field="3" count="0"/>
        </references>
      </pivotArea>
    </format>
    <format dxfId="534">
      <pivotArea dataOnly="0" labelOnly="1" outline="0" fieldPosition="0">
        <references count="2">
          <reference field="1" count="1" selected="0">
            <x v="4"/>
          </reference>
          <reference field="3" count="0"/>
        </references>
      </pivotArea>
    </format>
    <format dxfId="533">
      <pivotArea dataOnly="0" labelOnly="1" outline="0" fieldPosition="0">
        <references count="2">
          <reference field="1" count="1" selected="0">
            <x v="5"/>
          </reference>
          <reference field="3" count="0"/>
        </references>
      </pivotArea>
    </format>
    <format dxfId="532">
      <pivotArea dataOnly="0" labelOnly="1" outline="0" fieldPosition="0">
        <references count="2">
          <reference field="1" count="1" selected="0">
            <x v="3"/>
          </reference>
          <reference field="3" count="0"/>
        </references>
      </pivotArea>
    </format>
    <format dxfId="531">
      <pivotArea dataOnly="0" labelOnly="1" outline="0" axis="axisValues" fieldPosition="0"/>
    </format>
    <format dxfId="530">
      <pivotArea type="all" dataOnly="0" outline="0" fieldPosition="0"/>
    </format>
    <format dxfId="529">
      <pivotArea outline="0" collapsedLevelsAreSubtotals="1" fieldPosition="0"/>
    </format>
    <format dxfId="528">
      <pivotArea field="1" type="button" dataOnly="0" labelOnly="1" outline="0" axis="axisRow" fieldPosition="0"/>
    </format>
    <format dxfId="527">
      <pivotArea field="3" type="button" dataOnly="0" labelOnly="1" outline="0" axis="axisRow" fieldPosition="1"/>
    </format>
    <format dxfId="526">
      <pivotArea dataOnly="0" labelOnly="1" outline="0" fieldPosition="0">
        <references count="1">
          <reference field="1" count="0"/>
        </references>
      </pivotArea>
    </format>
    <format dxfId="525">
      <pivotArea dataOnly="0" labelOnly="1" grandRow="1" outline="0" fieldPosition="0"/>
    </format>
    <format dxfId="524">
      <pivotArea dataOnly="0" labelOnly="1" outline="0" fieldPosition="0">
        <references count="2">
          <reference field="1" count="1" selected="0">
            <x v="1"/>
          </reference>
          <reference field="3" count="0"/>
        </references>
      </pivotArea>
    </format>
    <format dxfId="523">
      <pivotArea dataOnly="0" labelOnly="1" outline="0" fieldPosition="0">
        <references count="2">
          <reference field="1" count="1" selected="0">
            <x v="2"/>
          </reference>
          <reference field="3" count="0"/>
        </references>
      </pivotArea>
    </format>
    <format dxfId="522">
      <pivotArea dataOnly="0" labelOnly="1" outline="0" fieldPosition="0">
        <references count="2">
          <reference field="1" count="1" selected="0">
            <x v="0"/>
          </reference>
          <reference field="3" count="0"/>
        </references>
      </pivotArea>
    </format>
    <format dxfId="521">
      <pivotArea dataOnly="0" labelOnly="1" outline="0" fieldPosition="0">
        <references count="2">
          <reference field="1" count="1" selected="0">
            <x v="4"/>
          </reference>
          <reference field="3" count="0"/>
        </references>
      </pivotArea>
    </format>
    <format dxfId="520">
      <pivotArea dataOnly="0" labelOnly="1" outline="0" fieldPosition="0">
        <references count="2">
          <reference field="1" count="1" selected="0">
            <x v="5"/>
          </reference>
          <reference field="3" count="0"/>
        </references>
      </pivotArea>
    </format>
    <format dxfId="519">
      <pivotArea dataOnly="0" labelOnly="1" outline="0" fieldPosition="0">
        <references count="2">
          <reference field="1" count="1" selected="0">
            <x v="3"/>
          </reference>
          <reference field="3" count="0"/>
        </references>
      </pivotArea>
    </format>
    <format dxfId="518">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Hierarchies count="28">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Year"/>
    <pivotHierarchy dragToData="1" caption="Gross Sales"/>
    <pivotHierarchy dragToData="1" caption="COGS"/>
    <pivotHierarchy dragToData="1" caption="Profit"/>
    <pivotHierarchy dragToData="1"/>
    <pivotHierarchy dragToData="1"/>
  </pivotHierarchies>
  <pivotTableStyleInfo name="PivotStyleMedium5" showRowHeaders="1" showColHeaders="1" showRowStripes="1" showColStripes="1" showLastColumn="1"/>
  <rowHierarchiesUsage count="2">
    <rowHierarchyUsage hierarchyUsage="2"/>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Analytics Cumulative Project Data.xlsx!Table13">
        <x15:activeTabTopLevelEntity name="[Table13]"/>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04A26D8-2199-45F8-B524-4384F75AF2C6}" sourceName="[Table13].[country]">
  <pivotTables>
    <pivotTable tabId="4" name="PivotTable1"/>
    <pivotTable tabId="3" name="PivotTable1"/>
    <pivotTable tabId="5" name="PivotTable1"/>
    <pivotTable tabId="7" name="PivotTable1"/>
    <pivotTable tabId="8" name="PivotTable1"/>
    <pivotTable tabId="9" name="PivotTable1"/>
    <pivotTable tabId="10" name="PivotTable1"/>
    <pivotTable tabId="11" name="PivotTable1"/>
    <pivotTable tabId="12" name="PivotTable1"/>
  </pivotTables>
  <data>
    <olap pivotCacheId="43420273">
      <levels count="2">
        <level uniqueName="[Table13].[country].[(All)]" sourceCaption="(All)" count="0"/>
        <level uniqueName="[Table13].[country].[country]" sourceCaption="country" count="5">
          <ranges>
            <range startItem="0">
              <i n="[Table13].[country].&amp;[Canada]" c="Canada"/>
              <i n="[Table13].[country].&amp;[France]" c="France"/>
              <i n="[Table13].[country].&amp;[Germany]" c="Germany"/>
              <i n="[Table13].[country].&amp;[Mexico]" c="Mexico"/>
              <i n="[Table13].[country].&amp;[United States of America]" c="United States of America"/>
            </range>
          </ranges>
        </level>
      </levels>
      <selections count="1">
        <selection n="[Table13].[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8F65FB0-3C4A-4EBE-A2B5-23E2734F7E7E}" sourceName="[Table13].[Year]">
  <pivotTables>
    <pivotTable tabId="4" name="PivotTable1"/>
    <pivotTable tabId="3" name="PivotTable1"/>
    <pivotTable tabId="5" name="PivotTable1"/>
    <pivotTable tabId="7" name="PivotTable1"/>
    <pivotTable tabId="8" name="PivotTable1"/>
    <pivotTable tabId="9" name="PivotTable1"/>
    <pivotTable tabId="10" name="PivotTable1"/>
    <pivotTable tabId="11" name="PivotTable1"/>
    <pivotTable tabId="12" name="PivotTable1"/>
  </pivotTables>
  <data>
    <olap pivotCacheId="43420273">
      <levels count="2">
        <level uniqueName="[Table13].[Year].[(All)]" sourceCaption="(All)" count="0"/>
        <level uniqueName="[Table13].[Year].[Year]" sourceCaption="Year" count="2">
          <ranges>
            <range startItem="0">
              <i n="[Table13].[Year].&amp;[2013]" c="2013"/>
              <i n="[Table13].[Year].&amp;[2014]" c="2014"/>
            </range>
          </ranges>
        </level>
      </levels>
      <selections count="1">
        <selection n="[Table13].[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4E315E1-FA50-4CFF-96D2-503EDB715194}" sourceName="[Table13].[Product]">
  <pivotTables>
    <pivotTable tabId="4" name="PivotTable1"/>
    <pivotTable tabId="3" name="PivotTable1"/>
    <pivotTable tabId="5" name="PivotTable1"/>
    <pivotTable tabId="7" name="PivotTable1"/>
    <pivotTable tabId="8" name="PivotTable1"/>
    <pivotTable tabId="9" name="PivotTable1"/>
    <pivotTable tabId="10" name="PivotTable1"/>
    <pivotTable tabId="11" name="PivotTable1"/>
    <pivotTable tabId="12" name="PivotTable1"/>
  </pivotTables>
  <data>
    <olap pivotCacheId="43420273">
      <levels count="2">
        <level uniqueName="[Table13].[Product].[(All)]" sourceCaption="(All)" count="0"/>
        <level uniqueName="[Table13].[Product].[Product]" sourceCaption="Product" count="6">
          <ranges>
            <range startItem="0">
              <i n="[Table13].[Product].&amp;[Amarilla]" c="Amarilla"/>
              <i n="[Table13].[Product].&amp;[Carretera]" c="Carretera"/>
              <i n="[Table13].[Product].&amp;[Montana]" c="Montana"/>
              <i n="[Table13].[Product].&amp;[Paseo]" c="Paseo"/>
              <i n="[Table13].[Product].&amp;[Velo]" c="Velo"/>
              <i n="[Table13].[Product].&amp;[VTT]" c="VTT"/>
            </range>
          </ranges>
        </level>
      </levels>
      <selections count="1">
        <selection n="[Table13].[Produc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F75A4C6A-5E76-4487-B695-FF22ED9A741D}" sourceName="[Table13].[segment]">
  <pivotTables>
    <pivotTable tabId="4" name="PivotTable1"/>
    <pivotTable tabId="3" name="PivotTable1"/>
    <pivotTable tabId="5" name="PivotTable1"/>
    <pivotTable tabId="7" name="PivotTable1"/>
    <pivotTable tabId="8" name="PivotTable1"/>
    <pivotTable tabId="9" name="PivotTable1"/>
    <pivotTable tabId="10" name="PivotTable1"/>
    <pivotTable tabId="11" name="PivotTable1"/>
    <pivotTable tabId="12" name="PivotTable1"/>
  </pivotTables>
  <data>
    <olap pivotCacheId="43420273">
      <levels count="2">
        <level uniqueName="[Table13].[segment].[(All)]" sourceCaption="(All)" count="0"/>
        <level uniqueName="[Table13].[segment].[segment]" sourceCaption="segment" count="5">
          <ranges>
            <range startItem="0">
              <i n="[Table13].[segment].&amp;[Channel Partners]" c="Channel Partners"/>
              <i n="[Table13].[segment].&amp;[Enterprise]" c="Enterprise"/>
              <i n="[Table13].[segment].&amp;[Government]" c="Government"/>
              <i n="[Table13].[segment].&amp;[Midmarket]" c="Midmarket"/>
              <i n="[Table13].[segment].&amp;[Small Business]" c="Small Business"/>
            </range>
          </ranges>
        </level>
      </levels>
      <selections count="1">
        <selection n="[Table13].[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4A90DA7-29F2-4EBF-97DA-7EADD8744E53}" cache="Slicer_country" caption="country" level="1" rowHeight="180000"/>
  <slicer name="Year" xr10:uid="{35DD73DD-267A-4644-B7E7-08F166030324}" cache="Slicer_Year" caption="Year" level="1" rowHeight="180000"/>
  <slicer name="Product" xr10:uid="{047ADC36-D458-473E-B631-C59EA441B36E}" cache="Slicer_Product" caption="Product" level="1" rowHeight="180000"/>
  <slicer name="segment" xr10:uid="{B760CCA1-335B-4282-9507-23B700B90E1E}" cache="Slicer_segment" caption="segment" level="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54456C-BEB2-431F-A021-607F0D5858F0}" name="Table13" displayName="Table13" ref="A1:Q702" totalsRowCount="1" headerRowDxfId="748" dataDxfId="747">
  <autoFilter ref="A1:Q701" xr:uid="{33532F70-1834-472F-9E5C-BCB154CD2AF8}"/>
  <sortState ref="A2:Q701">
    <sortCondition ref="M1:M701"/>
  </sortState>
  <tableColumns count="17">
    <tableColumn id="1" xr3:uid="{ECA97137-ECCE-408A-980F-B605D073C996}" name="segment" dataDxfId="746" totalsRowDxfId="17"/>
    <tableColumn id="2" xr3:uid="{83B0CC52-5521-45EC-8226-92FB7CC517A9}" name="country" dataDxfId="745" totalsRowDxfId="16"/>
    <tableColumn id="3" xr3:uid="{5841BA38-6B39-47AB-B39D-9E54DFB1450B}" name="Product" dataDxfId="744" totalsRowDxfId="15"/>
    <tableColumn id="4" xr3:uid="{99F37240-1098-4F52-A7CD-E437BB9269F7}" name="Discount Band" dataDxfId="74" totalsRowDxfId="14"/>
    <tableColumn id="17" xr3:uid="{687A4A0B-3352-4DE0-9CE7-65E4E67C81EF}" name="Discount band ranking" dataDxfId="72" totalsRowDxfId="13">
      <calculatedColumnFormula>IF(Table13[[#This Row],[Discount Band]]="High",3,IF(Table13[[#This Row],[Discount Band]]="Medium",2,IF(Table13[[#This Row],[Discount Band]]="Low",1,0)))</calculatedColumnFormula>
    </tableColumn>
    <tableColumn id="5" xr3:uid="{8174F018-9DDF-4781-910C-FC149996CBBA}" name="Units Sold" dataDxfId="73" totalsRowDxfId="12"/>
    <tableColumn id="6" xr3:uid="{A5BB4839-F10C-4F10-80D7-D4FA503ECB60}" name="Manufacturing Price" dataDxfId="743" totalsRowDxfId="11"/>
    <tableColumn id="7" xr3:uid="{E0AF846A-7F85-44A6-A6BF-545BC43CB3F0}" name="Sale Price" dataDxfId="742" totalsRowDxfId="10"/>
    <tableColumn id="8" xr3:uid="{00566E5F-7A0D-470C-8D1A-5E16E9645B72}" name="Gross Sales" dataDxfId="741" totalsRowDxfId="9"/>
    <tableColumn id="9" xr3:uid="{E711F78C-2C31-410F-9479-D11369C2519C}" name="Discounts" totalsRowFunction="average" dataDxfId="740" totalsRowDxfId="8"/>
    <tableColumn id="10" xr3:uid="{13ACDDE2-49BB-4D12-AF49-2144310FB85C}" name=" Sales" dataDxfId="739" totalsRowDxfId="7"/>
    <tableColumn id="11" xr3:uid="{3E7788E0-AB12-42F3-91F1-976882453529}" name="COGS" dataDxfId="738" totalsRowDxfId="6"/>
    <tableColumn id="12" xr3:uid="{58EBFBFB-66B9-4CFC-AA46-39FE6DEB7ABB}" name="Profit" dataDxfId="18" totalsRowDxfId="5"/>
    <tableColumn id="13" xr3:uid="{635BB53D-6859-4A4F-B41A-7F164B8B0A1D}" name="Date" dataDxfId="737" totalsRowDxfId="4"/>
    <tableColumn id="14" xr3:uid="{E6173C0E-1924-4893-88A7-78E3D08BCAC5}" name="Month Number" dataDxfId="736" totalsRowDxfId="3"/>
    <tableColumn id="15" xr3:uid="{CA667E2F-9A72-4C2A-B7C0-51585D4E8B09}" name="Month Name" dataDxfId="735" totalsRowDxfId="2"/>
    <tableColumn id="16" xr3:uid="{75342166-2F8F-4B64-958F-40251718C870}" name="Year" dataDxfId="734" totalsRow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opLeftCell="A676" workbookViewId="0">
      <selection activeCell="L701" sqref="L701"/>
    </sheetView>
  </sheetViews>
  <sheetFormatPr defaultColWidth="25.109375" defaultRowHeight="15.85" customHeight="1" x14ac:dyDescent="0.2"/>
  <cols>
    <col min="1" max="1" width="15.6640625" bestFit="1" customWidth="1"/>
    <col min="2" max="2" width="22.33203125" bestFit="1" customWidth="1"/>
    <col min="3" max="3" width="10" bestFit="1" customWidth="1"/>
    <col min="4" max="4" width="15.44140625" bestFit="1" customWidth="1"/>
    <col min="5" max="5" width="10.33203125" bestFit="1" customWidth="1"/>
    <col min="6" max="6" width="19.33203125" bestFit="1" customWidth="1"/>
    <col min="7" max="7" width="10" bestFit="1" customWidth="1"/>
    <col min="8" max="8" width="12.88671875" bestFit="1" customWidth="1"/>
    <col min="9" max="9" width="11.33203125" bestFit="1" customWidth="1"/>
    <col min="10" max="10" width="12.88671875" bestFit="1" customWidth="1"/>
    <col min="11" max="12" width="11.33203125" bestFit="1" customWidth="1"/>
    <col min="13" max="13" width="9.44140625" bestFit="1" customWidth="1"/>
    <col min="14" max="14" width="14.44140625" bestFit="1" customWidth="1"/>
    <col min="15" max="15" width="13.44140625" bestFit="1" customWidth="1"/>
    <col min="16" max="16" width="5.33203125" bestFit="1" customWidth="1"/>
  </cols>
  <sheetData>
    <row r="1" spans="1:26" ht="13.15" x14ac:dyDescent="0.25">
      <c r="A1" s="10" t="s">
        <v>0</v>
      </c>
      <c r="B1" s="10" t="s">
        <v>1</v>
      </c>
      <c r="C1" s="11" t="s">
        <v>2</v>
      </c>
      <c r="D1" s="11" t="s">
        <v>3</v>
      </c>
      <c r="E1" s="10" t="s">
        <v>4</v>
      </c>
      <c r="F1" s="12" t="s">
        <v>5</v>
      </c>
      <c r="G1" s="12" t="s">
        <v>6</v>
      </c>
      <c r="H1" s="12" t="s">
        <v>7</v>
      </c>
      <c r="I1" s="12" t="s">
        <v>8</v>
      </c>
      <c r="J1" s="12" t="s">
        <v>9</v>
      </c>
      <c r="K1" s="12" t="s">
        <v>10</v>
      </c>
      <c r="L1" s="12" t="s">
        <v>11</v>
      </c>
      <c r="M1" s="13" t="s">
        <v>12</v>
      </c>
      <c r="N1" s="14" t="s">
        <v>13</v>
      </c>
      <c r="O1" s="11" t="s">
        <v>14</v>
      </c>
      <c r="P1" s="15" t="s">
        <v>15</v>
      </c>
      <c r="Q1" s="1"/>
      <c r="R1" s="1"/>
      <c r="S1" s="1"/>
      <c r="T1" s="1"/>
      <c r="U1" s="1"/>
      <c r="V1" s="1"/>
      <c r="W1" s="1"/>
      <c r="X1" s="1"/>
      <c r="Y1" s="1"/>
      <c r="Z1" s="1"/>
    </row>
    <row r="2" spans="1:26" ht="16.45" customHeight="1" x14ac:dyDescent="0.2">
      <c r="A2" s="2" t="s">
        <v>16</v>
      </c>
      <c r="B2" s="2" t="s">
        <v>17</v>
      </c>
      <c r="C2" s="3" t="s">
        <v>18</v>
      </c>
      <c r="D2" s="3" t="s">
        <v>19</v>
      </c>
      <c r="E2" s="2">
        <v>1618.5</v>
      </c>
      <c r="F2" s="4">
        <v>3</v>
      </c>
      <c r="G2" s="4">
        <v>20</v>
      </c>
      <c r="H2" s="4">
        <v>32370</v>
      </c>
      <c r="I2" s="4">
        <v>0</v>
      </c>
      <c r="J2" s="4">
        <v>32370</v>
      </c>
      <c r="K2" s="4">
        <v>16185</v>
      </c>
      <c r="L2" s="4">
        <v>16185</v>
      </c>
      <c r="M2" s="5">
        <v>41640</v>
      </c>
      <c r="N2" s="6">
        <v>1</v>
      </c>
      <c r="O2" s="3" t="s">
        <v>20</v>
      </c>
      <c r="P2" s="7" t="s">
        <v>21</v>
      </c>
    </row>
    <row r="3" spans="1:26" ht="12.55" x14ac:dyDescent="0.2">
      <c r="A3" s="2" t="s">
        <v>16</v>
      </c>
      <c r="B3" s="2" t="s">
        <v>22</v>
      </c>
      <c r="C3" s="3" t="s">
        <v>18</v>
      </c>
      <c r="D3" s="3" t="s">
        <v>19</v>
      </c>
      <c r="E3" s="2">
        <v>1321</v>
      </c>
      <c r="F3" s="4">
        <v>3</v>
      </c>
      <c r="G3" s="4">
        <v>20</v>
      </c>
      <c r="H3" s="4">
        <v>26420</v>
      </c>
      <c r="I3" s="4">
        <v>0</v>
      </c>
      <c r="J3" s="4">
        <v>26420</v>
      </c>
      <c r="K3" s="4">
        <v>13210</v>
      </c>
      <c r="L3" s="4">
        <v>13210</v>
      </c>
      <c r="M3" s="5">
        <v>41640</v>
      </c>
      <c r="N3" s="6">
        <v>1</v>
      </c>
      <c r="O3" s="3" t="s">
        <v>20</v>
      </c>
      <c r="P3" s="7" t="s">
        <v>21</v>
      </c>
    </row>
    <row r="4" spans="1:26" ht="12.55" x14ac:dyDescent="0.2">
      <c r="A4" s="2" t="s">
        <v>23</v>
      </c>
      <c r="B4" s="2" t="s">
        <v>24</v>
      </c>
      <c r="C4" s="3" t="s">
        <v>18</v>
      </c>
      <c r="D4" s="3" t="s">
        <v>19</v>
      </c>
      <c r="E4" s="2">
        <v>2178</v>
      </c>
      <c r="F4" s="4">
        <v>3</v>
      </c>
      <c r="G4" s="4">
        <v>15</v>
      </c>
      <c r="H4" s="4">
        <v>32670</v>
      </c>
      <c r="I4" s="4">
        <v>0</v>
      </c>
      <c r="J4" s="4">
        <v>32670</v>
      </c>
      <c r="K4" s="4">
        <v>21780</v>
      </c>
      <c r="L4" s="4">
        <v>10890</v>
      </c>
      <c r="M4" s="5">
        <v>41791</v>
      </c>
      <c r="N4" s="6">
        <v>6</v>
      </c>
      <c r="O4" s="3" t="s">
        <v>25</v>
      </c>
      <c r="P4" s="7" t="s">
        <v>21</v>
      </c>
    </row>
    <row r="5" spans="1:26" ht="12.55" x14ac:dyDescent="0.2">
      <c r="A5" s="2" t="s">
        <v>23</v>
      </c>
      <c r="B5" s="2" t="s">
        <v>22</v>
      </c>
      <c r="C5" s="3" t="s">
        <v>18</v>
      </c>
      <c r="D5" s="3" t="s">
        <v>19</v>
      </c>
      <c r="E5" s="2">
        <v>888</v>
      </c>
      <c r="F5" s="4">
        <v>3</v>
      </c>
      <c r="G5" s="4">
        <v>15</v>
      </c>
      <c r="H5" s="4">
        <v>13320</v>
      </c>
      <c r="I5" s="4">
        <v>0</v>
      </c>
      <c r="J5" s="4">
        <v>13320</v>
      </c>
      <c r="K5" s="4">
        <v>8880</v>
      </c>
      <c r="L5" s="4">
        <v>4440</v>
      </c>
      <c r="M5" s="5">
        <v>41791</v>
      </c>
      <c r="N5" s="6">
        <v>6</v>
      </c>
      <c r="O5" s="3" t="s">
        <v>25</v>
      </c>
      <c r="P5" s="7" t="s">
        <v>21</v>
      </c>
    </row>
    <row r="6" spans="1:26" ht="12.55" x14ac:dyDescent="0.2">
      <c r="A6" s="2" t="s">
        <v>23</v>
      </c>
      <c r="B6" s="2" t="s">
        <v>26</v>
      </c>
      <c r="C6" s="3" t="s">
        <v>18</v>
      </c>
      <c r="D6" s="3" t="s">
        <v>19</v>
      </c>
      <c r="E6" s="2">
        <v>2470</v>
      </c>
      <c r="F6" s="4">
        <v>3</v>
      </c>
      <c r="G6" s="4">
        <v>15</v>
      </c>
      <c r="H6" s="4">
        <v>37050</v>
      </c>
      <c r="I6" s="4">
        <v>0</v>
      </c>
      <c r="J6" s="4">
        <v>37050</v>
      </c>
      <c r="K6" s="4">
        <v>24700</v>
      </c>
      <c r="L6" s="4">
        <v>12350</v>
      </c>
      <c r="M6" s="5">
        <v>41791</v>
      </c>
      <c r="N6" s="6">
        <v>6</v>
      </c>
      <c r="O6" s="3" t="s">
        <v>25</v>
      </c>
      <c r="P6" s="7" t="s">
        <v>21</v>
      </c>
    </row>
    <row r="7" spans="1:26" ht="12.55" x14ac:dyDescent="0.2">
      <c r="A7" s="2" t="s">
        <v>16</v>
      </c>
      <c r="B7" s="2" t="s">
        <v>22</v>
      </c>
      <c r="C7" s="3" t="s">
        <v>18</v>
      </c>
      <c r="D7" s="3" t="s">
        <v>19</v>
      </c>
      <c r="E7" s="2">
        <v>1513</v>
      </c>
      <c r="F7" s="4">
        <v>3</v>
      </c>
      <c r="G7" s="4">
        <v>350</v>
      </c>
      <c r="H7" s="4">
        <v>529550</v>
      </c>
      <c r="I7" s="4">
        <v>0</v>
      </c>
      <c r="J7" s="4">
        <v>529550</v>
      </c>
      <c r="K7" s="4">
        <v>393380</v>
      </c>
      <c r="L7" s="4">
        <v>136170</v>
      </c>
      <c r="M7" s="5">
        <v>41974</v>
      </c>
      <c r="N7" s="6">
        <v>12</v>
      </c>
      <c r="O7" s="3" t="s">
        <v>27</v>
      </c>
      <c r="P7" s="7" t="s">
        <v>21</v>
      </c>
    </row>
    <row r="8" spans="1:26" ht="12.55" x14ac:dyDescent="0.2">
      <c r="A8" s="2" t="s">
        <v>23</v>
      </c>
      <c r="B8" s="2" t="s">
        <v>22</v>
      </c>
      <c r="C8" s="3" t="s">
        <v>28</v>
      </c>
      <c r="D8" s="3" t="s">
        <v>19</v>
      </c>
      <c r="E8" s="2">
        <v>921</v>
      </c>
      <c r="F8" s="4">
        <v>5</v>
      </c>
      <c r="G8" s="4">
        <v>15</v>
      </c>
      <c r="H8" s="4">
        <v>13815</v>
      </c>
      <c r="I8" s="4">
        <v>0</v>
      </c>
      <c r="J8" s="4">
        <v>13815</v>
      </c>
      <c r="K8" s="4">
        <v>9210</v>
      </c>
      <c r="L8" s="4">
        <v>4605</v>
      </c>
      <c r="M8" s="5">
        <v>41699</v>
      </c>
      <c r="N8" s="6">
        <v>3</v>
      </c>
      <c r="O8" s="3" t="s">
        <v>29</v>
      </c>
      <c r="P8" s="7" t="s">
        <v>21</v>
      </c>
    </row>
    <row r="9" spans="1:26" ht="12.55" x14ac:dyDescent="0.2">
      <c r="A9" s="2" t="s">
        <v>30</v>
      </c>
      <c r="B9" s="2" t="s">
        <v>17</v>
      </c>
      <c r="C9" s="3" t="s">
        <v>28</v>
      </c>
      <c r="D9" s="3" t="s">
        <v>19</v>
      </c>
      <c r="E9" s="2">
        <v>2518</v>
      </c>
      <c r="F9" s="4">
        <v>5</v>
      </c>
      <c r="G9" s="4">
        <v>12</v>
      </c>
      <c r="H9" s="4">
        <v>30216</v>
      </c>
      <c r="I9" s="4">
        <v>0</v>
      </c>
      <c r="J9" s="4">
        <v>30216</v>
      </c>
      <c r="K9" s="4">
        <v>7554</v>
      </c>
      <c r="L9" s="4">
        <v>22662</v>
      </c>
      <c r="M9" s="5">
        <v>41791</v>
      </c>
      <c r="N9" s="6">
        <v>6</v>
      </c>
      <c r="O9" s="3" t="s">
        <v>25</v>
      </c>
      <c r="P9" s="7" t="s">
        <v>21</v>
      </c>
    </row>
    <row r="10" spans="1:26" ht="12.55" x14ac:dyDescent="0.2">
      <c r="A10" s="2" t="s">
        <v>16</v>
      </c>
      <c r="B10" s="2" t="s">
        <v>24</v>
      </c>
      <c r="C10" s="3" t="s">
        <v>28</v>
      </c>
      <c r="D10" s="3"/>
      <c r="E10" s="2">
        <v>1899</v>
      </c>
      <c r="F10" s="4">
        <v>5</v>
      </c>
      <c r="G10" s="4">
        <v>20</v>
      </c>
      <c r="H10" s="4">
        <v>37980</v>
      </c>
      <c r="I10" s="4">
        <v>0</v>
      </c>
      <c r="J10" s="4">
        <v>37980</v>
      </c>
      <c r="K10" s="4">
        <v>18990</v>
      </c>
      <c r="L10" s="4">
        <v>18990</v>
      </c>
      <c r="M10" s="5">
        <v>41791</v>
      </c>
      <c r="N10" s="6">
        <v>6</v>
      </c>
      <c r="O10" s="3" t="s">
        <v>25</v>
      </c>
      <c r="P10" s="7" t="s">
        <v>21</v>
      </c>
    </row>
    <row r="11" spans="1:26" ht="12.55" x14ac:dyDescent="0.2">
      <c r="A11" s="2" t="s">
        <v>30</v>
      </c>
      <c r="C11" s="3" t="s">
        <v>28</v>
      </c>
      <c r="D11" s="3" t="s">
        <v>19</v>
      </c>
      <c r="E11" s="2">
        <v>1545</v>
      </c>
      <c r="F11" s="4">
        <v>5</v>
      </c>
      <c r="G11" s="4"/>
      <c r="H11" s="4"/>
      <c r="I11" s="4"/>
      <c r="J11" s="4"/>
      <c r="K11" s="4"/>
      <c r="L11" s="4"/>
      <c r="M11" s="5">
        <v>41791</v>
      </c>
      <c r="N11" s="6">
        <v>6</v>
      </c>
      <c r="O11" s="3" t="s">
        <v>25</v>
      </c>
      <c r="P11" s="7" t="s">
        <v>21</v>
      </c>
    </row>
    <row r="12" spans="1:26" ht="12.55" x14ac:dyDescent="0.2">
      <c r="A12" s="2" t="s">
        <v>23</v>
      </c>
      <c r="B12" s="2" t="s">
        <v>26</v>
      </c>
      <c r="C12" s="3" t="s">
        <v>28</v>
      </c>
      <c r="D12" s="3" t="s">
        <v>19</v>
      </c>
      <c r="E12" s="2">
        <v>2470</v>
      </c>
      <c r="F12" s="4">
        <v>5</v>
      </c>
      <c r="G12" s="4">
        <v>15</v>
      </c>
      <c r="H12" s="4">
        <v>37050</v>
      </c>
      <c r="I12" s="4">
        <v>0</v>
      </c>
      <c r="J12" s="4">
        <v>37050</v>
      </c>
      <c r="K12" s="4">
        <v>24700</v>
      </c>
      <c r="L12" s="4">
        <v>12350</v>
      </c>
      <c r="M12" s="5">
        <v>41791</v>
      </c>
      <c r="N12" s="6">
        <v>6</v>
      </c>
      <c r="O12" s="3" t="s">
        <v>25</v>
      </c>
      <c r="P12" s="7" t="s">
        <v>21</v>
      </c>
    </row>
    <row r="13" spans="1:26" ht="12.55" x14ac:dyDescent="0.2">
      <c r="A13" s="2" t="s">
        <v>31</v>
      </c>
      <c r="B13" s="2" t="s">
        <v>17</v>
      </c>
      <c r="C13" s="3" t="s">
        <v>28</v>
      </c>
      <c r="D13" s="3" t="s">
        <v>19</v>
      </c>
      <c r="E13" s="2">
        <v>2665.5</v>
      </c>
      <c r="F13" s="4">
        <v>5</v>
      </c>
      <c r="G13" s="4">
        <v>125</v>
      </c>
      <c r="H13" s="4">
        <v>333187.5</v>
      </c>
      <c r="I13" s="4">
        <v>0</v>
      </c>
      <c r="J13" s="4">
        <v>333187.5</v>
      </c>
      <c r="K13" s="4">
        <v>319860</v>
      </c>
      <c r="L13" s="4">
        <v>13327.5</v>
      </c>
      <c r="M13" s="5">
        <v>41821</v>
      </c>
      <c r="N13" s="6">
        <v>7</v>
      </c>
      <c r="O13" s="3" t="s">
        <v>32</v>
      </c>
      <c r="P13" s="7" t="s">
        <v>21</v>
      </c>
    </row>
    <row r="14" spans="1:26" ht="12.55" x14ac:dyDescent="0.2">
      <c r="A14" s="8" t="s">
        <v>33</v>
      </c>
      <c r="B14" s="8" t="s">
        <v>34</v>
      </c>
      <c r="C14" s="3" t="s">
        <v>28</v>
      </c>
      <c r="D14" s="3" t="s">
        <v>19</v>
      </c>
      <c r="E14" s="2">
        <v>958</v>
      </c>
      <c r="F14" s="4">
        <v>5</v>
      </c>
      <c r="G14" s="4">
        <v>300</v>
      </c>
      <c r="H14" s="4">
        <v>287400</v>
      </c>
      <c r="I14" s="4">
        <v>0</v>
      </c>
      <c r="J14" s="4">
        <v>287400</v>
      </c>
      <c r="K14" s="4">
        <v>239500</v>
      </c>
      <c r="L14" s="4">
        <v>47900</v>
      </c>
      <c r="M14" s="5">
        <v>41852</v>
      </c>
      <c r="N14" s="6">
        <v>8</v>
      </c>
      <c r="O14" s="3" t="s">
        <v>35</v>
      </c>
      <c r="P14" s="7" t="s">
        <v>21</v>
      </c>
    </row>
    <row r="15" spans="1:26" ht="12.55" x14ac:dyDescent="0.2">
      <c r="A15" s="2" t="s">
        <v>16</v>
      </c>
      <c r="B15" s="2" t="s">
        <v>22</v>
      </c>
      <c r="C15" s="3" t="s">
        <v>28</v>
      </c>
      <c r="D15" s="3" t="s">
        <v>19</v>
      </c>
      <c r="E15" s="2">
        <v>2146</v>
      </c>
      <c r="F15" s="4">
        <v>5</v>
      </c>
      <c r="G15" s="4">
        <v>7</v>
      </c>
      <c r="H15" s="4">
        <v>15022</v>
      </c>
      <c r="I15" s="4">
        <v>0</v>
      </c>
      <c r="J15" s="4">
        <v>15022</v>
      </c>
      <c r="K15" s="4">
        <v>10730</v>
      </c>
      <c r="L15" s="4">
        <v>4292</v>
      </c>
      <c r="M15" s="5">
        <v>41883</v>
      </c>
      <c r="N15" s="6">
        <v>9</v>
      </c>
      <c r="O15" s="3" t="s">
        <v>36</v>
      </c>
      <c r="P15" s="7" t="s">
        <v>21</v>
      </c>
    </row>
    <row r="16" spans="1:26" ht="12.55" x14ac:dyDescent="0.2">
      <c r="A16" s="2" t="s">
        <v>31</v>
      </c>
      <c r="B16" s="2" t="s">
        <v>17</v>
      </c>
      <c r="C16" s="3" t="s">
        <v>28</v>
      </c>
      <c r="D16" s="3" t="s">
        <v>19</v>
      </c>
      <c r="E16" s="2">
        <v>345</v>
      </c>
      <c r="F16" s="4">
        <v>5</v>
      </c>
      <c r="G16" s="4">
        <v>125</v>
      </c>
      <c r="H16" s="4">
        <v>43125</v>
      </c>
      <c r="I16" s="4">
        <v>0</v>
      </c>
      <c r="J16" s="4">
        <v>43125</v>
      </c>
      <c r="K16" s="4">
        <v>41400</v>
      </c>
      <c r="L16" s="4">
        <v>1725</v>
      </c>
      <c r="M16" s="5">
        <v>41548</v>
      </c>
      <c r="N16" s="6">
        <v>10</v>
      </c>
      <c r="O16" s="3" t="s">
        <v>37</v>
      </c>
      <c r="P16" s="7" t="s">
        <v>38</v>
      </c>
    </row>
    <row r="17" spans="1:16" ht="12.55" x14ac:dyDescent="0.2">
      <c r="A17" s="2" t="s">
        <v>23</v>
      </c>
      <c r="B17" s="2" t="s">
        <v>39</v>
      </c>
      <c r="C17" s="3" t="s">
        <v>28</v>
      </c>
      <c r="D17" s="3" t="s">
        <v>19</v>
      </c>
      <c r="E17" s="2">
        <v>615</v>
      </c>
      <c r="F17" s="4">
        <v>5</v>
      </c>
      <c r="G17" s="4">
        <v>15</v>
      </c>
      <c r="H17" s="4">
        <v>9225</v>
      </c>
      <c r="I17" s="4">
        <v>0</v>
      </c>
      <c r="J17" s="4">
        <v>9225</v>
      </c>
      <c r="K17" s="4">
        <v>6150</v>
      </c>
      <c r="L17" s="4">
        <v>3075</v>
      </c>
      <c r="M17" s="5">
        <v>41974</v>
      </c>
      <c r="N17" s="6">
        <v>12</v>
      </c>
      <c r="O17" s="3" t="s">
        <v>27</v>
      </c>
      <c r="P17" s="7" t="s">
        <v>21</v>
      </c>
    </row>
    <row r="18" spans="1:16" ht="12.55" x14ac:dyDescent="0.2">
      <c r="B18" s="2" t="s">
        <v>17</v>
      </c>
      <c r="C18" s="3" t="s">
        <v>40</v>
      </c>
      <c r="D18" s="3" t="s">
        <v>19</v>
      </c>
      <c r="E18" s="2">
        <v>292</v>
      </c>
      <c r="F18" s="4">
        <v>10</v>
      </c>
      <c r="G18" s="4"/>
      <c r="H18" s="4">
        <v>5840</v>
      </c>
      <c r="I18" s="4">
        <v>0</v>
      </c>
      <c r="J18" s="4">
        <v>5840</v>
      </c>
      <c r="K18" s="4">
        <v>2920</v>
      </c>
      <c r="L18" s="4">
        <v>2920</v>
      </c>
      <c r="M18" s="5">
        <v>41671</v>
      </c>
      <c r="N18" s="6">
        <v>2</v>
      </c>
      <c r="O18" s="3" t="s">
        <v>41</v>
      </c>
      <c r="P18" s="7" t="s">
        <v>21</v>
      </c>
    </row>
    <row r="19" spans="1:16" ht="12.55" x14ac:dyDescent="0.2">
      <c r="A19" s="2" t="s">
        <v>23</v>
      </c>
      <c r="B19" s="2" t="s">
        <v>26</v>
      </c>
      <c r="C19" s="3" t="s">
        <v>40</v>
      </c>
      <c r="D19" s="3" t="s">
        <v>19</v>
      </c>
      <c r="E19" s="2">
        <v>974</v>
      </c>
      <c r="F19" s="4">
        <v>10</v>
      </c>
      <c r="G19" s="4">
        <v>15</v>
      </c>
      <c r="H19" s="4">
        <v>14610</v>
      </c>
      <c r="I19" s="4">
        <v>0</v>
      </c>
      <c r="J19" s="4">
        <v>14610</v>
      </c>
      <c r="K19" s="4">
        <v>9740</v>
      </c>
      <c r="L19" s="4">
        <v>4870</v>
      </c>
      <c r="M19" s="5">
        <v>41671</v>
      </c>
      <c r="N19" s="6">
        <v>2</v>
      </c>
      <c r="O19" s="3" t="s">
        <v>41</v>
      </c>
      <c r="P19" s="7" t="s">
        <v>21</v>
      </c>
    </row>
    <row r="20" spans="1:16" ht="12.55" x14ac:dyDescent="0.2">
      <c r="A20" s="2" t="s">
        <v>30</v>
      </c>
      <c r="B20" s="2" t="s">
        <v>17</v>
      </c>
      <c r="C20" s="3" t="s">
        <v>40</v>
      </c>
      <c r="D20" s="3" t="s">
        <v>19</v>
      </c>
      <c r="E20" s="2">
        <v>2518</v>
      </c>
      <c r="F20" s="4">
        <v>10</v>
      </c>
      <c r="G20" s="4">
        <v>12</v>
      </c>
      <c r="H20" s="4">
        <v>30216</v>
      </c>
      <c r="I20" s="4">
        <v>0</v>
      </c>
      <c r="J20" s="4">
        <v>30216</v>
      </c>
      <c r="K20" s="4">
        <v>7554</v>
      </c>
      <c r="L20" s="4">
        <v>22662</v>
      </c>
      <c r="M20" s="5">
        <v>41791</v>
      </c>
      <c r="N20" s="6">
        <v>6</v>
      </c>
      <c r="O20" s="3" t="s">
        <v>25</v>
      </c>
      <c r="P20" s="7" t="s">
        <v>21</v>
      </c>
    </row>
    <row r="21" spans="1:16" ht="12.55" x14ac:dyDescent="0.2">
      <c r="A21" s="2" t="s">
        <v>16</v>
      </c>
      <c r="B21" s="2" t="s">
        <v>22</v>
      </c>
      <c r="C21" s="3" t="s">
        <v>40</v>
      </c>
      <c r="D21" s="3" t="s">
        <v>19</v>
      </c>
      <c r="E21" s="2">
        <v>1006</v>
      </c>
      <c r="F21" s="4">
        <v>10</v>
      </c>
      <c r="G21" s="4">
        <v>350</v>
      </c>
      <c r="H21" s="4">
        <v>352100</v>
      </c>
      <c r="I21" s="4">
        <v>0</v>
      </c>
      <c r="J21" s="4">
        <v>352100</v>
      </c>
      <c r="K21" s="4">
        <v>261560</v>
      </c>
      <c r="L21" s="4">
        <v>90540</v>
      </c>
      <c r="M21" s="5">
        <v>41791</v>
      </c>
      <c r="N21" s="6">
        <v>6</v>
      </c>
      <c r="O21" s="3" t="s">
        <v>25</v>
      </c>
      <c r="P21" s="7" t="s">
        <v>21</v>
      </c>
    </row>
    <row r="22" spans="1:16" ht="12.55" x14ac:dyDescent="0.2">
      <c r="A22" s="2" t="s">
        <v>30</v>
      </c>
      <c r="B22" s="2" t="s">
        <v>22</v>
      </c>
      <c r="C22" s="3" t="s">
        <v>40</v>
      </c>
      <c r="D22" s="3" t="s">
        <v>19</v>
      </c>
      <c r="E22" s="2">
        <v>367</v>
      </c>
      <c r="F22" s="4">
        <v>10</v>
      </c>
      <c r="G22" s="4">
        <v>12</v>
      </c>
      <c r="H22" s="4">
        <v>4404</v>
      </c>
      <c r="I22" s="4">
        <v>0</v>
      </c>
      <c r="J22" s="4">
        <v>4404</v>
      </c>
      <c r="K22" s="4">
        <v>1101</v>
      </c>
      <c r="L22" s="4">
        <v>3303</v>
      </c>
      <c r="M22" s="5">
        <v>41821</v>
      </c>
      <c r="N22" s="6">
        <v>7</v>
      </c>
      <c r="O22" s="3" t="s">
        <v>32</v>
      </c>
      <c r="P22" s="7" t="s">
        <v>21</v>
      </c>
    </row>
    <row r="23" spans="1:16" ht="12.55" x14ac:dyDescent="0.2">
      <c r="A23" s="2" t="s">
        <v>16</v>
      </c>
      <c r="B23" s="2" t="s">
        <v>26</v>
      </c>
      <c r="C23" s="3" t="s">
        <v>40</v>
      </c>
      <c r="D23" s="3" t="s">
        <v>19</v>
      </c>
      <c r="E23" s="2">
        <v>883</v>
      </c>
      <c r="F23" s="4">
        <v>10</v>
      </c>
      <c r="G23" s="4">
        <v>7</v>
      </c>
      <c r="H23" s="4">
        <v>6181</v>
      </c>
      <c r="I23" s="4">
        <v>0</v>
      </c>
      <c r="J23" s="4">
        <v>6181</v>
      </c>
      <c r="K23" s="4">
        <v>4415</v>
      </c>
      <c r="L23" s="4">
        <v>1766</v>
      </c>
      <c r="M23" s="5">
        <v>41852</v>
      </c>
      <c r="N23" s="6">
        <v>8</v>
      </c>
      <c r="O23" s="3" t="s">
        <v>35</v>
      </c>
      <c r="P23" s="7" t="s">
        <v>21</v>
      </c>
    </row>
    <row r="24" spans="1:16" ht="12.55" x14ac:dyDescent="0.2">
      <c r="A24" s="2" t="s">
        <v>23</v>
      </c>
      <c r="B24" s="2" t="s">
        <v>24</v>
      </c>
      <c r="C24" s="3" t="s">
        <v>40</v>
      </c>
      <c r="D24" s="3" t="s">
        <v>19</v>
      </c>
      <c r="E24" s="2">
        <v>549</v>
      </c>
      <c r="F24" s="4">
        <v>10</v>
      </c>
      <c r="G24" s="4">
        <v>15</v>
      </c>
      <c r="H24" s="4">
        <v>8235</v>
      </c>
      <c r="I24" s="4">
        <v>0</v>
      </c>
      <c r="J24" s="4">
        <v>8235</v>
      </c>
      <c r="K24" s="4">
        <v>5490</v>
      </c>
      <c r="L24" s="4">
        <v>2745</v>
      </c>
      <c r="M24" s="5">
        <v>41518</v>
      </c>
      <c r="N24" s="6">
        <v>9</v>
      </c>
      <c r="O24" s="3" t="s">
        <v>36</v>
      </c>
      <c r="P24" s="7" t="s">
        <v>38</v>
      </c>
    </row>
    <row r="25" spans="1:16" ht="12.55" x14ac:dyDescent="0.2">
      <c r="A25" s="2" t="s">
        <v>42</v>
      </c>
      <c r="B25" s="2" t="s">
        <v>26</v>
      </c>
      <c r="C25" s="3" t="s">
        <v>40</v>
      </c>
      <c r="D25" s="3" t="s">
        <v>19</v>
      </c>
      <c r="E25" s="2">
        <v>788</v>
      </c>
      <c r="F25" s="4">
        <v>10</v>
      </c>
      <c r="G25" s="4">
        <v>300</v>
      </c>
      <c r="H25" s="4">
        <v>236400</v>
      </c>
      <c r="I25" s="4">
        <v>0</v>
      </c>
      <c r="J25" s="4">
        <v>236400</v>
      </c>
      <c r="K25" s="4">
        <v>197000</v>
      </c>
      <c r="L25" s="4">
        <v>39400</v>
      </c>
      <c r="M25" s="5">
        <v>41518</v>
      </c>
      <c r="N25" s="6">
        <v>9</v>
      </c>
      <c r="O25" s="3" t="s">
        <v>36</v>
      </c>
      <c r="P25" s="7" t="s">
        <v>38</v>
      </c>
    </row>
    <row r="26" spans="1:16" ht="12.55" x14ac:dyDescent="0.2">
      <c r="A26" s="2" t="s">
        <v>23</v>
      </c>
      <c r="B26" s="2" t="s">
        <v>26</v>
      </c>
      <c r="C26" s="3" t="s">
        <v>40</v>
      </c>
      <c r="D26" s="3" t="s">
        <v>19</v>
      </c>
      <c r="E26" s="2">
        <v>2472</v>
      </c>
      <c r="F26" s="4">
        <v>10</v>
      </c>
      <c r="G26" s="4">
        <v>15</v>
      </c>
      <c r="H26" s="4">
        <v>37080</v>
      </c>
      <c r="I26" s="4">
        <v>0</v>
      </c>
      <c r="J26" s="4">
        <v>37080</v>
      </c>
      <c r="K26" s="4">
        <v>24720</v>
      </c>
      <c r="L26" s="4">
        <v>12360</v>
      </c>
      <c r="M26" s="5">
        <v>41883</v>
      </c>
      <c r="N26" s="6">
        <v>9</v>
      </c>
      <c r="O26" s="3" t="s">
        <v>36</v>
      </c>
      <c r="P26" s="7" t="s">
        <v>21</v>
      </c>
    </row>
    <row r="27" spans="1:16" ht="12.55" x14ac:dyDescent="0.2">
      <c r="A27" s="2" t="s">
        <v>16</v>
      </c>
      <c r="B27" s="2" t="s">
        <v>39</v>
      </c>
      <c r="C27" s="3" t="s">
        <v>40</v>
      </c>
      <c r="D27" s="3" t="s">
        <v>19</v>
      </c>
      <c r="E27" s="2">
        <v>1143</v>
      </c>
      <c r="F27" s="4">
        <v>10</v>
      </c>
      <c r="G27" s="4">
        <v>7</v>
      </c>
      <c r="H27" s="4">
        <v>8001</v>
      </c>
      <c r="I27" s="4">
        <v>0</v>
      </c>
      <c r="J27" s="4">
        <v>8001</v>
      </c>
      <c r="K27" s="4">
        <v>5715</v>
      </c>
      <c r="L27" s="4">
        <v>2286</v>
      </c>
      <c r="M27" s="5">
        <v>41913</v>
      </c>
      <c r="N27" s="6">
        <v>10</v>
      </c>
      <c r="O27" s="3" t="s">
        <v>37</v>
      </c>
      <c r="P27" s="7" t="s">
        <v>21</v>
      </c>
    </row>
    <row r="28" spans="1:16" ht="12.55" x14ac:dyDescent="0.2">
      <c r="A28" s="2" t="s">
        <v>16</v>
      </c>
      <c r="B28" s="2" t="s">
        <v>17</v>
      </c>
      <c r="C28" s="3" t="s">
        <v>40</v>
      </c>
      <c r="D28" s="3" t="s">
        <v>19</v>
      </c>
      <c r="E28" s="2">
        <v>1725</v>
      </c>
      <c r="F28" s="4">
        <v>10</v>
      </c>
      <c r="G28" s="4">
        <v>350</v>
      </c>
      <c r="H28" s="4">
        <v>603750</v>
      </c>
      <c r="I28" s="4">
        <v>0</v>
      </c>
      <c r="J28" s="4">
        <v>603750</v>
      </c>
      <c r="K28" s="4">
        <v>448500</v>
      </c>
      <c r="L28" s="4">
        <v>155250</v>
      </c>
      <c r="M28" s="5">
        <v>41579</v>
      </c>
      <c r="N28" s="6">
        <v>11</v>
      </c>
      <c r="O28" s="3" t="s">
        <v>43</v>
      </c>
      <c r="P28" s="7" t="s">
        <v>38</v>
      </c>
    </row>
    <row r="29" spans="1:16" ht="12.55" x14ac:dyDescent="0.2">
      <c r="A29" s="2" t="s">
        <v>30</v>
      </c>
      <c r="B29" s="2" t="s">
        <v>39</v>
      </c>
      <c r="C29" s="3" t="s">
        <v>40</v>
      </c>
      <c r="D29" s="3" t="s">
        <v>19</v>
      </c>
      <c r="E29" s="2">
        <v>912</v>
      </c>
      <c r="F29" s="4">
        <v>10</v>
      </c>
      <c r="G29" s="4">
        <v>12</v>
      </c>
      <c r="H29" s="4">
        <v>10944</v>
      </c>
      <c r="I29" s="4">
        <v>0</v>
      </c>
      <c r="J29" s="4">
        <v>10944</v>
      </c>
      <c r="K29" s="4">
        <v>2736</v>
      </c>
      <c r="L29" s="4">
        <v>8208</v>
      </c>
      <c r="M29" s="5">
        <v>41579</v>
      </c>
      <c r="N29" s="6">
        <v>11</v>
      </c>
      <c r="O29" s="3" t="s">
        <v>43</v>
      </c>
      <c r="P29" s="7" t="s">
        <v>38</v>
      </c>
    </row>
    <row r="30" spans="1:16" ht="12.55" x14ac:dyDescent="0.2">
      <c r="A30" s="2" t="s">
        <v>23</v>
      </c>
      <c r="B30" s="2" t="s">
        <v>17</v>
      </c>
      <c r="C30" s="3" t="s">
        <v>40</v>
      </c>
      <c r="D30" s="3" t="s">
        <v>19</v>
      </c>
      <c r="E30" s="2">
        <v>2152</v>
      </c>
      <c r="F30" s="4">
        <v>10</v>
      </c>
      <c r="G30" s="4">
        <v>15</v>
      </c>
      <c r="H30" s="4">
        <v>32280</v>
      </c>
      <c r="I30" s="4">
        <v>0</v>
      </c>
      <c r="J30" s="4">
        <v>32280</v>
      </c>
      <c r="K30" s="4">
        <v>21520</v>
      </c>
      <c r="L30" s="4">
        <v>10760</v>
      </c>
      <c r="M30" s="5">
        <v>41609</v>
      </c>
      <c r="N30" s="6">
        <v>12</v>
      </c>
      <c r="O30" s="3" t="s">
        <v>27</v>
      </c>
      <c r="P30" s="7" t="s">
        <v>38</v>
      </c>
    </row>
    <row r="31" spans="1:16" ht="12.55" x14ac:dyDescent="0.2">
      <c r="A31" s="2" t="s">
        <v>16</v>
      </c>
      <c r="B31" s="2" t="s">
        <v>17</v>
      </c>
      <c r="C31" s="3" t="s">
        <v>40</v>
      </c>
      <c r="D31" s="3" t="s">
        <v>19</v>
      </c>
      <c r="E31" s="2">
        <v>1817</v>
      </c>
      <c r="F31" s="4">
        <v>10</v>
      </c>
      <c r="G31" s="4">
        <v>20</v>
      </c>
      <c r="H31" s="4">
        <v>36340</v>
      </c>
      <c r="I31" s="4">
        <v>0</v>
      </c>
      <c r="J31" s="4">
        <v>36340</v>
      </c>
      <c r="K31" s="4">
        <v>18170</v>
      </c>
      <c r="L31" s="4">
        <v>18170</v>
      </c>
      <c r="M31" s="5">
        <v>41974</v>
      </c>
      <c r="N31" s="6">
        <v>12</v>
      </c>
      <c r="O31" s="3" t="s">
        <v>27</v>
      </c>
      <c r="P31" s="7" t="s">
        <v>21</v>
      </c>
    </row>
    <row r="32" spans="1:16" ht="12.55" x14ac:dyDescent="0.2">
      <c r="A32" s="2" t="s">
        <v>16</v>
      </c>
      <c r="B32" s="2" t="s">
        <v>22</v>
      </c>
      <c r="C32" s="3" t="s">
        <v>40</v>
      </c>
      <c r="D32" s="3" t="s">
        <v>19</v>
      </c>
      <c r="E32" s="2">
        <v>1513</v>
      </c>
      <c r="F32" s="4">
        <v>10</v>
      </c>
      <c r="G32" s="4">
        <v>350</v>
      </c>
      <c r="H32" s="4">
        <v>529550</v>
      </c>
      <c r="I32" s="4">
        <v>0</v>
      </c>
      <c r="J32" s="4">
        <v>529550</v>
      </c>
      <c r="K32" s="4">
        <v>393380</v>
      </c>
      <c r="L32" s="4">
        <v>136170</v>
      </c>
      <c r="M32" s="5">
        <v>41974</v>
      </c>
      <c r="N32" s="6">
        <v>12</v>
      </c>
      <c r="O32" s="3" t="s">
        <v>27</v>
      </c>
      <c r="P32" s="7" t="s">
        <v>21</v>
      </c>
    </row>
    <row r="33" spans="1:16" ht="12.55" x14ac:dyDescent="0.2">
      <c r="A33" s="2" t="s">
        <v>16</v>
      </c>
      <c r="B33" s="2" t="s">
        <v>26</v>
      </c>
      <c r="C33" s="3" t="s">
        <v>44</v>
      </c>
      <c r="D33" s="3" t="s">
        <v>19</v>
      </c>
      <c r="E33" s="2">
        <v>1493</v>
      </c>
      <c r="F33" s="4">
        <v>120</v>
      </c>
      <c r="G33" s="4">
        <v>7</v>
      </c>
      <c r="H33" s="4">
        <v>10451</v>
      </c>
      <c r="I33" s="4">
        <v>0</v>
      </c>
      <c r="J33" s="4">
        <v>10451</v>
      </c>
      <c r="K33" s="4">
        <v>7465</v>
      </c>
      <c r="L33" s="4">
        <v>2986</v>
      </c>
      <c r="M33" s="5">
        <v>41640</v>
      </c>
      <c r="N33" s="6">
        <v>1</v>
      </c>
      <c r="O33" s="3" t="s">
        <v>20</v>
      </c>
      <c r="P33" s="7" t="s">
        <v>21</v>
      </c>
    </row>
    <row r="34" spans="1:16" ht="12.55" x14ac:dyDescent="0.2">
      <c r="A34" s="2" t="s">
        <v>31</v>
      </c>
      <c r="B34" s="2" t="s">
        <v>24</v>
      </c>
      <c r="C34" s="3" t="s">
        <v>44</v>
      </c>
      <c r="D34" s="3" t="s">
        <v>19</v>
      </c>
      <c r="E34" s="2">
        <v>1804</v>
      </c>
      <c r="F34" s="4">
        <v>120</v>
      </c>
      <c r="G34" s="4">
        <v>125</v>
      </c>
      <c r="H34" s="4">
        <v>225500</v>
      </c>
      <c r="I34" s="4">
        <v>0</v>
      </c>
      <c r="J34" s="4">
        <v>225500</v>
      </c>
      <c r="K34" s="4">
        <v>216480</v>
      </c>
      <c r="L34" s="4">
        <v>9020</v>
      </c>
      <c r="M34" s="5">
        <v>41671</v>
      </c>
      <c r="N34" s="6">
        <v>2</v>
      </c>
      <c r="O34" s="3" t="s">
        <v>41</v>
      </c>
      <c r="P34" s="7" t="s">
        <v>21</v>
      </c>
    </row>
    <row r="35" spans="1:16" ht="12.55" x14ac:dyDescent="0.2">
      <c r="A35" s="2" t="s">
        <v>30</v>
      </c>
      <c r="B35" s="2" t="s">
        <v>22</v>
      </c>
      <c r="C35" s="3" t="s">
        <v>44</v>
      </c>
      <c r="D35" s="3" t="s">
        <v>19</v>
      </c>
      <c r="E35" s="2">
        <v>2161</v>
      </c>
      <c r="F35" s="4">
        <v>120</v>
      </c>
      <c r="G35" s="4">
        <v>12</v>
      </c>
      <c r="H35" s="4">
        <v>25932</v>
      </c>
      <c r="I35" s="4">
        <v>0</v>
      </c>
      <c r="J35" s="4">
        <v>25932</v>
      </c>
      <c r="K35" s="4">
        <v>6483</v>
      </c>
      <c r="L35" s="4">
        <v>19449</v>
      </c>
      <c r="M35" s="5">
        <v>41699</v>
      </c>
      <c r="N35" s="6">
        <v>3</v>
      </c>
      <c r="O35" s="3" t="s">
        <v>29</v>
      </c>
      <c r="P35" s="7" t="s">
        <v>21</v>
      </c>
    </row>
    <row r="36" spans="1:16" ht="12.55" x14ac:dyDescent="0.2">
      <c r="A36" s="2" t="s">
        <v>16</v>
      </c>
      <c r="B36" s="2" t="s">
        <v>22</v>
      </c>
      <c r="C36" s="3" t="s">
        <v>44</v>
      </c>
      <c r="D36" s="3" t="s">
        <v>19</v>
      </c>
      <c r="E36" s="2">
        <v>1006</v>
      </c>
      <c r="F36" s="4">
        <v>120</v>
      </c>
      <c r="G36" s="4">
        <v>350</v>
      </c>
      <c r="H36" s="4">
        <v>352100</v>
      </c>
      <c r="I36" s="4">
        <v>0</v>
      </c>
      <c r="J36" s="4">
        <v>352100</v>
      </c>
      <c r="K36" s="4">
        <v>261560</v>
      </c>
      <c r="L36" s="4">
        <v>90540</v>
      </c>
      <c r="M36" s="5">
        <v>41791</v>
      </c>
      <c r="N36" s="6">
        <v>6</v>
      </c>
      <c r="O36" s="3" t="s">
        <v>25</v>
      </c>
      <c r="P36" s="7" t="s">
        <v>21</v>
      </c>
    </row>
    <row r="37" spans="1:16" ht="12.55" x14ac:dyDescent="0.2">
      <c r="A37" s="2" t="s">
        <v>30</v>
      </c>
      <c r="B37" s="2" t="s">
        <v>22</v>
      </c>
      <c r="C37" s="3" t="s">
        <v>44</v>
      </c>
      <c r="D37" s="3" t="s">
        <v>19</v>
      </c>
      <c r="E37" s="2">
        <v>1545</v>
      </c>
      <c r="F37" s="4">
        <v>120</v>
      </c>
      <c r="G37" s="4">
        <v>12</v>
      </c>
      <c r="H37" s="4">
        <v>18540</v>
      </c>
      <c r="I37" s="4">
        <v>0</v>
      </c>
      <c r="J37" s="4">
        <v>18540</v>
      </c>
      <c r="K37" s="4">
        <v>4635</v>
      </c>
      <c r="L37" s="4">
        <v>13905</v>
      </c>
      <c r="M37" s="5">
        <v>41791</v>
      </c>
      <c r="N37" s="6">
        <v>6</v>
      </c>
      <c r="O37" s="3" t="s">
        <v>25</v>
      </c>
      <c r="P37" s="7" t="s">
        <v>21</v>
      </c>
    </row>
    <row r="38" spans="1:16" ht="12.55" x14ac:dyDescent="0.2">
      <c r="A38" s="2" t="s">
        <v>31</v>
      </c>
      <c r="B38" s="2" t="s">
        <v>39</v>
      </c>
      <c r="C38" s="3" t="s">
        <v>44</v>
      </c>
      <c r="D38" s="3" t="s">
        <v>19</v>
      </c>
      <c r="E38" s="2">
        <v>2821</v>
      </c>
      <c r="F38" s="4">
        <v>120</v>
      </c>
      <c r="G38" s="4">
        <v>125</v>
      </c>
      <c r="H38" s="4">
        <v>352625</v>
      </c>
      <c r="I38" s="4">
        <v>0</v>
      </c>
      <c r="J38" s="4">
        <v>352625</v>
      </c>
      <c r="K38" s="4">
        <v>338520</v>
      </c>
      <c r="L38" s="4">
        <v>14105</v>
      </c>
      <c r="M38" s="5">
        <v>41852</v>
      </c>
      <c r="N38" s="6">
        <v>8</v>
      </c>
      <c r="O38" s="3" t="s">
        <v>35</v>
      </c>
      <c r="P38" s="7" t="s">
        <v>21</v>
      </c>
    </row>
    <row r="39" spans="1:16" ht="12.55" x14ac:dyDescent="0.2">
      <c r="A39" s="2" t="s">
        <v>31</v>
      </c>
      <c r="B39" s="2" t="s">
        <v>17</v>
      </c>
      <c r="C39" s="3" t="s">
        <v>44</v>
      </c>
      <c r="D39" s="3" t="s">
        <v>19</v>
      </c>
      <c r="E39" s="2">
        <v>345</v>
      </c>
      <c r="F39" s="4">
        <v>120</v>
      </c>
      <c r="G39" s="4">
        <v>125</v>
      </c>
      <c r="H39" s="4">
        <v>43125</v>
      </c>
      <c r="I39" s="4">
        <v>0</v>
      </c>
      <c r="J39" s="4">
        <v>43125</v>
      </c>
      <c r="K39" s="4">
        <v>41400</v>
      </c>
      <c r="L39" s="4">
        <v>1725</v>
      </c>
      <c r="M39" s="5">
        <v>41548</v>
      </c>
      <c r="N39" s="6">
        <v>10</v>
      </c>
      <c r="O39" s="3" t="s">
        <v>37</v>
      </c>
      <c r="P39" s="7" t="s">
        <v>38</v>
      </c>
    </row>
    <row r="40" spans="1:16" ht="12.55" x14ac:dyDescent="0.2">
      <c r="A40" s="2" t="s">
        <v>42</v>
      </c>
      <c r="B40" s="2" t="s">
        <v>17</v>
      </c>
      <c r="C40" s="3" t="s">
        <v>45</v>
      </c>
      <c r="D40" s="3" t="s">
        <v>19</v>
      </c>
      <c r="E40" s="2">
        <v>2001</v>
      </c>
      <c r="F40" s="4">
        <v>250</v>
      </c>
      <c r="G40" s="4">
        <v>300</v>
      </c>
      <c r="H40" s="4">
        <v>600300</v>
      </c>
      <c r="I40" s="4">
        <v>0</v>
      </c>
      <c r="J40" s="4">
        <v>600300</v>
      </c>
      <c r="K40" s="4">
        <v>500250</v>
      </c>
      <c r="L40" s="4">
        <v>100050</v>
      </c>
      <c r="M40" s="5">
        <v>41671</v>
      </c>
      <c r="N40" s="6">
        <v>2</v>
      </c>
      <c r="O40" s="3" t="s">
        <v>41</v>
      </c>
      <c r="P40" s="7" t="s">
        <v>21</v>
      </c>
    </row>
    <row r="41" spans="1:16" ht="12.55" x14ac:dyDescent="0.2">
      <c r="A41" s="2" t="s">
        <v>30</v>
      </c>
      <c r="B41" s="2" t="s">
        <v>22</v>
      </c>
      <c r="C41" s="3" t="s">
        <v>45</v>
      </c>
      <c r="D41" s="3" t="s">
        <v>19</v>
      </c>
      <c r="E41" s="2">
        <v>2838</v>
      </c>
      <c r="F41" s="4">
        <v>250</v>
      </c>
      <c r="G41" s="4">
        <v>12</v>
      </c>
      <c r="H41" s="4">
        <v>34056</v>
      </c>
      <c r="I41" s="4">
        <v>0</v>
      </c>
      <c r="J41" s="4">
        <v>34056</v>
      </c>
      <c r="K41" s="4">
        <v>8514</v>
      </c>
      <c r="L41" s="4">
        <v>25542</v>
      </c>
      <c r="M41" s="5">
        <v>41730</v>
      </c>
      <c r="N41" s="6">
        <v>4</v>
      </c>
      <c r="O41" s="3" t="s">
        <v>46</v>
      </c>
      <c r="P41" s="7" t="s">
        <v>21</v>
      </c>
    </row>
    <row r="42" spans="1:16" ht="12.55" x14ac:dyDescent="0.2">
      <c r="A42" s="2" t="s">
        <v>23</v>
      </c>
      <c r="C42" s="3"/>
      <c r="D42" s="3"/>
      <c r="F42" s="4"/>
      <c r="G42" s="4"/>
      <c r="H42" s="4"/>
      <c r="I42" s="4">
        <v>0</v>
      </c>
      <c r="J42" s="4">
        <v>32670</v>
      </c>
      <c r="K42" s="4">
        <v>21780</v>
      </c>
      <c r="L42" s="4">
        <v>10890</v>
      </c>
      <c r="M42" s="5">
        <v>41791</v>
      </c>
      <c r="N42" s="6">
        <v>6</v>
      </c>
      <c r="O42" s="3" t="s">
        <v>25</v>
      </c>
      <c r="P42" s="7" t="s">
        <v>21</v>
      </c>
    </row>
    <row r="43" spans="1:16" ht="12.55" x14ac:dyDescent="0.2">
      <c r="A43" s="2" t="s">
        <v>23</v>
      </c>
      <c r="B43" s="2" t="s">
        <v>22</v>
      </c>
      <c r="C43" s="3" t="s">
        <v>45</v>
      </c>
      <c r="D43" s="3" t="s">
        <v>19</v>
      </c>
      <c r="E43" s="2">
        <v>888</v>
      </c>
      <c r="F43" s="4">
        <v>250</v>
      </c>
      <c r="G43" s="4">
        <v>15</v>
      </c>
      <c r="H43" s="4">
        <v>13320</v>
      </c>
      <c r="I43" s="4">
        <v>0</v>
      </c>
      <c r="J43" s="4">
        <v>13320</v>
      </c>
      <c r="K43" s="4">
        <v>8880</v>
      </c>
      <c r="L43" s="4">
        <v>4440</v>
      </c>
      <c r="M43" s="5">
        <v>41791</v>
      </c>
      <c r="N43" s="6">
        <v>6</v>
      </c>
      <c r="O43" s="3" t="s">
        <v>25</v>
      </c>
      <c r="P43" s="7" t="s">
        <v>21</v>
      </c>
    </row>
    <row r="44" spans="1:16" ht="12.55" x14ac:dyDescent="0.2">
      <c r="A44" s="2" t="s">
        <v>16</v>
      </c>
      <c r="B44" s="2" t="s">
        <v>24</v>
      </c>
      <c r="C44" s="3" t="s">
        <v>45</v>
      </c>
      <c r="D44" s="3" t="s">
        <v>19</v>
      </c>
      <c r="E44" s="2">
        <v>1527</v>
      </c>
      <c r="F44" s="4">
        <v>250</v>
      </c>
      <c r="G44" s="4">
        <v>350</v>
      </c>
      <c r="H44" s="4">
        <v>534450</v>
      </c>
      <c r="I44" s="4">
        <v>0</v>
      </c>
      <c r="J44" s="4">
        <v>534450</v>
      </c>
      <c r="K44" s="4">
        <v>397020</v>
      </c>
      <c r="L44" s="4">
        <v>137430</v>
      </c>
      <c r="M44" s="5">
        <v>41518</v>
      </c>
      <c r="N44" s="6">
        <v>9</v>
      </c>
      <c r="O44" s="3" t="s">
        <v>36</v>
      </c>
      <c r="P44" s="7" t="s">
        <v>38</v>
      </c>
    </row>
    <row r="45" spans="1:16" ht="12.55" x14ac:dyDescent="0.2">
      <c r="A45" s="2" t="s">
        <v>42</v>
      </c>
      <c r="B45" s="2" t="s">
        <v>24</v>
      </c>
      <c r="C45" s="3" t="s">
        <v>45</v>
      </c>
      <c r="D45" s="3" t="s">
        <v>19</v>
      </c>
      <c r="E45" s="2">
        <v>2151</v>
      </c>
      <c r="F45" s="4">
        <v>250</v>
      </c>
      <c r="G45" s="4">
        <v>300</v>
      </c>
      <c r="H45" s="4">
        <v>645300</v>
      </c>
      <c r="I45" s="4">
        <v>0</v>
      </c>
      <c r="J45" s="4">
        <v>645300</v>
      </c>
      <c r="K45" s="4">
        <v>537750</v>
      </c>
      <c r="L45" s="4">
        <v>107550</v>
      </c>
      <c r="M45" s="5">
        <v>41883</v>
      </c>
      <c r="N45" s="6">
        <v>9</v>
      </c>
      <c r="O45" s="3" t="s">
        <v>36</v>
      </c>
      <c r="P45" s="7" t="s">
        <v>21</v>
      </c>
    </row>
    <row r="46" spans="1:16" ht="12.55" x14ac:dyDescent="0.2">
      <c r="A46" s="2" t="s">
        <v>16</v>
      </c>
      <c r="B46" s="2" t="s">
        <v>17</v>
      </c>
      <c r="C46" s="3" t="s">
        <v>45</v>
      </c>
      <c r="D46" s="3" t="s">
        <v>19</v>
      </c>
      <c r="E46" s="2">
        <v>1817</v>
      </c>
      <c r="F46" s="4">
        <v>250</v>
      </c>
      <c r="G46" s="4">
        <v>20</v>
      </c>
      <c r="H46" s="4">
        <v>36340</v>
      </c>
      <c r="I46" s="4">
        <v>0</v>
      </c>
      <c r="J46" s="4">
        <v>36340</v>
      </c>
      <c r="K46" s="4">
        <v>18170</v>
      </c>
      <c r="L46" s="4">
        <v>18170</v>
      </c>
      <c r="M46" s="5">
        <v>41974</v>
      </c>
      <c r="N46" s="6">
        <v>12</v>
      </c>
      <c r="O46" s="3" t="s">
        <v>27</v>
      </c>
      <c r="P46" s="7" t="s">
        <v>21</v>
      </c>
    </row>
    <row r="47" spans="1:16" ht="12.55" x14ac:dyDescent="0.2">
      <c r="A47" s="2" t="s">
        <v>16</v>
      </c>
      <c r="B47" s="2" t="s">
        <v>24</v>
      </c>
      <c r="C47" s="3" t="s">
        <v>47</v>
      </c>
      <c r="D47" s="3" t="s">
        <v>19</v>
      </c>
      <c r="E47" s="2">
        <v>2750</v>
      </c>
      <c r="F47" s="4">
        <v>260</v>
      </c>
      <c r="G47" s="4">
        <v>350</v>
      </c>
      <c r="H47" s="4">
        <v>962500</v>
      </c>
      <c r="I47" s="4">
        <v>0</v>
      </c>
      <c r="J47" s="4"/>
      <c r="K47" s="4">
        <v>715000</v>
      </c>
      <c r="L47" s="4">
        <v>247500</v>
      </c>
      <c r="M47" s="5">
        <v>41671</v>
      </c>
      <c r="N47" s="6">
        <v>2</v>
      </c>
      <c r="O47" s="3" t="s">
        <v>41</v>
      </c>
      <c r="P47" s="7"/>
    </row>
    <row r="48" spans="1:16" ht="12.55" x14ac:dyDescent="0.2">
      <c r="A48" s="2" t="s">
        <v>30</v>
      </c>
      <c r="B48" s="2" t="s">
        <v>39</v>
      </c>
      <c r="C48" s="3" t="s">
        <v>47</v>
      </c>
      <c r="D48" s="3" t="s">
        <v>19</v>
      </c>
      <c r="E48" s="2">
        <v>1953</v>
      </c>
      <c r="F48" s="4">
        <v>260</v>
      </c>
      <c r="G48" s="4">
        <v>12</v>
      </c>
      <c r="H48" s="4">
        <v>23436</v>
      </c>
      <c r="I48" s="4">
        <v>0</v>
      </c>
      <c r="J48" s="4">
        <v>23436</v>
      </c>
      <c r="K48" s="4">
        <v>5859</v>
      </c>
      <c r="L48" s="4">
        <v>17577</v>
      </c>
      <c r="M48" s="5">
        <v>41730</v>
      </c>
      <c r="N48" s="6">
        <v>4</v>
      </c>
      <c r="O48" s="3" t="s">
        <v>46</v>
      </c>
      <c r="P48" s="7" t="s">
        <v>21</v>
      </c>
    </row>
    <row r="49" spans="1:16" ht="12.55" x14ac:dyDescent="0.2">
      <c r="A49" s="2" t="s">
        <v>31</v>
      </c>
      <c r="B49" s="2" t="s">
        <v>22</v>
      </c>
      <c r="C49" s="3" t="s">
        <v>47</v>
      </c>
      <c r="D49" s="3" t="s">
        <v>19</v>
      </c>
      <c r="E49" s="2">
        <v>4219.5</v>
      </c>
      <c r="F49" s="4">
        <v>260</v>
      </c>
      <c r="G49" s="4">
        <v>125</v>
      </c>
      <c r="H49" s="4">
        <v>527437.5</v>
      </c>
      <c r="I49" s="4">
        <v>0</v>
      </c>
      <c r="J49" s="4">
        <v>527437.5</v>
      </c>
      <c r="K49" s="4">
        <v>506340</v>
      </c>
      <c r="L49" s="4">
        <v>21097.5</v>
      </c>
      <c r="M49" s="5">
        <v>41730</v>
      </c>
      <c r="N49" s="6">
        <v>4</v>
      </c>
      <c r="O49" s="3" t="s">
        <v>46</v>
      </c>
      <c r="P49" s="7" t="s">
        <v>21</v>
      </c>
    </row>
    <row r="50" spans="1:16" ht="12.55" x14ac:dyDescent="0.2">
      <c r="A50" s="2" t="s">
        <v>16</v>
      </c>
      <c r="B50" s="2" t="s">
        <v>24</v>
      </c>
      <c r="C50" s="3" t="s">
        <v>47</v>
      </c>
      <c r="D50" s="3" t="s">
        <v>19</v>
      </c>
      <c r="E50" s="2">
        <v>1899</v>
      </c>
      <c r="F50" s="4">
        <v>260</v>
      </c>
      <c r="G50" s="4">
        <v>20</v>
      </c>
      <c r="H50" s="4">
        <v>37980</v>
      </c>
      <c r="I50" s="4">
        <v>0</v>
      </c>
      <c r="J50" s="4">
        <v>37980</v>
      </c>
      <c r="K50" s="4">
        <v>18990</v>
      </c>
      <c r="L50" s="4">
        <v>18990</v>
      </c>
      <c r="M50" s="5">
        <v>41791</v>
      </c>
      <c r="N50" s="6">
        <v>6</v>
      </c>
      <c r="O50" s="3" t="s">
        <v>25</v>
      </c>
      <c r="P50" s="7" t="s">
        <v>21</v>
      </c>
    </row>
    <row r="51" spans="1:16" ht="12.55" x14ac:dyDescent="0.2">
      <c r="A51" s="2" t="s">
        <v>16</v>
      </c>
      <c r="B51" s="2" t="s">
        <v>22</v>
      </c>
      <c r="C51" s="3" t="s">
        <v>47</v>
      </c>
      <c r="D51" s="3" t="s">
        <v>19</v>
      </c>
      <c r="E51" s="2">
        <v>1686</v>
      </c>
      <c r="F51" s="4">
        <v>260</v>
      </c>
      <c r="G51" s="4">
        <v>7</v>
      </c>
      <c r="H51" s="4">
        <v>11802</v>
      </c>
      <c r="I51" s="4">
        <v>0</v>
      </c>
      <c r="J51" s="4">
        <v>11802</v>
      </c>
      <c r="K51" s="4">
        <v>8430</v>
      </c>
      <c r="L51" s="4">
        <v>3372</v>
      </c>
      <c r="M51" s="5">
        <v>41821</v>
      </c>
      <c r="N51" s="6">
        <v>7</v>
      </c>
      <c r="O51" s="3" t="s">
        <v>32</v>
      </c>
      <c r="P51" s="7" t="s">
        <v>21</v>
      </c>
    </row>
    <row r="52" spans="1:16" ht="12.55" x14ac:dyDescent="0.2">
      <c r="A52" s="2" t="s">
        <v>30</v>
      </c>
      <c r="B52" s="2" t="s">
        <v>39</v>
      </c>
      <c r="C52" s="3" t="s">
        <v>47</v>
      </c>
      <c r="D52" s="3"/>
      <c r="E52" s="2">
        <v>2141</v>
      </c>
      <c r="F52" s="4">
        <v>260</v>
      </c>
      <c r="G52" s="4">
        <v>12</v>
      </c>
      <c r="H52" s="4"/>
      <c r="I52" s="4">
        <v>0</v>
      </c>
      <c r="J52" s="4">
        <v>25692</v>
      </c>
      <c r="K52" s="4">
        <v>6423</v>
      </c>
      <c r="L52" s="4">
        <v>19269</v>
      </c>
      <c r="M52" s="5">
        <v>41852</v>
      </c>
      <c r="N52" s="6">
        <v>8</v>
      </c>
      <c r="O52" s="3" t="s">
        <v>35</v>
      </c>
      <c r="P52" s="7" t="s">
        <v>21</v>
      </c>
    </row>
    <row r="53" spans="1:16" ht="12.55" x14ac:dyDescent="0.2">
      <c r="A53" s="2" t="s">
        <v>16</v>
      </c>
      <c r="B53" s="2" t="s">
        <v>39</v>
      </c>
      <c r="C53" s="3" t="s">
        <v>47</v>
      </c>
      <c r="D53" s="3" t="s">
        <v>19</v>
      </c>
      <c r="E53" s="2">
        <v>1143</v>
      </c>
      <c r="F53" s="4">
        <v>260</v>
      </c>
      <c r="G53" s="4">
        <v>7</v>
      </c>
      <c r="H53" s="4">
        <v>8001</v>
      </c>
      <c r="I53" s="4">
        <v>0</v>
      </c>
      <c r="J53" s="4">
        <v>8001</v>
      </c>
      <c r="K53" s="4">
        <v>5715</v>
      </c>
      <c r="L53" s="4">
        <v>2286</v>
      </c>
      <c r="M53" s="5">
        <v>41913</v>
      </c>
      <c r="N53" s="6">
        <v>10</v>
      </c>
      <c r="O53" s="3" t="s">
        <v>37</v>
      </c>
      <c r="P53" s="7" t="s">
        <v>21</v>
      </c>
    </row>
    <row r="54" spans="1:16" ht="12.55" x14ac:dyDescent="0.2">
      <c r="A54" s="2" t="s">
        <v>23</v>
      </c>
      <c r="B54" s="2" t="s">
        <v>39</v>
      </c>
      <c r="C54" s="3" t="s">
        <v>47</v>
      </c>
      <c r="D54" s="3" t="s">
        <v>19</v>
      </c>
      <c r="E54" s="2">
        <v>615</v>
      </c>
      <c r="F54" s="4">
        <v>260</v>
      </c>
      <c r="G54" s="4">
        <v>15</v>
      </c>
      <c r="H54" s="4">
        <v>9225</v>
      </c>
      <c r="I54" s="4">
        <v>0</v>
      </c>
      <c r="J54" s="4">
        <v>9225</v>
      </c>
      <c r="K54" s="4">
        <v>6150</v>
      </c>
      <c r="L54" s="4">
        <v>3075</v>
      </c>
      <c r="M54" s="5">
        <v>41974</v>
      </c>
      <c r="N54" s="6">
        <v>12</v>
      </c>
      <c r="O54" s="3" t="s">
        <v>27</v>
      </c>
      <c r="P54" s="7" t="s">
        <v>21</v>
      </c>
    </row>
    <row r="55" spans="1:16" ht="12.55" x14ac:dyDescent="0.2">
      <c r="A55" s="2" t="s">
        <v>16</v>
      </c>
      <c r="B55" s="2" t="s">
        <v>24</v>
      </c>
      <c r="C55" s="3" t="s">
        <v>40</v>
      </c>
      <c r="D55" s="3" t="s">
        <v>48</v>
      </c>
      <c r="E55" s="2">
        <v>3945</v>
      </c>
      <c r="F55" s="4">
        <v>10</v>
      </c>
      <c r="G55" s="4">
        <v>7</v>
      </c>
      <c r="H55" s="4">
        <v>27615</v>
      </c>
      <c r="I55" s="4">
        <v>276.14999999999998</v>
      </c>
      <c r="J55" s="4">
        <v>27338.850000000002</v>
      </c>
      <c r="K55" s="4">
        <v>19725</v>
      </c>
      <c r="L55" s="4">
        <v>7613.8500000000022</v>
      </c>
      <c r="M55" s="5">
        <v>41640</v>
      </c>
      <c r="N55" s="6">
        <v>1</v>
      </c>
      <c r="O55" s="3" t="s">
        <v>20</v>
      </c>
      <c r="P55" s="7" t="s">
        <v>21</v>
      </c>
    </row>
    <row r="56" spans="1:16" ht="12.55" x14ac:dyDescent="0.2">
      <c r="A56" s="2" t="s">
        <v>23</v>
      </c>
      <c r="B56" s="2" t="s">
        <v>24</v>
      </c>
      <c r="C56" s="3" t="s">
        <v>40</v>
      </c>
      <c r="D56" s="3" t="s">
        <v>48</v>
      </c>
      <c r="E56" s="2">
        <v>2296</v>
      </c>
      <c r="F56" s="4">
        <v>10</v>
      </c>
      <c r="G56" s="4">
        <v>15</v>
      </c>
      <c r="H56" s="4">
        <v>34440</v>
      </c>
      <c r="I56" s="4">
        <v>344.4</v>
      </c>
      <c r="J56" s="4">
        <v>34095.599999999999</v>
      </c>
      <c r="K56" s="4">
        <v>22960</v>
      </c>
      <c r="L56" s="4">
        <v>11135.599999999999</v>
      </c>
      <c r="M56" s="5">
        <v>41671</v>
      </c>
      <c r="N56" s="6">
        <v>2</v>
      </c>
      <c r="O56" s="3" t="s">
        <v>41</v>
      </c>
      <c r="P56" s="7" t="s">
        <v>21</v>
      </c>
    </row>
    <row r="57" spans="1:16" ht="12.55" x14ac:dyDescent="0.2">
      <c r="A57" s="2" t="s">
        <v>16</v>
      </c>
      <c r="B57" s="2" t="s">
        <v>24</v>
      </c>
      <c r="C57" s="3" t="s">
        <v>40</v>
      </c>
      <c r="D57" s="3" t="s">
        <v>48</v>
      </c>
      <c r="E57" s="2">
        <v>1030</v>
      </c>
      <c r="F57" s="4">
        <v>10</v>
      </c>
      <c r="G57" s="4">
        <v>7</v>
      </c>
      <c r="H57" s="4">
        <v>7210</v>
      </c>
      <c r="I57" s="4">
        <v>72.099999999999994</v>
      </c>
      <c r="J57" s="4">
        <v>7137.9</v>
      </c>
      <c r="K57" s="4">
        <v>5150</v>
      </c>
      <c r="L57" s="4">
        <v>1987.8999999999996</v>
      </c>
      <c r="M57" s="5">
        <v>41760</v>
      </c>
      <c r="N57" s="6">
        <v>5</v>
      </c>
      <c r="O57" s="3" t="s">
        <v>49</v>
      </c>
      <c r="P57" s="7" t="s">
        <v>21</v>
      </c>
    </row>
    <row r="58" spans="1:16" ht="12.55" x14ac:dyDescent="0.2">
      <c r="A58" s="2" t="s">
        <v>16</v>
      </c>
      <c r="B58" s="2" t="s">
        <v>24</v>
      </c>
      <c r="C58" s="3" t="s">
        <v>44</v>
      </c>
      <c r="D58" s="3" t="s">
        <v>48</v>
      </c>
      <c r="E58" s="2">
        <v>639</v>
      </c>
      <c r="F58" s="4">
        <v>120</v>
      </c>
      <c r="G58" s="4">
        <v>7</v>
      </c>
      <c r="H58" s="4">
        <v>4473</v>
      </c>
      <c r="I58" s="4">
        <v>44.73</v>
      </c>
      <c r="J58" s="4">
        <v>4428.2700000000004</v>
      </c>
      <c r="K58" s="4">
        <v>3195</v>
      </c>
      <c r="L58" s="4">
        <v>1233.2700000000004</v>
      </c>
      <c r="M58" s="5">
        <v>41944</v>
      </c>
      <c r="N58" s="6">
        <v>11</v>
      </c>
      <c r="O58" s="3" t="s">
        <v>43</v>
      </c>
      <c r="P58" s="7" t="s">
        <v>21</v>
      </c>
    </row>
    <row r="59" spans="1:16" ht="12.55" x14ac:dyDescent="0.2">
      <c r="A59" s="2" t="s">
        <v>16</v>
      </c>
      <c r="B59" s="2" t="s">
        <v>17</v>
      </c>
      <c r="C59" s="3" t="s">
        <v>45</v>
      </c>
      <c r="D59" s="3" t="s">
        <v>48</v>
      </c>
      <c r="E59" s="2">
        <v>1326</v>
      </c>
      <c r="F59" s="4">
        <v>250</v>
      </c>
      <c r="G59" s="4">
        <v>7</v>
      </c>
      <c r="H59" s="4">
        <v>9282</v>
      </c>
      <c r="I59" s="4">
        <v>92.82</v>
      </c>
      <c r="J59" s="4">
        <v>9189.18</v>
      </c>
      <c r="K59" s="4">
        <v>6630</v>
      </c>
      <c r="L59" s="4">
        <v>2559.1800000000003</v>
      </c>
      <c r="M59" s="5">
        <v>41699</v>
      </c>
      <c r="N59" s="6">
        <v>3</v>
      </c>
      <c r="O59" s="3" t="s">
        <v>29</v>
      </c>
      <c r="P59" s="7" t="s">
        <v>21</v>
      </c>
    </row>
    <row r="60" spans="1:16" ht="12.55" x14ac:dyDescent="0.2">
      <c r="A60" s="2" t="s">
        <v>30</v>
      </c>
      <c r="B60" s="2" t="s">
        <v>39</v>
      </c>
      <c r="C60" s="3" t="s">
        <v>18</v>
      </c>
      <c r="D60" s="3" t="s">
        <v>48</v>
      </c>
      <c r="E60" s="2">
        <v>1858</v>
      </c>
      <c r="F60" s="4">
        <v>3</v>
      </c>
      <c r="G60" s="4">
        <v>12</v>
      </c>
      <c r="H60" s="4">
        <v>22296</v>
      </c>
      <c r="I60" s="4">
        <v>222.96</v>
      </c>
      <c r="J60" s="4">
        <v>22073.040000000001</v>
      </c>
      <c r="K60" s="4">
        <v>5574</v>
      </c>
      <c r="L60" s="4">
        <v>16499.04</v>
      </c>
      <c r="M60" s="5">
        <v>41671</v>
      </c>
      <c r="N60" s="6">
        <v>2</v>
      </c>
      <c r="O60" s="3" t="s">
        <v>41</v>
      </c>
      <c r="P60" s="7" t="s">
        <v>21</v>
      </c>
    </row>
    <row r="61" spans="1:16" ht="12.55" x14ac:dyDescent="0.2">
      <c r="A61" s="2" t="s">
        <v>16</v>
      </c>
      <c r="B61" s="2" t="s">
        <v>26</v>
      </c>
      <c r="C61" s="3" t="s">
        <v>18</v>
      </c>
      <c r="D61" s="3" t="s">
        <v>48</v>
      </c>
      <c r="E61" s="2">
        <v>1210</v>
      </c>
      <c r="F61" s="4">
        <v>3</v>
      </c>
      <c r="G61" s="4">
        <v>350</v>
      </c>
      <c r="H61" s="4">
        <v>423500</v>
      </c>
      <c r="I61" s="4">
        <v>4235</v>
      </c>
      <c r="J61" s="4">
        <v>419265</v>
      </c>
      <c r="K61" s="4">
        <v>314600</v>
      </c>
      <c r="L61" s="4">
        <v>104665</v>
      </c>
      <c r="M61" s="5">
        <v>41699</v>
      </c>
      <c r="N61" s="6">
        <v>3</v>
      </c>
      <c r="O61" s="3" t="s">
        <v>29</v>
      </c>
      <c r="P61" s="7" t="s">
        <v>21</v>
      </c>
    </row>
    <row r="62" spans="1:16" ht="12.55" x14ac:dyDescent="0.2">
      <c r="A62" s="2" t="s">
        <v>16</v>
      </c>
      <c r="B62" s="2" t="s">
        <v>39</v>
      </c>
      <c r="C62" s="3" t="s">
        <v>18</v>
      </c>
      <c r="D62" s="3" t="s">
        <v>48</v>
      </c>
      <c r="E62" s="2">
        <v>2529</v>
      </c>
      <c r="F62" s="4">
        <v>3</v>
      </c>
      <c r="G62" s="4">
        <v>7</v>
      </c>
      <c r="H62" s="4">
        <v>17703</v>
      </c>
      <c r="I62" s="4">
        <v>177.03</v>
      </c>
      <c r="J62" s="4">
        <v>17525.97</v>
      </c>
      <c r="K62" s="4">
        <v>12645</v>
      </c>
      <c r="L62" s="4">
        <v>4880.9699999999993</v>
      </c>
      <c r="M62" s="5">
        <v>41821</v>
      </c>
      <c r="N62" s="6">
        <v>7</v>
      </c>
      <c r="O62" s="3" t="s">
        <v>32</v>
      </c>
      <c r="P62" s="7" t="s">
        <v>21</v>
      </c>
    </row>
    <row r="63" spans="1:16" ht="12.55" x14ac:dyDescent="0.2">
      <c r="A63" s="2" t="s">
        <v>30</v>
      </c>
      <c r="B63" s="2" t="s">
        <v>17</v>
      </c>
      <c r="C63" s="3" t="s">
        <v>18</v>
      </c>
      <c r="D63" s="3" t="s">
        <v>48</v>
      </c>
      <c r="E63" s="2">
        <v>1445</v>
      </c>
      <c r="F63" s="4">
        <v>3</v>
      </c>
      <c r="G63" s="4">
        <v>12</v>
      </c>
      <c r="H63" s="4">
        <v>17340</v>
      </c>
      <c r="I63" s="4">
        <v>173.4</v>
      </c>
      <c r="J63" s="4">
        <v>17166.599999999999</v>
      </c>
      <c r="K63" s="4">
        <v>4335</v>
      </c>
      <c r="L63" s="4">
        <v>12831.599999999999</v>
      </c>
      <c r="M63" s="5">
        <v>41883</v>
      </c>
      <c r="N63" s="6">
        <v>9</v>
      </c>
      <c r="O63" s="3" t="s">
        <v>36</v>
      </c>
      <c r="P63" s="7" t="s">
        <v>21</v>
      </c>
    </row>
    <row r="64" spans="1:16" ht="12.55" x14ac:dyDescent="0.2">
      <c r="A64" s="2" t="s">
        <v>31</v>
      </c>
      <c r="B64" s="2" t="s">
        <v>39</v>
      </c>
      <c r="C64" s="3" t="s">
        <v>18</v>
      </c>
      <c r="D64" s="3" t="s">
        <v>48</v>
      </c>
      <c r="E64" s="2">
        <v>330</v>
      </c>
      <c r="F64" s="4">
        <v>3</v>
      </c>
      <c r="G64" s="4">
        <v>125</v>
      </c>
      <c r="H64" s="4">
        <v>41250</v>
      </c>
      <c r="I64" s="4">
        <v>412.5</v>
      </c>
      <c r="J64" s="4">
        <v>40837.5</v>
      </c>
      <c r="K64" s="4">
        <v>39600</v>
      </c>
      <c r="L64" s="4">
        <v>1237.5</v>
      </c>
      <c r="M64" s="5">
        <v>41518</v>
      </c>
      <c r="N64" s="6">
        <v>9</v>
      </c>
      <c r="O64" s="3" t="s">
        <v>36</v>
      </c>
      <c r="P64" s="7" t="s">
        <v>38</v>
      </c>
    </row>
    <row r="65" spans="1:16" ht="12.55" x14ac:dyDescent="0.2">
      <c r="A65" s="2" t="s">
        <v>30</v>
      </c>
      <c r="B65" s="2" t="s">
        <v>24</v>
      </c>
      <c r="C65" s="3" t="s">
        <v>18</v>
      </c>
      <c r="D65" s="3" t="s">
        <v>48</v>
      </c>
      <c r="E65" s="2">
        <v>2671</v>
      </c>
      <c r="F65" s="4">
        <v>3</v>
      </c>
      <c r="G65" s="4">
        <v>12</v>
      </c>
      <c r="H65" s="4">
        <v>32052</v>
      </c>
      <c r="I65" s="4">
        <v>320.52</v>
      </c>
      <c r="J65" s="4">
        <v>31731.48</v>
      </c>
      <c r="K65" s="4">
        <v>8013</v>
      </c>
      <c r="L65" s="4">
        <v>23718.48</v>
      </c>
      <c r="M65" s="5">
        <v>41883</v>
      </c>
      <c r="N65" s="6">
        <v>9</v>
      </c>
      <c r="O65" s="3" t="s">
        <v>36</v>
      </c>
      <c r="P65" s="7" t="s">
        <v>21</v>
      </c>
    </row>
    <row r="66" spans="1:16" ht="12.55" x14ac:dyDescent="0.2">
      <c r="A66" s="2" t="s">
        <v>30</v>
      </c>
      <c r="B66" s="2" t="s">
        <v>22</v>
      </c>
      <c r="C66" s="3" t="s">
        <v>18</v>
      </c>
      <c r="D66" s="3" t="s">
        <v>48</v>
      </c>
      <c r="E66" s="2">
        <v>766</v>
      </c>
      <c r="F66" s="4">
        <v>3</v>
      </c>
      <c r="G66" s="4">
        <v>12</v>
      </c>
      <c r="H66" s="4">
        <v>9192</v>
      </c>
      <c r="I66" s="4">
        <v>91.92</v>
      </c>
      <c r="J66" s="4">
        <v>9100.08</v>
      </c>
      <c r="K66" s="4">
        <v>2298</v>
      </c>
      <c r="L66" s="4">
        <v>6802.08</v>
      </c>
      <c r="M66" s="5">
        <v>41548</v>
      </c>
      <c r="N66" s="6">
        <v>10</v>
      </c>
      <c r="O66" s="3" t="s">
        <v>37</v>
      </c>
      <c r="P66" s="7" t="s">
        <v>38</v>
      </c>
    </row>
    <row r="67" spans="1:16" ht="12.55" x14ac:dyDescent="0.2">
      <c r="A67" s="8" t="s">
        <v>33</v>
      </c>
      <c r="B67" s="2" t="s">
        <v>26</v>
      </c>
      <c r="C67" s="3" t="s">
        <v>18</v>
      </c>
      <c r="D67" s="3" t="s">
        <v>48</v>
      </c>
      <c r="E67" s="2">
        <v>494</v>
      </c>
      <c r="F67" s="4">
        <v>3</v>
      </c>
      <c r="G67" s="4">
        <v>300</v>
      </c>
      <c r="H67" s="4">
        <v>148200</v>
      </c>
      <c r="I67" s="4">
        <v>1482</v>
      </c>
      <c r="J67" s="4">
        <v>146718</v>
      </c>
      <c r="K67" s="4">
        <v>123500</v>
      </c>
      <c r="L67" s="4">
        <v>23218</v>
      </c>
      <c r="M67" s="5">
        <v>41548</v>
      </c>
      <c r="N67" s="6">
        <v>10</v>
      </c>
      <c r="O67" s="3" t="s">
        <v>37</v>
      </c>
      <c r="P67" s="7" t="s">
        <v>38</v>
      </c>
    </row>
    <row r="68" spans="1:16" ht="12.55" x14ac:dyDescent="0.2">
      <c r="A68" s="2" t="s">
        <v>16</v>
      </c>
      <c r="B68" s="2" t="s">
        <v>26</v>
      </c>
      <c r="C68" s="3" t="s">
        <v>18</v>
      </c>
      <c r="D68" s="3" t="s">
        <v>48</v>
      </c>
      <c r="E68" s="2">
        <v>1397</v>
      </c>
      <c r="F68" s="4">
        <v>3</v>
      </c>
      <c r="G68" s="4">
        <v>350</v>
      </c>
      <c r="H68" s="4">
        <v>488950</v>
      </c>
      <c r="I68" s="4">
        <v>4889.5</v>
      </c>
      <c r="J68" s="4">
        <v>484060.5</v>
      </c>
      <c r="K68" s="4">
        <v>363220</v>
      </c>
      <c r="L68" s="4">
        <v>120840.5</v>
      </c>
      <c r="M68" s="5">
        <v>41913</v>
      </c>
      <c r="N68" s="6">
        <v>10</v>
      </c>
      <c r="O68" s="3" t="s">
        <v>37</v>
      </c>
      <c r="P68" s="7" t="s">
        <v>21</v>
      </c>
    </row>
    <row r="69" spans="1:16" ht="12.55" x14ac:dyDescent="0.2">
      <c r="A69" s="2" t="s">
        <v>16</v>
      </c>
      <c r="B69" s="2" t="s">
        <v>24</v>
      </c>
      <c r="C69" s="3" t="s">
        <v>18</v>
      </c>
      <c r="D69" s="3" t="s">
        <v>48</v>
      </c>
      <c r="E69" s="2">
        <v>2155</v>
      </c>
      <c r="F69" s="4">
        <v>3</v>
      </c>
      <c r="G69" s="4">
        <v>350</v>
      </c>
      <c r="H69" s="4">
        <v>754250</v>
      </c>
      <c r="I69" s="4">
        <v>7542.5</v>
      </c>
      <c r="J69" s="4">
        <v>746707.5</v>
      </c>
      <c r="K69" s="4">
        <v>560300</v>
      </c>
      <c r="L69" s="4">
        <v>186407.5</v>
      </c>
      <c r="M69" s="5">
        <v>41974</v>
      </c>
      <c r="N69" s="6">
        <v>12</v>
      </c>
      <c r="O69" s="3" t="s">
        <v>27</v>
      </c>
      <c r="P69" s="7" t="s">
        <v>21</v>
      </c>
    </row>
    <row r="70" spans="1:16" ht="12.55" x14ac:dyDescent="0.2">
      <c r="A70" s="2" t="s">
        <v>23</v>
      </c>
      <c r="B70" s="2" t="s">
        <v>26</v>
      </c>
      <c r="C70" s="3" t="s">
        <v>28</v>
      </c>
      <c r="D70" s="3" t="s">
        <v>48</v>
      </c>
      <c r="E70" s="2">
        <v>2214</v>
      </c>
      <c r="F70" s="4">
        <v>5</v>
      </c>
      <c r="G70" s="4">
        <v>15</v>
      </c>
      <c r="H70" s="4">
        <v>33210</v>
      </c>
      <c r="I70" s="4">
        <v>332.1</v>
      </c>
      <c r="J70" s="4">
        <v>32877.9</v>
      </c>
      <c r="K70" s="4">
        <v>22140</v>
      </c>
      <c r="L70" s="4">
        <v>10737.900000000001</v>
      </c>
      <c r="M70" s="5">
        <v>41699</v>
      </c>
      <c r="N70" s="6">
        <v>3</v>
      </c>
      <c r="O70" s="3" t="s">
        <v>29</v>
      </c>
      <c r="P70" s="7" t="s">
        <v>21</v>
      </c>
    </row>
    <row r="71" spans="1:16" ht="12.55" x14ac:dyDescent="0.2">
      <c r="A71" s="8" t="s">
        <v>33</v>
      </c>
      <c r="B71" s="2" t="s">
        <v>39</v>
      </c>
      <c r="C71" s="3" t="s">
        <v>28</v>
      </c>
      <c r="D71" s="3" t="s">
        <v>48</v>
      </c>
      <c r="E71" s="2">
        <v>2301</v>
      </c>
      <c r="F71" s="4">
        <v>5</v>
      </c>
      <c r="G71" s="4">
        <v>300</v>
      </c>
      <c r="H71" s="4">
        <v>690300</v>
      </c>
      <c r="I71" s="4">
        <v>6903</v>
      </c>
      <c r="J71" s="4">
        <v>683397</v>
      </c>
      <c r="K71" s="4">
        <v>575250</v>
      </c>
      <c r="L71" s="4">
        <v>108147</v>
      </c>
      <c r="M71" s="5">
        <v>41730</v>
      </c>
      <c r="N71" s="6">
        <v>4</v>
      </c>
      <c r="O71" s="3" t="s">
        <v>46</v>
      </c>
      <c r="P71" s="7" t="s">
        <v>21</v>
      </c>
    </row>
    <row r="72" spans="1:16" ht="12.55" x14ac:dyDescent="0.2">
      <c r="A72" s="2" t="s">
        <v>16</v>
      </c>
      <c r="B72" s="2" t="s">
        <v>24</v>
      </c>
      <c r="C72" s="3" t="s">
        <v>28</v>
      </c>
      <c r="D72" s="3" t="s">
        <v>48</v>
      </c>
      <c r="E72" s="2">
        <v>1375.5</v>
      </c>
      <c r="F72" s="4">
        <v>5</v>
      </c>
      <c r="G72" s="4">
        <v>20</v>
      </c>
      <c r="H72" s="4">
        <v>27510</v>
      </c>
      <c r="I72" s="4">
        <v>275.10000000000002</v>
      </c>
      <c r="J72" s="4">
        <v>27234.899999999998</v>
      </c>
      <c r="K72" s="4">
        <v>13755</v>
      </c>
      <c r="L72" s="4">
        <v>13479.899999999998</v>
      </c>
      <c r="M72" s="5">
        <v>41821</v>
      </c>
      <c r="N72" s="6">
        <v>7</v>
      </c>
      <c r="O72" s="3" t="s">
        <v>32</v>
      </c>
      <c r="P72" s="7" t="s">
        <v>21</v>
      </c>
    </row>
    <row r="73" spans="1:16" ht="12.55" x14ac:dyDescent="0.2">
      <c r="A73" s="2" t="s">
        <v>16</v>
      </c>
      <c r="B73" s="2" t="s">
        <v>17</v>
      </c>
      <c r="C73" s="3" t="s">
        <v>28</v>
      </c>
      <c r="D73" s="3" t="s">
        <v>48</v>
      </c>
      <c r="E73" s="2">
        <v>1830</v>
      </c>
      <c r="F73" s="4">
        <v>5</v>
      </c>
      <c r="G73" s="4">
        <v>7</v>
      </c>
      <c r="H73" s="4">
        <v>12810</v>
      </c>
      <c r="I73" s="4">
        <v>128.1</v>
      </c>
      <c r="J73" s="4">
        <v>12681.9</v>
      </c>
      <c r="K73" s="4">
        <v>9150</v>
      </c>
      <c r="L73" s="4">
        <v>3531.8999999999996</v>
      </c>
      <c r="M73" s="5">
        <v>41852</v>
      </c>
      <c r="N73" s="6">
        <v>8</v>
      </c>
      <c r="O73" s="3" t="s">
        <v>35</v>
      </c>
      <c r="P73" s="7" t="s">
        <v>21</v>
      </c>
    </row>
    <row r="74" spans="1:16" ht="12.55" x14ac:dyDescent="0.2">
      <c r="A74" s="2" t="s">
        <v>42</v>
      </c>
      <c r="B74" s="2" t="s">
        <v>39</v>
      </c>
      <c r="C74" s="3" t="s">
        <v>28</v>
      </c>
      <c r="D74" s="3" t="s">
        <v>48</v>
      </c>
      <c r="E74" s="2">
        <v>2498</v>
      </c>
      <c r="F74" s="4">
        <v>5</v>
      </c>
      <c r="G74" s="4">
        <v>300</v>
      </c>
      <c r="H74" s="4">
        <v>749400</v>
      </c>
      <c r="I74" s="4">
        <v>7494</v>
      </c>
      <c r="J74" s="4">
        <v>741906</v>
      </c>
      <c r="K74" s="4">
        <v>624500</v>
      </c>
      <c r="L74" s="4">
        <v>117406</v>
      </c>
      <c r="M74" s="5">
        <v>41518</v>
      </c>
      <c r="N74" s="6">
        <v>9</v>
      </c>
      <c r="O74" s="3" t="s">
        <v>36</v>
      </c>
      <c r="P74" s="7" t="s">
        <v>38</v>
      </c>
    </row>
    <row r="75" spans="1:16" ht="12.55" x14ac:dyDescent="0.2">
      <c r="A75" s="2" t="s">
        <v>31</v>
      </c>
      <c r="B75" s="2" t="s">
        <v>39</v>
      </c>
      <c r="C75" s="3" t="s">
        <v>28</v>
      </c>
      <c r="D75" s="3" t="s">
        <v>48</v>
      </c>
      <c r="E75" s="2">
        <v>663</v>
      </c>
      <c r="F75" s="4">
        <v>5</v>
      </c>
      <c r="G75" s="4">
        <v>125</v>
      </c>
      <c r="H75" s="4">
        <v>82875</v>
      </c>
      <c r="I75" s="4">
        <v>828.75</v>
      </c>
      <c r="J75" s="4">
        <v>82046.25</v>
      </c>
      <c r="K75" s="4">
        <v>79560</v>
      </c>
      <c r="L75" s="4">
        <v>2486.25</v>
      </c>
      <c r="M75" s="5">
        <v>41548</v>
      </c>
      <c r="N75" s="6">
        <v>10</v>
      </c>
      <c r="O75" s="3" t="s">
        <v>37</v>
      </c>
      <c r="P75" s="7" t="s">
        <v>38</v>
      </c>
    </row>
    <row r="76" spans="1:16" ht="12.55" x14ac:dyDescent="0.2">
      <c r="A76" s="2" t="s">
        <v>23</v>
      </c>
      <c r="B76" s="2" t="s">
        <v>39</v>
      </c>
      <c r="C76" s="3" t="s">
        <v>40</v>
      </c>
      <c r="D76" s="3" t="s">
        <v>48</v>
      </c>
      <c r="E76" s="2">
        <v>1514</v>
      </c>
      <c r="F76" s="4">
        <v>10</v>
      </c>
      <c r="G76" s="4">
        <v>15</v>
      </c>
      <c r="H76" s="4">
        <v>22710</v>
      </c>
      <c r="I76" s="4">
        <v>227.1</v>
      </c>
      <c r="J76" s="4">
        <v>22482.9</v>
      </c>
      <c r="K76" s="4">
        <v>15140</v>
      </c>
      <c r="L76" s="4">
        <v>7342.9000000000015</v>
      </c>
      <c r="M76" s="5">
        <v>41671</v>
      </c>
      <c r="N76" s="6">
        <v>2</v>
      </c>
      <c r="O76" s="3" t="s">
        <v>41</v>
      </c>
      <c r="P76" s="7" t="s">
        <v>21</v>
      </c>
    </row>
    <row r="77" spans="1:16" ht="12.55" x14ac:dyDescent="0.2">
      <c r="A77" s="2" t="s">
        <v>16</v>
      </c>
      <c r="B77" s="2" t="s">
        <v>39</v>
      </c>
      <c r="C77" s="3" t="s">
        <v>40</v>
      </c>
      <c r="D77" s="3" t="s">
        <v>48</v>
      </c>
      <c r="E77" s="2">
        <v>4492.5</v>
      </c>
      <c r="F77" s="4">
        <v>10</v>
      </c>
      <c r="G77" s="4">
        <v>7</v>
      </c>
      <c r="H77" s="4">
        <v>31447.5</v>
      </c>
      <c r="I77" s="4">
        <v>314.47500000000002</v>
      </c>
      <c r="J77" s="4">
        <v>31133.024999999998</v>
      </c>
      <c r="K77" s="4">
        <v>22462.5</v>
      </c>
      <c r="L77" s="4">
        <v>8670.5249999999978</v>
      </c>
      <c r="M77" s="5">
        <v>41730</v>
      </c>
      <c r="N77" s="6">
        <v>4</v>
      </c>
      <c r="O77" s="3" t="s">
        <v>46</v>
      </c>
      <c r="P77" s="7" t="s">
        <v>21</v>
      </c>
    </row>
    <row r="78" spans="1:16" ht="12.55" x14ac:dyDescent="0.2">
      <c r="A78" s="2" t="s">
        <v>31</v>
      </c>
      <c r="B78" s="2" t="s">
        <v>39</v>
      </c>
      <c r="C78" s="3" t="s">
        <v>40</v>
      </c>
      <c r="D78" s="3" t="s">
        <v>48</v>
      </c>
      <c r="E78" s="2">
        <v>727</v>
      </c>
      <c r="F78" s="4">
        <v>10</v>
      </c>
      <c r="G78" s="4">
        <v>125</v>
      </c>
      <c r="H78" s="4">
        <v>90875</v>
      </c>
      <c r="I78" s="4">
        <v>908.75</v>
      </c>
      <c r="J78" s="4">
        <v>89966.25</v>
      </c>
      <c r="K78" s="4">
        <v>87240</v>
      </c>
      <c r="L78" s="4">
        <v>2726.25</v>
      </c>
      <c r="M78" s="5">
        <v>41791</v>
      </c>
      <c r="N78" s="6">
        <v>6</v>
      </c>
      <c r="O78" s="3" t="s">
        <v>25</v>
      </c>
      <c r="P78" s="7" t="s">
        <v>21</v>
      </c>
    </row>
    <row r="79" spans="1:16" ht="12.55" x14ac:dyDescent="0.2">
      <c r="A79" s="2" t="s">
        <v>31</v>
      </c>
      <c r="B79" s="2" t="s">
        <v>24</v>
      </c>
      <c r="C79" s="3" t="s">
        <v>40</v>
      </c>
      <c r="D79" s="3" t="s">
        <v>48</v>
      </c>
      <c r="E79" s="2">
        <v>787</v>
      </c>
      <c r="F79" s="4">
        <v>10</v>
      </c>
      <c r="G79" s="4">
        <v>125</v>
      </c>
      <c r="H79" s="4">
        <v>98375</v>
      </c>
      <c r="I79" s="4">
        <v>983.75</v>
      </c>
      <c r="J79" s="4">
        <v>97391.25</v>
      </c>
      <c r="K79" s="4">
        <v>94440</v>
      </c>
      <c r="L79" s="4">
        <v>2951.25</v>
      </c>
      <c r="M79" s="5">
        <v>41791</v>
      </c>
      <c r="N79" s="6">
        <v>6</v>
      </c>
      <c r="O79" s="3" t="s">
        <v>25</v>
      </c>
      <c r="P79" s="7" t="s">
        <v>21</v>
      </c>
    </row>
    <row r="80" spans="1:16" ht="12.55" x14ac:dyDescent="0.2">
      <c r="A80" s="2" t="s">
        <v>31</v>
      </c>
      <c r="B80" s="2" t="s">
        <v>26</v>
      </c>
      <c r="C80" s="3" t="s">
        <v>40</v>
      </c>
      <c r="D80" s="3" t="s">
        <v>48</v>
      </c>
      <c r="E80" s="2">
        <v>1823</v>
      </c>
      <c r="F80" s="4">
        <v>10</v>
      </c>
      <c r="G80" s="4">
        <v>125</v>
      </c>
      <c r="H80" s="4">
        <v>227875</v>
      </c>
      <c r="I80" s="4">
        <v>2278.75</v>
      </c>
      <c r="J80" s="4">
        <v>225596.25</v>
      </c>
      <c r="K80" s="4">
        <v>218760</v>
      </c>
      <c r="L80" s="4">
        <v>6836.25</v>
      </c>
      <c r="M80" s="5">
        <v>41821</v>
      </c>
      <c r="N80" s="6">
        <v>7</v>
      </c>
      <c r="O80" s="3" t="s">
        <v>32</v>
      </c>
      <c r="P80" s="7" t="s">
        <v>21</v>
      </c>
    </row>
    <row r="81" spans="1:16" ht="12.55" x14ac:dyDescent="0.2">
      <c r="A81" s="2" t="s">
        <v>23</v>
      </c>
      <c r="B81" s="2" t="s">
        <v>22</v>
      </c>
      <c r="C81" s="3" t="s">
        <v>40</v>
      </c>
      <c r="D81" s="3" t="s">
        <v>48</v>
      </c>
      <c r="E81" s="2">
        <v>747</v>
      </c>
      <c r="F81" s="4">
        <v>10</v>
      </c>
      <c r="G81" s="4">
        <v>15</v>
      </c>
      <c r="H81" s="4">
        <v>11205</v>
      </c>
      <c r="I81" s="4">
        <v>112.05</v>
      </c>
      <c r="J81" s="4">
        <v>11092.95</v>
      </c>
      <c r="K81" s="4">
        <v>7470</v>
      </c>
      <c r="L81" s="4">
        <v>3622.9500000000007</v>
      </c>
      <c r="M81" s="5">
        <v>41883</v>
      </c>
      <c r="N81" s="6">
        <v>9</v>
      </c>
      <c r="O81" s="3" t="s">
        <v>36</v>
      </c>
      <c r="P81" s="7" t="s">
        <v>21</v>
      </c>
    </row>
    <row r="82" spans="1:16" ht="12.55" x14ac:dyDescent="0.2">
      <c r="A82" s="2" t="s">
        <v>30</v>
      </c>
      <c r="B82" s="2" t="s">
        <v>22</v>
      </c>
      <c r="C82" s="3" t="s">
        <v>40</v>
      </c>
      <c r="D82" s="3" t="s">
        <v>48</v>
      </c>
      <c r="E82" s="2">
        <v>766</v>
      </c>
      <c r="F82" s="4">
        <v>10</v>
      </c>
      <c r="G82" s="4">
        <v>12</v>
      </c>
      <c r="H82" s="4">
        <v>9192</v>
      </c>
      <c r="I82" s="4">
        <v>91.92</v>
      </c>
      <c r="J82" s="4">
        <v>9100.08</v>
      </c>
      <c r="K82" s="4">
        <v>2298</v>
      </c>
      <c r="L82" s="4">
        <v>6802.08</v>
      </c>
      <c r="M82" s="5">
        <v>41548</v>
      </c>
      <c r="N82" s="6">
        <v>10</v>
      </c>
      <c r="O82" s="3" t="s">
        <v>37</v>
      </c>
      <c r="P82" s="7" t="s">
        <v>38</v>
      </c>
    </row>
    <row r="83" spans="1:16" ht="12.55" x14ac:dyDescent="0.2">
      <c r="A83" s="2" t="s">
        <v>42</v>
      </c>
      <c r="B83" s="2" t="s">
        <v>39</v>
      </c>
      <c r="C83" s="3" t="s">
        <v>40</v>
      </c>
      <c r="D83" s="3" t="s">
        <v>48</v>
      </c>
      <c r="E83" s="2">
        <v>2905</v>
      </c>
      <c r="F83" s="4">
        <v>10</v>
      </c>
      <c r="G83" s="4">
        <v>300</v>
      </c>
      <c r="H83" s="4">
        <v>871500</v>
      </c>
      <c r="I83" s="4">
        <v>8715</v>
      </c>
      <c r="J83" s="4">
        <v>862785</v>
      </c>
      <c r="K83" s="4">
        <v>726250</v>
      </c>
      <c r="L83" s="4">
        <v>136535</v>
      </c>
      <c r="M83" s="5">
        <v>41944</v>
      </c>
      <c r="N83" s="6">
        <v>11</v>
      </c>
      <c r="O83" s="3" t="s">
        <v>43</v>
      </c>
      <c r="P83" s="7" t="s">
        <v>21</v>
      </c>
    </row>
    <row r="84" spans="1:16" ht="12.55" x14ac:dyDescent="0.2">
      <c r="A84" s="2" t="s">
        <v>16</v>
      </c>
      <c r="B84" s="2" t="s">
        <v>24</v>
      </c>
      <c r="C84" s="3" t="s">
        <v>40</v>
      </c>
      <c r="D84" s="3" t="s">
        <v>48</v>
      </c>
      <c r="E84" s="2">
        <v>2155</v>
      </c>
      <c r="F84" s="4">
        <v>10</v>
      </c>
      <c r="G84" s="4">
        <v>350</v>
      </c>
      <c r="H84" s="4">
        <v>754250</v>
      </c>
      <c r="I84" s="4">
        <v>7542.5</v>
      </c>
      <c r="J84" s="4">
        <v>746707.5</v>
      </c>
      <c r="K84" s="4">
        <v>560300</v>
      </c>
      <c r="L84" s="4">
        <v>186407.5</v>
      </c>
      <c r="M84" s="5">
        <v>41974</v>
      </c>
      <c r="N84" s="6">
        <v>12</v>
      </c>
      <c r="O84" s="3" t="s">
        <v>27</v>
      </c>
      <c r="P84" s="7" t="s">
        <v>21</v>
      </c>
    </row>
    <row r="85" spans="1:16" ht="12.55" x14ac:dyDescent="0.2">
      <c r="A85" s="2" t="s">
        <v>16</v>
      </c>
      <c r="B85" s="2" t="s">
        <v>24</v>
      </c>
      <c r="C85" s="3" t="s">
        <v>44</v>
      </c>
      <c r="D85" s="3" t="s">
        <v>48</v>
      </c>
      <c r="E85" s="2">
        <v>3864</v>
      </c>
      <c r="F85" s="4">
        <v>120</v>
      </c>
      <c r="G85" s="4">
        <v>20</v>
      </c>
      <c r="H85" s="4">
        <v>77280</v>
      </c>
      <c r="I85" s="4">
        <v>772.80000000000007</v>
      </c>
      <c r="J85" s="4">
        <v>76507.200000000012</v>
      </c>
      <c r="K85" s="4">
        <v>38640</v>
      </c>
      <c r="L85" s="4">
        <v>37867.200000000004</v>
      </c>
      <c r="M85" s="5">
        <v>41730</v>
      </c>
      <c r="N85" s="6">
        <v>4</v>
      </c>
      <c r="O85" s="3" t="s">
        <v>46</v>
      </c>
      <c r="P85" s="7" t="s">
        <v>21</v>
      </c>
    </row>
    <row r="86" spans="1:16" ht="12.55" x14ac:dyDescent="0.2">
      <c r="A86" s="2" t="s">
        <v>16</v>
      </c>
      <c r="B86" s="2" t="s">
        <v>26</v>
      </c>
      <c r="C86" s="3" t="s">
        <v>44</v>
      </c>
      <c r="D86" s="3" t="s">
        <v>48</v>
      </c>
      <c r="E86" s="2">
        <v>362</v>
      </c>
      <c r="F86" s="4">
        <v>120</v>
      </c>
      <c r="G86" s="4">
        <v>7</v>
      </c>
      <c r="H86" s="4">
        <v>2534</v>
      </c>
      <c r="I86" s="4">
        <v>25.34</v>
      </c>
      <c r="J86" s="4">
        <v>2508.66</v>
      </c>
      <c r="K86" s="4">
        <v>1810</v>
      </c>
      <c r="L86" s="4">
        <v>698.65999999999985</v>
      </c>
      <c r="M86" s="5">
        <v>41760</v>
      </c>
      <c r="N86" s="6">
        <v>5</v>
      </c>
      <c r="O86" s="3" t="s">
        <v>49</v>
      </c>
      <c r="P86" s="7" t="s">
        <v>21</v>
      </c>
    </row>
    <row r="87" spans="1:16" ht="12.55" x14ac:dyDescent="0.2">
      <c r="A87" s="2" t="s">
        <v>31</v>
      </c>
      <c r="B87" s="2" t="s">
        <v>17</v>
      </c>
      <c r="C87" s="3" t="s">
        <v>44</v>
      </c>
      <c r="D87" s="3" t="s">
        <v>48</v>
      </c>
      <c r="E87" s="2">
        <v>923</v>
      </c>
      <c r="F87" s="4">
        <v>120</v>
      </c>
      <c r="G87" s="4">
        <v>125</v>
      </c>
      <c r="H87" s="4">
        <v>115375</v>
      </c>
      <c r="I87" s="4">
        <v>1153.75</v>
      </c>
      <c r="J87" s="4">
        <v>114221.25</v>
      </c>
      <c r="K87" s="4">
        <v>110760</v>
      </c>
      <c r="L87" s="4">
        <v>3461.25</v>
      </c>
      <c r="M87" s="5">
        <v>41852</v>
      </c>
      <c r="N87" s="6">
        <v>8</v>
      </c>
      <c r="O87" s="3" t="s">
        <v>35</v>
      </c>
      <c r="P87" s="7" t="s">
        <v>21</v>
      </c>
    </row>
    <row r="88" spans="1:16" ht="12.55" x14ac:dyDescent="0.2">
      <c r="A88" s="2" t="s">
        <v>31</v>
      </c>
      <c r="B88" s="2" t="s">
        <v>39</v>
      </c>
      <c r="C88" s="3" t="s">
        <v>44</v>
      </c>
      <c r="D88" s="3" t="s">
        <v>48</v>
      </c>
      <c r="E88" s="2">
        <v>663</v>
      </c>
      <c r="F88" s="4">
        <v>120</v>
      </c>
      <c r="G88" s="4">
        <v>125</v>
      </c>
      <c r="H88" s="4">
        <v>82875</v>
      </c>
      <c r="I88" s="4">
        <v>828.75</v>
      </c>
      <c r="J88" s="4">
        <v>82046.25</v>
      </c>
      <c r="K88" s="4">
        <v>79560</v>
      </c>
      <c r="L88" s="4">
        <v>2486.25</v>
      </c>
      <c r="M88" s="5">
        <v>41548</v>
      </c>
      <c r="N88" s="6">
        <v>10</v>
      </c>
      <c r="O88" s="3" t="s">
        <v>37</v>
      </c>
      <c r="P88" s="7" t="s">
        <v>38</v>
      </c>
    </row>
    <row r="89" spans="1:16" ht="12.55" x14ac:dyDescent="0.2">
      <c r="A89" s="2" t="s">
        <v>16</v>
      </c>
      <c r="B89" s="2" t="s">
        <v>17</v>
      </c>
      <c r="C89" s="3" t="s">
        <v>44</v>
      </c>
      <c r="D89" s="3" t="s">
        <v>48</v>
      </c>
      <c r="E89" s="2">
        <v>2092</v>
      </c>
      <c r="F89" s="4">
        <v>120</v>
      </c>
      <c r="G89" s="4">
        <v>7</v>
      </c>
      <c r="H89" s="4">
        <v>14644</v>
      </c>
      <c r="I89" s="4">
        <v>146.44</v>
      </c>
      <c r="J89" s="4">
        <v>14497.56</v>
      </c>
      <c r="K89" s="4">
        <v>10460</v>
      </c>
      <c r="L89" s="4">
        <v>4037.5599999999995</v>
      </c>
      <c r="M89" s="5">
        <v>41579</v>
      </c>
      <c r="N89" s="6">
        <v>11</v>
      </c>
      <c r="O89" s="3" t="s">
        <v>43</v>
      </c>
      <c r="P89" s="7" t="s">
        <v>38</v>
      </c>
    </row>
    <row r="90" spans="1:16" ht="12.55" x14ac:dyDescent="0.2">
      <c r="A90" s="2" t="s">
        <v>16</v>
      </c>
      <c r="B90" s="2" t="s">
        <v>22</v>
      </c>
      <c r="C90" s="3" t="s">
        <v>45</v>
      </c>
      <c r="D90" s="3" t="s">
        <v>48</v>
      </c>
      <c r="E90" s="2">
        <v>263</v>
      </c>
      <c r="F90" s="4">
        <v>250</v>
      </c>
      <c r="G90" s="4">
        <v>7</v>
      </c>
      <c r="H90" s="4">
        <v>1841</v>
      </c>
      <c r="I90" s="4">
        <v>18.41</v>
      </c>
      <c r="J90" s="4">
        <v>1822.59</v>
      </c>
      <c r="K90" s="4">
        <v>1315</v>
      </c>
      <c r="L90" s="4">
        <v>507.58999999999992</v>
      </c>
      <c r="M90" s="5">
        <v>41699</v>
      </c>
      <c r="N90" s="6">
        <v>3</v>
      </c>
      <c r="O90" s="3" t="s">
        <v>29</v>
      </c>
      <c r="P90" s="7" t="s">
        <v>21</v>
      </c>
    </row>
    <row r="91" spans="1:16" ht="12.55" x14ac:dyDescent="0.2">
      <c r="A91" s="2" t="s">
        <v>16</v>
      </c>
      <c r="B91" s="2" t="s">
        <v>17</v>
      </c>
      <c r="C91" s="3" t="s">
        <v>45</v>
      </c>
      <c r="D91" s="3" t="s">
        <v>48</v>
      </c>
      <c r="E91" s="2">
        <v>943.5</v>
      </c>
      <c r="F91" s="4">
        <v>250</v>
      </c>
      <c r="G91" s="4">
        <v>350</v>
      </c>
      <c r="H91" s="4">
        <v>330225</v>
      </c>
      <c r="I91" s="4">
        <v>3302.25</v>
      </c>
      <c r="J91" s="4">
        <v>326922.75</v>
      </c>
      <c r="K91" s="4">
        <v>245310</v>
      </c>
      <c r="L91" s="4">
        <v>81612.75</v>
      </c>
      <c r="M91" s="5">
        <v>41730</v>
      </c>
      <c r="N91" s="6">
        <v>4</v>
      </c>
      <c r="O91" s="3" t="s">
        <v>46</v>
      </c>
      <c r="P91" s="7" t="s">
        <v>21</v>
      </c>
    </row>
    <row r="92" spans="1:16" ht="12.55" x14ac:dyDescent="0.2">
      <c r="A92" s="2" t="s">
        <v>31</v>
      </c>
      <c r="B92" s="2" t="s">
        <v>39</v>
      </c>
      <c r="C92" s="3" t="s">
        <v>45</v>
      </c>
      <c r="D92" s="3" t="s">
        <v>48</v>
      </c>
      <c r="E92" s="2">
        <v>727</v>
      </c>
      <c r="F92" s="4">
        <v>250</v>
      </c>
      <c r="G92" s="4">
        <v>125</v>
      </c>
      <c r="H92" s="4">
        <v>90875</v>
      </c>
      <c r="I92" s="4">
        <v>908.75</v>
      </c>
      <c r="J92" s="4">
        <v>89966.25</v>
      </c>
      <c r="K92" s="4">
        <v>87240</v>
      </c>
      <c r="L92" s="4">
        <v>2726.25</v>
      </c>
      <c r="M92" s="5">
        <v>41791</v>
      </c>
      <c r="N92" s="6">
        <v>6</v>
      </c>
      <c r="O92" s="3" t="s">
        <v>25</v>
      </c>
      <c r="P92" s="7" t="s">
        <v>21</v>
      </c>
    </row>
    <row r="93" spans="1:16" ht="12.55" x14ac:dyDescent="0.2">
      <c r="A93" s="2" t="s">
        <v>31</v>
      </c>
      <c r="B93" s="2" t="s">
        <v>24</v>
      </c>
      <c r="C93" s="3" t="s">
        <v>45</v>
      </c>
      <c r="D93" s="3" t="s">
        <v>48</v>
      </c>
      <c r="E93" s="2">
        <v>787</v>
      </c>
      <c r="F93" s="4">
        <v>250</v>
      </c>
      <c r="G93" s="4">
        <v>125</v>
      </c>
      <c r="H93" s="4">
        <v>98375</v>
      </c>
      <c r="I93" s="4">
        <v>983.75</v>
      </c>
      <c r="J93" s="4">
        <v>97391.25</v>
      </c>
      <c r="K93" s="4">
        <v>94440</v>
      </c>
      <c r="L93" s="4">
        <v>2951.25</v>
      </c>
      <c r="M93" s="5">
        <v>41791</v>
      </c>
      <c r="N93" s="6">
        <v>6</v>
      </c>
      <c r="O93" s="3" t="s">
        <v>25</v>
      </c>
      <c r="P93" s="7" t="s">
        <v>21</v>
      </c>
    </row>
    <row r="94" spans="1:16" ht="12.55" x14ac:dyDescent="0.2">
      <c r="A94" s="2" t="s">
        <v>42</v>
      </c>
      <c r="B94" s="2" t="s">
        <v>22</v>
      </c>
      <c r="C94" s="3" t="s">
        <v>45</v>
      </c>
      <c r="D94" s="3" t="s">
        <v>48</v>
      </c>
      <c r="E94" s="2">
        <v>986</v>
      </c>
      <c r="F94" s="4">
        <v>250</v>
      </c>
      <c r="G94" s="4">
        <v>300</v>
      </c>
      <c r="H94" s="4">
        <v>295800</v>
      </c>
      <c r="I94" s="4">
        <v>2958</v>
      </c>
      <c r="J94" s="4">
        <v>292842</v>
      </c>
      <c r="K94" s="4">
        <v>246500</v>
      </c>
      <c r="L94" s="4">
        <v>46342</v>
      </c>
      <c r="M94" s="5">
        <v>41883</v>
      </c>
      <c r="N94" s="6">
        <v>9</v>
      </c>
      <c r="O94" s="3" t="s">
        <v>36</v>
      </c>
      <c r="P94" s="7" t="s">
        <v>21</v>
      </c>
    </row>
    <row r="95" spans="1:16" ht="12.55" x14ac:dyDescent="0.2">
      <c r="A95" s="2" t="s">
        <v>42</v>
      </c>
      <c r="B95" s="2" t="s">
        <v>26</v>
      </c>
      <c r="C95" s="3" t="s">
        <v>45</v>
      </c>
      <c r="D95" s="3" t="s">
        <v>48</v>
      </c>
      <c r="E95" s="2">
        <v>494</v>
      </c>
      <c r="F95" s="4">
        <v>250</v>
      </c>
      <c r="G95" s="4">
        <v>300</v>
      </c>
      <c r="H95" s="4">
        <v>148200</v>
      </c>
      <c r="I95" s="4">
        <v>1482</v>
      </c>
      <c r="J95" s="4">
        <v>146718</v>
      </c>
      <c r="K95" s="4">
        <v>123500</v>
      </c>
      <c r="L95" s="4">
        <v>23218</v>
      </c>
      <c r="M95" s="5">
        <v>41548</v>
      </c>
      <c r="N95" s="6">
        <v>10</v>
      </c>
      <c r="O95" s="3" t="s">
        <v>37</v>
      </c>
      <c r="P95" s="7" t="s">
        <v>38</v>
      </c>
    </row>
    <row r="96" spans="1:16" ht="12.55" x14ac:dyDescent="0.2">
      <c r="A96" s="2" t="s">
        <v>16</v>
      </c>
      <c r="B96" s="2" t="s">
        <v>26</v>
      </c>
      <c r="C96" s="3" t="s">
        <v>45</v>
      </c>
      <c r="D96" s="3" t="s">
        <v>48</v>
      </c>
      <c r="E96" s="2">
        <v>1397</v>
      </c>
      <c r="F96" s="4">
        <v>250</v>
      </c>
      <c r="G96" s="4">
        <v>350</v>
      </c>
      <c r="H96" s="4">
        <v>488950</v>
      </c>
      <c r="I96" s="4">
        <v>4889.5</v>
      </c>
      <c r="J96" s="4">
        <v>484060.5</v>
      </c>
      <c r="K96" s="4">
        <v>363220</v>
      </c>
      <c r="L96" s="4">
        <v>120840.5</v>
      </c>
      <c r="M96" s="5">
        <v>41913</v>
      </c>
      <c r="N96" s="6">
        <v>10</v>
      </c>
      <c r="O96" s="3" t="s">
        <v>37</v>
      </c>
      <c r="P96" s="7" t="s">
        <v>21</v>
      </c>
    </row>
    <row r="97" spans="1:16" ht="12.55" x14ac:dyDescent="0.2">
      <c r="A97" s="2" t="s">
        <v>31</v>
      </c>
      <c r="B97" s="2" t="s">
        <v>24</v>
      </c>
      <c r="C97" s="3" t="s">
        <v>45</v>
      </c>
      <c r="D97" s="3" t="s">
        <v>48</v>
      </c>
      <c r="E97" s="2">
        <v>1744</v>
      </c>
      <c r="F97" s="4">
        <v>250</v>
      </c>
      <c r="G97" s="4">
        <v>125</v>
      </c>
      <c r="H97" s="4">
        <v>218000</v>
      </c>
      <c r="I97" s="4">
        <v>2180</v>
      </c>
      <c r="J97" s="4">
        <v>215820</v>
      </c>
      <c r="K97" s="4">
        <v>209280</v>
      </c>
      <c r="L97" s="4">
        <v>6540</v>
      </c>
      <c r="M97" s="5">
        <v>41944</v>
      </c>
      <c r="N97" s="6">
        <v>11</v>
      </c>
      <c r="O97" s="3" t="s">
        <v>43</v>
      </c>
      <c r="P97" s="7" t="s">
        <v>21</v>
      </c>
    </row>
    <row r="98" spans="1:16" ht="12.55" x14ac:dyDescent="0.2">
      <c r="A98" s="2" t="s">
        <v>30</v>
      </c>
      <c r="B98" s="2" t="s">
        <v>39</v>
      </c>
      <c r="C98" s="3" t="s">
        <v>47</v>
      </c>
      <c r="D98" s="3" t="s">
        <v>48</v>
      </c>
      <c r="E98" s="2">
        <v>1989</v>
      </c>
      <c r="F98" s="4">
        <v>260</v>
      </c>
      <c r="G98" s="4">
        <v>12</v>
      </c>
      <c r="H98" s="4">
        <v>23868</v>
      </c>
      <c r="I98" s="4">
        <v>238.68</v>
      </c>
      <c r="J98" s="4">
        <v>23629.32</v>
      </c>
      <c r="K98" s="4">
        <v>5967</v>
      </c>
      <c r="L98" s="4">
        <v>17662.32</v>
      </c>
      <c r="M98" s="5">
        <v>41518</v>
      </c>
      <c r="N98" s="6">
        <v>9</v>
      </c>
      <c r="O98" s="3" t="s">
        <v>36</v>
      </c>
      <c r="P98" s="7" t="s">
        <v>38</v>
      </c>
    </row>
    <row r="99" spans="1:16" ht="12.55" x14ac:dyDescent="0.2">
      <c r="A99" s="2" t="s">
        <v>23</v>
      </c>
      <c r="B99" s="2" t="s">
        <v>24</v>
      </c>
      <c r="C99" s="3" t="s">
        <v>47</v>
      </c>
      <c r="D99" s="3" t="s">
        <v>48</v>
      </c>
      <c r="E99" s="2">
        <v>321</v>
      </c>
      <c r="F99" s="4">
        <v>260</v>
      </c>
      <c r="G99" s="4">
        <v>15</v>
      </c>
      <c r="H99" s="4">
        <v>4815</v>
      </c>
      <c r="I99" s="4">
        <v>48.15</v>
      </c>
      <c r="J99" s="4">
        <v>4766.8500000000004</v>
      </c>
      <c r="K99" s="4">
        <v>3210</v>
      </c>
      <c r="L99" s="4">
        <v>1556.8500000000004</v>
      </c>
      <c r="M99" s="5">
        <v>41579</v>
      </c>
      <c r="N99" s="6">
        <v>11</v>
      </c>
      <c r="O99" s="3" t="s">
        <v>43</v>
      </c>
      <c r="P99" s="7" t="s">
        <v>38</v>
      </c>
    </row>
    <row r="100" spans="1:16" ht="12.55" x14ac:dyDescent="0.2">
      <c r="A100" s="2" t="s">
        <v>31</v>
      </c>
      <c r="B100" s="2" t="s">
        <v>17</v>
      </c>
      <c r="C100" s="3" t="s">
        <v>18</v>
      </c>
      <c r="D100" s="3" t="s">
        <v>48</v>
      </c>
      <c r="E100" s="2">
        <v>742.5</v>
      </c>
      <c r="F100" s="4">
        <v>3</v>
      </c>
      <c r="G100" s="4">
        <v>125</v>
      </c>
      <c r="H100" s="4">
        <v>92812.5</v>
      </c>
      <c r="I100" s="4">
        <v>1856.25</v>
      </c>
      <c r="J100" s="4">
        <v>90956.25</v>
      </c>
      <c r="K100" s="4">
        <v>89100</v>
      </c>
      <c r="L100" s="4">
        <v>1856.25</v>
      </c>
      <c r="M100" s="5">
        <v>41730</v>
      </c>
      <c r="N100" s="6">
        <v>4</v>
      </c>
      <c r="O100" s="3" t="s">
        <v>46</v>
      </c>
      <c r="P100" s="7" t="s">
        <v>21</v>
      </c>
    </row>
    <row r="101" spans="1:16" ht="12.55" x14ac:dyDescent="0.2">
      <c r="A101" s="2" t="s">
        <v>30</v>
      </c>
      <c r="B101" s="2" t="s">
        <v>17</v>
      </c>
      <c r="C101" s="3" t="s">
        <v>18</v>
      </c>
      <c r="D101" s="3" t="s">
        <v>48</v>
      </c>
      <c r="E101" s="2">
        <v>1295</v>
      </c>
      <c r="F101" s="4">
        <v>3</v>
      </c>
      <c r="G101" s="4">
        <v>12</v>
      </c>
      <c r="H101" s="4">
        <v>15540</v>
      </c>
      <c r="I101" s="4">
        <v>310.8</v>
      </c>
      <c r="J101" s="4">
        <v>15229.2</v>
      </c>
      <c r="K101" s="4">
        <v>3885</v>
      </c>
      <c r="L101" s="4">
        <v>11344.2</v>
      </c>
      <c r="M101" s="5">
        <v>41913</v>
      </c>
      <c r="N101" s="6">
        <v>10</v>
      </c>
      <c r="O101" s="3" t="s">
        <v>37</v>
      </c>
      <c r="P101" s="7" t="s">
        <v>21</v>
      </c>
    </row>
    <row r="102" spans="1:16" ht="12.55" x14ac:dyDescent="0.2">
      <c r="A102" s="2" t="s">
        <v>42</v>
      </c>
      <c r="B102" s="2" t="s">
        <v>22</v>
      </c>
      <c r="C102" s="3" t="s">
        <v>18</v>
      </c>
      <c r="D102" s="3" t="s">
        <v>48</v>
      </c>
      <c r="E102" s="2">
        <v>214</v>
      </c>
      <c r="F102" s="4">
        <v>3</v>
      </c>
      <c r="G102" s="4">
        <v>300</v>
      </c>
      <c r="H102" s="4">
        <v>64200</v>
      </c>
      <c r="I102" s="4">
        <v>1284</v>
      </c>
      <c r="J102" s="4">
        <v>62916</v>
      </c>
      <c r="K102" s="4">
        <v>53500</v>
      </c>
      <c r="L102" s="4">
        <v>9416</v>
      </c>
      <c r="M102" s="5">
        <v>41548</v>
      </c>
      <c r="N102" s="6">
        <v>10</v>
      </c>
      <c r="O102" s="3" t="s">
        <v>37</v>
      </c>
      <c r="P102" s="7" t="s">
        <v>38</v>
      </c>
    </row>
    <row r="103" spans="1:16" ht="12.55" x14ac:dyDescent="0.2">
      <c r="A103" s="2" t="s">
        <v>16</v>
      </c>
      <c r="B103" s="2" t="s">
        <v>24</v>
      </c>
      <c r="C103" s="3" t="s">
        <v>18</v>
      </c>
      <c r="D103" s="3" t="s">
        <v>48</v>
      </c>
      <c r="E103" s="2">
        <v>2145</v>
      </c>
      <c r="F103" s="4">
        <v>3</v>
      </c>
      <c r="G103" s="4">
        <v>7</v>
      </c>
      <c r="H103" s="4">
        <v>15015</v>
      </c>
      <c r="I103" s="4">
        <v>300.3</v>
      </c>
      <c r="J103" s="4">
        <v>14714.7</v>
      </c>
      <c r="K103" s="4">
        <v>10725</v>
      </c>
      <c r="L103" s="4">
        <v>3989.7000000000007</v>
      </c>
      <c r="M103" s="5">
        <v>41579</v>
      </c>
      <c r="N103" s="6">
        <v>11</v>
      </c>
      <c r="O103" s="3" t="s">
        <v>43</v>
      </c>
      <c r="P103" s="7" t="s">
        <v>38</v>
      </c>
    </row>
    <row r="104" spans="1:16" ht="12.55" x14ac:dyDescent="0.2">
      <c r="A104" s="2" t="s">
        <v>16</v>
      </c>
      <c r="B104" s="2" t="s">
        <v>17</v>
      </c>
      <c r="C104" s="3" t="s">
        <v>18</v>
      </c>
      <c r="D104" s="3" t="s">
        <v>48</v>
      </c>
      <c r="E104" s="2">
        <v>2852</v>
      </c>
      <c r="F104" s="4">
        <v>3</v>
      </c>
      <c r="G104" s="4">
        <v>350</v>
      </c>
      <c r="H104" s="4">
        <v>998200</v>
      </c>
      <c r="I104" s="4">
        <v>19964</v>
      </c>
      <c r="J104" s="4">
        <v>978236</v>
      </c>
      <c r="K104" s="4">
        <v>741520</v>
      </c>
      <c r="L104" s="4">
        <v>236716</v>
      </c>
      <c r="M104" s="5">
        <v>41974</v>
      </c>
      <c r="N104" s="6">
        <v>12</v>
      </c>
      <c r="O104" s="3" t="s">
        <v>27</v>
      </c>
      <c r="P104" s="7" t="s">
        <v>21</v>
      </c>
    </row>
    <row r="105" spans="1:16" ht="12.55" x14ac:dyDescent="0.2">
      <c r="A105" s="2" t="s">
        <v>30</v>
      </c>
      <c r="B105" s="2" t="s">
        <v>39</v>
      </c>
      <c r="C105" s="3" t="s">
        <v>28</v>
      </c>
      <c r="D105" s="3" t="s">
        <v>48</v>
      </c>
      <c r="E105" s="2">
        <v>1142</v>
      </c>
      <c r="F105" s="4">
        <v>5</v>
      </c>
      <c r="G105" s="4">
        <v>12</v>
      </c>
      <c r="H105" s="4">
        <v>13704</v>
      </c>
      <c r="I105" s="4">
        <v>274.08</v>
      </c>
      <c r="J105" s="4">
        <v>13429.92</v>
      </c>
      <c r="K105" s="4">
        <v>3426</v>
      </c>
      <c r="L105" s="4">
        <v>10003.92</v>
      </c>
      <c r="M105" s="5">
        <v>41791</v>
      </c>
      <c r="N105" s="6">
        <v>6</v>
      </c>
      <c r="O105" s="3" t="s">
        <v>25</v>
      </c>
      <c r="P105" s="7" t="s">
        <v>21</v>
      </c>
    </row>
    <row r="106" spans="1:16" ht="12.55" x14ac:dyDescent="0.2">
      <c r="A106" s="2" t="s">
        <v>16</v>
      </c>
      <c r="B106" s="2" t="s">
        <v>39</v>
      </c>
      <c r="C106" s="3" t="s">
        <v>28</v>
      </c>
      <c r="D106" s="3" t="s">
        <v>48</v>
      </c>
      <c r="E106" s="2">
        <v>1566</v>
      </c>
      <c r="F106" s="4">
        <v>5</v>
      </c>
      <c r="G106" s="4">
        <v>20</v>
      </c>
      <c r="H106" s="4">
        <v>31320</v>
      </c>
      <c r="I106" s="4">
        <v>626.4</v>
      </c>
      <c r="J106" s="4">
        <v>30693.599999999999</v>
      </c>
      <c r="K106" s="4">
        <v>15660</v>
      </c>
      <c r="L106" s="4">
        <v>15033.599999999999</v>
      </c>
      <c r="M106" s="5">
        <v>41913</v>
      </c>
      <c r="N106" s="6">
        <v>10</v>
      </c>
      <c r="O106" s="3" t="s">
        <v>37</v>
      </c>
      <c r="P106" s="7" t="s">
        <v>21</v>
      </c>
    </row>
    <row r="107" spans="1:16" ht="12.55" x14ac:dyDescent="0.2">
      <c r="A107" s="2" t="s">
        <v>30</v>
      </c>
      <c r="B107" s="2" t="s">
        <v>26</v>
      </c>
      <c r="C107" s="3" t="s">
        <v>28</v>
      </c>
      <c r="D107" s="3" t="s">
        <v>48</v>
      </c>
      <c r="E107" s="2">
        <v>690</v>
      </c>
      <c r="F107" s="4">
        <v>5</v>
      </c>
      <c r="G107" s="4">
        <v>12</v>
      </c>
      <c r="H107" s="4">
        <v>8280</v>
      </c>
      <c r="I107" s="4">
        <v>165.6</v>
      </c>
      <c r="J107" s="4">
        <v>8114.4</v>
      </c>
      <c r="K107" s="4">
        <v>2070</v>
      </c>
      <c r="L107" s="4">
        <v>6044.4</v>
      </c>
      <c r="M107" s="5">
        <v>41944</v>
      </c>
      <c r="N107" s="6">
        <v>11</v>
      </c>
      <c r="O107" s="3" t="s">
        <v>43</v>
      </c>
      <c r="P107" s="7" t="s">
        <v>21</v>
      </c>
    </row>
    <row r="108" spans="1:16" ht="12.55" x14ac:dyDescent="0.2">
      <c r="A108" s="2" t="s">
        <v>31</v>
      </c>
      <c r="B108" s="2" t="s">
        <v>26</v>
      </c>
      <c r="C108" s="3" t="s">
        <v>28</v>
      </c>
      <c r="D108" s="3" t="s">
        <v>48</v>
      </c>
      <c r="E108" s="2">
        <v>1660</v>
      </c>
      <c r="F108" s="4">
        <v>5</v>
      </c>
      <c r="G108" s="4">
        <v>125</v>
      </c>
      <c r="H108" s="4">
        <v>207500</v>
      </c>
      <c r="I108" s="4">
        <v>4150</v>
      </c>
      <c r="J108" s="4">
        <v>203350</v>
      </c>
      <c r="K108" s="4">
        <v>199200</v>
      </c>
      <c r="L108" s="4">
        <v>4150</v>
      </c>
      <c r="M108" s="5">
        <v>41579</v>
      </c>
      <c r="N108" s="6">
        <v>11</v>
      </c>
      <c r="O108" s="3" t="s">
        <v>43</v>
      </c>
      <c r="P108" s="7" t="s">
        <v>38</v>
      </c>
    </row>
    <row r="109" spans="1:16" ht="12.55" x14ac:dyDescent="0.2">
      <c r="A109" s="2" t="s">
        <v>23</v>
      </c>
      <c r="B109" s="2" t="s">
        <v>17</v>
      </c>
      <c r="C109" s="3" t="s">
        <v>40</v>
      </c>
      <c r="D109" s="3" t="s">
        <v>48</v>
      </c>
      <c r="E109" s="2">
        <v>2363</v>
      </c>
      <c r="F109" s="4">
        <v>10</v>
      </c>
      <c r="G109" s="4">
        <v>15</v>
      </c>
      <c r="H109" s="4">
        <v>35445</v>
      </c>
      <c r="I109" s="4">
        <v>708.9</v>
      </c>
      <c r="J109" s="4">
        <v>34736.1</v>
      </c>
      <c r="K109" s="4">
        <v>23630</v>
      </c>
      <c r="L109" s="4">
        <v>11106.099999999999</v>
      </c>
      <c r="M109" s="5">
        <v>41671</v>
      </c>
      <c r="N109" s="6">
        <v>2</v>
      </c>
      <c r="O109" s="3" t="s">
        <v>41</v>
      </c>
      <c r="P109" s="7" t="s">
        <v>21</v>
      </c>
    </row>
    <row r="110" spans="1:16" ht="12.55" x14ac:dyDescent="0.2">
      <c r="A110" s="2" t="s">
        <v>42</v>
      </c>
      <c r="B110" s="2" t="s">
        <v>24</v>
      </c>
      <c r="C110" s="3" t="s">
        <v>40</v>
      </c>
      <c r="D110" s="3" t="s">
        <v>48</v>
      </c>
      <c r="E110" s="2">
        <v>918</v>
      </c>
      <c r="F110" s="4">
        <v>10</v>
      </c>
      <c r="G110" s="4">
        <v>300</v>
      </c>
      <c r="H110" s="4">
        <v>275400</v>
      </c>
      <c r="I110" s="4">
        <v>5508</v>
      </c>
      <c r="J110" s="4">
        <v>269892</v>
      </c>
      <c r="K110" s="4">
        <v>229500</v>
      </c>
      <c r="L110" s="4">
        <v>40392</v>
      </c>
      <c r="M110" s="5">
        <v>41760</v>
      </c>
      <c r="N110" s="6">
        <v>5</v>
      </c>
      <c r="O110" s="3" t="s">
        <v>49</v>
      </c>
      <c r="P110" s="7" t="s">
        <v>21</v>
      </c>
    </row>
    <row r="111" spans="1:16" ht="12.55" x14ac:dyDescent="0.2">
      <c r="A111" s="2" t="s">
        <v>42</v>
      </c>
      <c r="B111" s="2" t="s">
        <v>22</v>
      </c>
      <c r="C111" s="3" t="s">
        <v>40</v>
      </c>
      <c r="D111" s="3" t="s">
        <v>48</v>
      </c>
      <c r="E111" s="2">
        <v>1728</v>
      </c>
      <c r="F111" s="4">
        <v>10</v>
      </c>
      <c r="G111" s="4">
        <v>300</v>
      </c>
      <c r="H111" s="4">
        <v>518400</v>
      </c>
      <c r="I111" s="4">
        <v>10368</v>
      </c>
      <c r="J111" s="4">
        <v>508032</v>
      </c>
      <c r="K111" s="4">
        <v>432000</v>
      </c>
      <c r="L111" s="4">
        <v>76032</v>
      </c>
      <c r="M111" s="5">
        <v>41760</v>
      </c>
      <c r="N111" s="6">
        <v>5</v>
      </c>
      <c r="O111" s="3" t="s">
        <v>49</v>
      </c>
      <c r="P111" s="7" t="s">
        <v>21</v>
      </c>
    </row>
    <row r="112" spans="1:16" ht="12.55" x14ac:dyDescent="0.2">
      <c r="A112" s="2" t="s">
        <v>30</v>
      </c>
      <c r="B112" s="2" t="s">
        <v>39</v>
      </c>
      <c r="C112" s="3" t="s">
        <v>40</v>
      </c>
      <c r="D112" s="3" t="s">
        <v>48</v>
      </c>
      <c r="E112" s="2">
        <v>1142</v>
      </c>
      <c r="F112" s="4">
        <v>10</v>
      </c>
      <c r="G112" s="4">
        <v>12</v>
      </c>
      <c r="H112" s="4">
        <v>13704</v>
      </c>
      <c r="I112" s="4">
        <v>274.08</v>
      </c>
      <c r="J112" s="4">
        <v>13429.92</v>
      </c>
      <c r="K112" s="4">
        <v>3426</v>
      </c>
      <c r="L112" s="4">
        <v>10003.92</v>
      </c>
      <c r="M112" s="5">
        <v>41791</v>
      </c>
      <c r="N112" s="6">
        <v>6</v>
      </c>
      <c r="O112" s="3" t="s">
        <v>25</v>
      </c>
      <c r="P112" s="7" t="s">
        <v>21</v>
      </c>
    </row>
    <row r="113" spans="1:16" ht="12.55" x14ac:dyDescent="0.2">
      <c r="A113" s="2" t="s">
        <v>31</v>
      </c>
      <c r="B113" s="2" t="s">
        <v>26</v>
      </c>
      <c r="C113" s="3" t="s">
        <v>40</v>
      </c>
      <c r="D113" s="3" t="s">
        <v>48</v>
      </c>
      <c r="E113" s="2">
        <v>662</v>
      </c>
      <c r="F113" s="4">
        <v>10</v>
      </c>
      <c r="G113" s="4">
        <v>125</v>
      </c>
      <c r="H113" s="4">
        <v>82750</v>
      </c>
      <c r="I113" s="4">
        <v>1655</v>
      </c>
      <c r="J113" s="4">
        <v>81095</v>
      </c>
      <c r="K113" s="4">
        <v>79440</v>
      </c>
      <c r="L113" s="4">
        <v>1655</v>
      </c>
      <c r="M113" s="5">
        <v>41791</v>
      </c>
      <c r="N113" s="6">
        <v>6</v>
      </c>
      <c r="O113" s="3" t="s">
        <v>25</v>
      </c>
      <c r="P113" s="7" t="s">
        <v>21</v>
      </c>
    </row>
    <row r="114" spans="1:16" ht="12.55" x14ac:dyDescent="0.2">
      <c r="A114" s="2" t="s">
        <v>30</v>
      </c>
      <c r="B114" s="2" t="s">
        <v>17</v>
      </c>
      <c r="C114" s="3" t="s">
        <v>40</v>
      </c>
      <c r="D114" s="3" t="s">
        <v>48</v>
      </c>
      <c r="E114" s="2">
        <v>1295</v>
      </c>
      <c r="F114" s="4">
        <v>10</v>
      </c>
      <c r="G114" s="4">
        <v>12</v>
      </c>
      <c r="H114" s="4">
        <v>15540</v>
      </c>
      <c r="I114" s="4">
        <v>310.8</v>
      </c>
      <c r="J114" s="4">
        <v>15229.2</v>
      </c>
      <c r="K114" s="4">
        <v>3885</v>
      </c>
      <c r="L114" s="4">
        <v>11344.2</v>
      </c>
      <c r="M114" s="5">
        <v>41913</v>
      </c>
      <c r="N114" s="6">
        <v>10</v>
      </c>
      <c r="O114" s="3" t="s">
        <v>37</v>
      </c>
      <c r="P114" s="7" t="s">
        <v>21</v>
      </c>
    </row>
    <row r="115" spans="1:16" ht="12.55" x14ac:dyDescent="0.2">
      <c r="A115" s="2" t="s">
        <v>31</v>
      </c>
      <c r="B115" s="2" t="s">
        <v>22</v>
      </c>
      <c r="C115" s="3" t="s">
        <v>40</v>
      </c>
      <c r="D115" s="3" t="s">
        <v>48</v>
      </c>
      <c r="E115" s="2">
        <v>809</v>
      </c>
      <c r="F115" s="4">
        <v>10</v>
      </c>
      <c r="G115" s="4">
        <v>125</v>
      </c>
      <c r="H115" s="4">
        <v>101125</v>
      </c>
      <c r="I115" s="4">
        <v>2022.5</v>
      </c>
      <c r="J115" s="4">
        <v>99102.5</v>
      </c>
      <c r="K115" s="4">
        <v>97080</v>
      </c>
      <c r="L115" s="4">
        <v>2022.5</v>
      </c>
      <c r="M115" s="5">
        <v>41548</v>
      </c>
      <c r="N115" s="6">
        <v>10</v>
      </c>
      <c r="O115" s="3" t="s">
        <v>37</v>
      </c>
      <c r="P115" s="7" t="s">
        <v>38</v>
      </c>
    </row>
    <row r="116" spans="1:16" ht="12.55" x14ac:dyDescent="0.2">
      <c r="A116" s="2" t="s">
        <v>31</v>
      </c>
      <c r="B116" s="2" t="s">
        <v>26</v>
      </c>
      <c r="C116" s="3" t="s">
        <v>40</v>
      </c>
      <c r="D116" s="3" t="s">
        <v>48</v>
      </c>
      <c r="E116" s="2">
        <v>2145</v>
      </c>
      <c r="F116" s="4">
        <v>10</v>
      </c>
      <c r="G116" s="4">
        <v>125</v>
      </c>
      <c r="H116" s="4">
        <v>268125</v>
      </c>
      <c r="I116" s="4">
        <v>5362.5</v>
      </c>
      <c r="J116" s="4">
        <v>262762.5</v>
      </c>
      <c r="K116" s="4">
        <v>257400</v>
      </c>
      <c r="L116" s="4">
        <v>5362.5</v>
      </c>
      <c r="M116" s="5">
        <v>41548</v>
      </c>
      <c r="N116" s="6">
        <v>10</v>
      </c>
      <c r="O116" s="3" t="s">
        <v>37</v>
      </c>
      <c r="P116" s="7" t="s">
        <v>38</v>
      </c>
    </row>
    <row r="117" spans="1:16" ht="12.55" x14ac:dyDescent="0.2">
      <c r="A117" s="2" t="s">
        <v>30</v>
      </c>
      <c r="B117" s="2" t="s">
        <v>24</v>
      </c>
      <c r="C117" s="3" t="s">
        <v>40</v>
      </c>
      <c r="D117" s="3" t="s">
        <v>48</v>
      </c>
      <c r="E117" s="2">
        <v>1785</v>
      </c>
      <c r="F117" s="4">
        <v>10</v>
      </c>
      <c r="G117" s="4">
        <v>12</v>
      </c>
      <c r="H117" s="4">
        <v>21420</v>
      </c>
      <c r="I117" s="4">
        <v>428.4</v>
      </c>
      <c r="J117" s="4">
        <v>20991.599999999999</v>
      </c>
      <c r="K117" s="4">
        <v>5355</v>
      </c>
      <c r="L117" s="4">
        <v>15636.599999999999</v>
      </c>
      <c r="M117" s="5">
        <v>41579</v>
      </c>
      <c r="N117" s="6">
        <v>11</v>
      </c>
      <c r="O117" s="3" t="s">
        <v>43</v>
      </c>
      <c r="P117" s="7" t="s">
        <v>38</v>
      </c>
    </row>
    <row r="118" spans="1:16" ht="12.55" x14ac:dyDescent="0.2">
      <c r="A118" s="2" t="s">
        <v>42</v>
      </c>
      <c r="B118" s="2" t="s">
        <v>17</v>
      </c>
      <c r="C118" s="3" t="s">
        <v>40</v>
      </c>
      <c r="D118" s="3" t="s">
        <v>48</v>
      </c>
      <c r="E118" s="2">
        <v>1916</v>
      </c>
      <c r="F118" s="4">
        <v>10</v>
      </c>
      <c r="G118" s="4">
        <v>300</v>
      </c>
      <c r="H118" s="4">
        <v>574800</v>
      </c>
      <c r="I118" s="4">
        <v>11496</v>
      </c>
      <c r="J118" s="4">
        <v>563304</v>
      </c>
      <c r="K118" s="4">
        <v>479000</v>
      </c>
      <c r="L118" s="4">
        <v>84304</v>
      </c>
      <c r="M118" s="5">
        <v>41974</v>
      </c>
      <c r="N118" s="6">
        <v>12</v>
      </c>
      <c r="O118" s="3" t="s">
        <v>27</v>
      </c>
      <c r="P118" s="7" t="s">
        <v>21</v>
      </c>
    </row>
    <row r="119" spans="1:16" ht="12.55" x14ac:dyDescent="0.2">
      <c r="A119" s="2" t="s">
        <v>16</v>
      </c>
      <c r="B119" s="2" t="s">
        <v>17</v>
      </c>
      <c r="C119" s="3" t="s">
        <v>40</v>
      </c>
      <c r="D119" s="3" t="s">
        <v>48</v>
      </c>
      <c r="E119" s="2">
        <v>2852</v>
      </c>
      <c r="F119" s="4">
        <v>10</v>
      </c>
      <c r="G119" s="4">
        <v>350</v>
      </c>
      <c r="H119" s="4">
        <v>998200</v>
      </c>
      <c r="I119" s="4">
        <v>19964</v>
      </c>
      <c r="J119" s="4">
        <v>978236</v>
      </c>
      <c r="K119" s="4">
        <v>741520</v>
      </c>
      <c r="L119" s="4">
        <v>236716</v>
      </c>
      <c r="M119" s="5">
        <v>41974</v>
      </c>
      <c r="N119" s="6">
        <v>12</v>
      </c>
      <c r="O119" s="3" t="s">
        <v>27</v>
      </c>
      <c r="P119" s="7" t="s">
        <v>21</v>
      </c>
    </row>
    <row r="120" spans="1:16" ht="12.55" x14ac:dyDescent="0.2">
      <c r="A120" s="2" t="s">
        <v>31</v>
      </c>
      <c r="B120" s="2" t="s">
        <v>17</v>
      </c>
      <c r="C120" s="3" t="s">
        <v>40</v>
      </c>
      <c r="D120" s="3" t="s">
        <v>48</v>
      </c>
      <c r="E120" s="2">
        <v>2729</v>
      </c>
      <c r="F120" s="4">
        <v>10</v>
      </c>
      <c r="G120" s="4">
        <v>125</v>
      </c>
      <c r="H120" s="4">
        <v>341125</v>
      </c>
      <c r="I120" s="4">
        <v>6822.5</v>
      </c>
      <c r="J120" s="4">
        <v>334302.5</v>
      </c>
      <c r="K120" s="4">
        <v>327480</v>
      </c>
      <c r="L120" s="4">
        <v>6822.5</v>
      </c>
      <c r="M120" s="5">
        <v>41974</v>
      </c>
      <c r="N120" s="6">
        <v>12</v>
      </c>
      <c r="O120" s="3" t="s">
        <v>27</v>
      </c>
      <c r="P120" s="7" t="s">
        <v>21</v>
      </c>
    </row>
    <row r="121" spans="1:16" ht="12.55" x14ac:dyDescent="0.2">
      <c r="A121" s="2" t="s">
        <v>23</v>
      </c>
      <c r="B121" s="2" t="s">
        <v>39</v>
      </c>
      <c r="C121" s="3" t="s">
        <v>40</v>
      </c>
      <c r="D121" s="3" t="s">
        <v>48</v>
      </c>
      <c r="E121" s="2">
        <v>1925</v>
      </c>
      <c r="F121" s="4">
        <v>10</v>
      </c>
      <c r="G121" s="4">
        <v>15</v>
      </c>
      <c r="H121" s="4">
        <v>28875</v>
      </c>
      <c r="I121" s="4">
        <v>577.5</v>
      </c>
      <c r="J121" s="4">
        <v>28297.5</v>
      </c>
      <c r="K121" s="4">
        <v>19250</v>
      </c>
      <c r="L121" s="4">
        <v>9047.5</v>
      </c>
      <c r="M121" s="5">
        <v>41609</v>
      </c>
      <c r="N121" s="6">
        <v>12</v>
      </c>
      <c r="O121" s="3" t="s">
        <v>27</v>
      </c>
      <c r="P121" s="7" t="s">
        <v>38</v>
      </c>
    </row>
    <row r="122" spans="1:16" ht="12.55" x14ac:dyDescent="0.2">
      <c r="A122" s="2" t="s">
        <v>16</v>
      </c>
      <c r="B122" s="2" t="s">
        <v>39</v>
      </c>
      <c r="C122" s="3" t="s">
        <v>40</v>
      </c>
      <c r="D122" s="3" t="s">
        <v>48</v>
      </c>
      <c r="E122" s="2">
        <v>2013</v>
      </c>
      <c r="F122" s="4">
        <v>10</v>
      </c>
      <c r="G122" s="4">
        <v>7</v>
      </c>
      <c r="H122" s="4">
        <v>14091</v>
      </c>
      <c r="I122" s="4">
        <v>281.82</v>
      </c>
      <c r="J122" s="4">
        <v>13809.18</v>
      </c>
      <c r="K122" s="4">
        <v>10065</v>
      </c>
      <c r="L122" s="4">
        <v>3744.1800000000003</v>
      </c>
      <c r="M122" s="5">
        <v>41609</v>
      </c>
      <c r="N122" s="6">
        <v>12</v>
      </c>
      <c r="O122" s="3" t="s">
        <v>27</v>
      </c>
      <c r="P122" s="7" t="s">
        <v>38</v>
      </c>
    </row>
    <row r="123" spans="1:16" ht="12.55" x14ac:dyDescent="0.2">
      <c r="A123" s="2" t="s">
        <v>30</v>
      </c>
      <c r="B123" s="2" t="s">
        <v>24</v>
      </c>
      <c r="C123" s="3" t="s">
        <v>40</v>
      </c>
      <c r="D123" s="3" t="s">
        <v>48</v>
      </c>
      <c r="E123" s="2">
        <v>1055</v>
      </c>
      <c r="F123" s="4">
        <v>10</v>
      </c>
      <c r="G123" s="4">
        <v>12</v>
      </c>
      <c r="H123" s="4">
        <v>12660</v>
      </c>
      <c r="I123" s="4">
        <v>253.2</v>
      </c>
      <c r="J123" s="4">
        <v>12406.8</v>
      </c>
      <c r="K123" s="4">
        <v>3165</v>
      </c>
      <c r="L123" s="4">
        <v>9241.7999999999993</v>
      </c>
      <c r="M123" s="5">
        <v>41974</v>
      </c>
      <c r="N123" s="6">
        <v>12</v>
      </c>
      <c r="O123" s="3" t="s">
        <v>27</v>
      </c>
      <c r="P123" s="7" t="s">
        <v>21</v>
      </c>
    </row>
    <row r="124" spans="1:16" ht="12.55" x14ac:dyDescent="0.2">
      <c r="A124" s="2" t="s">
        <v>30</v>
      </c>
      <c r="B124" s="2" t="s">
        <v>26</v>
      </c>
      <c r="C124" s="3" t="s">
        <v>40</v>
      </c>
      <c r="D124" s="3" t="s">
        <v>48</v>
      </c>
      <c r="E124" s="2">
        <v>1084</v>
      </c>
      <c r="F124" s="4">
        <v>10</v>
      </c>
      <c r="G124" s="4">
        <v>12</v>
      </c>
      <c r="H124" s="4">
        <v>13008</v>
      </c>
      <c r="I124" s="4">
        <v>260.16000000000003</v>
      </c>
      <c r="J124" s="4">
        <v>12747.84</v>
      </c>
      <c r="K124" s="4">
        <v>3252</v>
      </c>
      <c r="L124" s="4">
        <v>9495.84</v>
      </c>
      <c r="M124" s="5">
        <v>41974</v>
      </c>
      <c r="N124" s="6">
        <v>12</v>
      </c>
      <c r="O124" s="3" t="s">
        <v>27</v>
      </c>
      <c r="P124" s="7" t="s">
        <v>21</v>
      </c>
    </row>
    <row r="125" spans="1:16" ht="12.55" x14ac:dyDescent="0.2">
      <c r="A125" s="2" t="s">
        <v>16</v>
      </c>
      <c r="B125" s="2" t="s">
        <v>39</v>
      </c>
      <c r="C125" s="3" t="s">
        <v>44</v>
      </c>
      <c r="D125" s="3" t="s">
        <v>48</v>
      </c>
      <c r="E125" s="2">
        <v>1566</v>
      </c>
      <c r="F125" s="4">
        <v>120</v>
      </c>
      <c r="G125" s="4">
        <v>20</v>
      </c>
      <c r="H125" s="4">
        <v>31320</v>
      </c>
      <c r="I125" s="4">
        <v>626.4</v>
      </c>
      <c r="J125" s="4">
        <v>30693.599999999999</v>
      </c>
      <c r="K125" s="4">
        <v>15660</v>
      </c>
      <c r="L125" s="4">
        <v>15033.599999999999</v>
      </c>
      <c r="M125" s="5">
        <v>41913</v>
      </c>
      <c r="N125" s="6">
        <v>10</v>
      </c>
      <c r="O125" s="3" t="s">
        <v>37</v>
      </c>
      <c r="P125" s="7" t="s">
        <v>21</v>
      </c>
    </row>
    <row r="126" spans="1:16" ht="12.55" x14ac:dyDescent="0.2">
      <c r="A126" s="2" t="s">
        <v>16</v>
      </c>
      <c r="B126" s="2" t="s">
        <v>22</v>
      </c>
      <c r="C126" s="3" t="s">
        <v>44</v>
      </c>
      <c r="D126" s="3" t="s">
        <v>48</v>
      </c>
      <c r="E126" s="2">
        <v>2966</v>
      </c>
      <c r="F126" s="4">
        <v>120</v>
      </c>
      <c r="G126" s="4">
        <v>350</v>
      </c>
      <c r="H126" s="4">
        <v>1038100</v>
      </c>
      <c r="I126" s="4">
        <v>20762</v>
      </c>
      <c r="J126" s="4">
        <v>1017338</v>
      </c>
      <c r="K126" s="4">
        <v>771160</v>
      </c>
      <c r="L126" s="4">
        <v>246178</v>
      </c>
      <c r="M126" s="5">
        <v>41548</v>
      </c>
      <c r="N126" s="6">
        <v>10</v>
      </c>
      <c r="O126" s="3" t="s">
        <v>37</v>
      </c>
      <c r="P126" s="7" t="s">
        <v>38</v>
      </c>
    </row>
    <row r="127" spans="1:16" ht="12.55" x14ac:dyDescent="0.2">
      <c r="A127" s="2" t="s">
        <v>16</v>
      </c>
      <c r="B127" s="2" t="s">
        <v>22</v>
      </c>
      <c r="C127" s="3" t="s">
        <v>44</v>
      </c>
      <c r="D127" s="3" t="s">
        <v>48</v>
      </c>
      <c r="E127" s="2">
        <v>2877</v>
      </c>
      <c r="F127" s="4">
        <v>120</v>
      </c>
      <c r="G127" s="4">
        <v>350</v>
      </c>
      <c r="H127" s="4">
        <v>1006950</v>
      </c>
      <c r="I127" s="4">
        <v>20139</v>
      </c>
      <c r="J127" s="4">
        <v>986811</v>
      </c>
      <c r="K127" s="4">
        <v>748020</v>
      </c>
      <c r="L127" s="4">
        <v>238791</v>
      </c>
      <c r="M127" s="5">
        <v>41913</v>
      </c>
      <c r="N127" s="6">
        <v>10</v>
      </c>
      <c r="O127" s="3" t="s">
        <v>37</v>
      </c>
      <c r="P127" s="7" t="s">
        <v>21</v>
      </c>
    </row>
    <row r="128" spans="1:16" ht="12.55" x14ac:dyDescent="0.2">
      <c r="A128" s="2" t="s">
        <v>31</v>
      </c>
      <c r="B128" s="2" t="s">
        <v>22</v>
      </c>
      <c r="C128" s="3" t="s">
        <v>44</v>
      </c>
      <c r="D128" s="3" t="s">
        <v>48</v>
      </c>
      <c r="E128" s="2">
        <v>809</v>
      </c>
      <c r="F128" s="4">
        <v>120</v>
      </c>
      <c r="G128" s="4">
        <v>125</v>
      </c>
      <c r="H128" s="4">
        <v>101125</v>
      </c>
      <c r="I128" s="4">
        <v>2022.5</v>
      </c>
      <c r="J128" s="4">
        <v>99102.5</v>
      </c>
      <c r="K128" s="4">
        <v>97080</v>
      </c>
      <c r="L128" s="4">
        <v>2022.5</v>
      </c>
      <c r="M128" s="5">
        <v>41548</v>
      </c>
      <c r="N128" s="6">
        <v>10</v>
      </c>
      <c r="O128" s="3" t="s">
        <v>37</v>
      </c>
      <c r="P128" s="7" t="s">
        <v>38</v>
      </c>
    </row>
    <row r="129" spans="1:16" ht="12.55" x14ac:dyDescent="0.2">
      <c r="A129" s="2" t="s">
        <v>31</v>
      </c>
      <c r="B129" s="2" t="s">
        <v>26</v>
      </c>
      <c r="C129" s="3" t="s">
        <v>44</v>
      </c>
      <c r="D129" s="3" t="s">
        <v>48</v>
      </c>
      <c r="E129" s="2">
        <v>2145</v>
      </c>
      <c r="F129" s="4">
        <v>120</v>
      </c>
      <c r="G129" s="4">
        <v>125</v>
      </c>
      <c r="H129" s="4">
        <v>268125</v>
      </c>
      <c r="I129" s="4">
        <v>5362.5</v>
      </c>
      <c r="J129" s="4">
        <v>262762.5</v>
      </c>
      <c r="K129" s="4">
        <v>257400</v>
      </c>
      <c r="L129" s="4">
        <v>5362.5</v>
      </c>
      <c r="M129" s="5">
        <v>41548</v>
      </c>
      <c r="N129" s="6">
        <v>10</v>
      </c>
      <c r="O129" s="3" t="s">
        <v>37</v>
      </c>
      <c r="P129" s="7" t="s">
        <v>38</v>
      </c>
    </row>
    <row r="130" spans="1:16" ht="12.55" x14ac:dyDescent="0.2">
      <c r="A130" s="2" t="s">
        <v>30</v>
      </c>
      <c r="B130" s="2" t="s">
        <v>24</v>
      </c>
      <c r="C130" s="3" t="s">
        <v>44</v>
      </c>
      <c r="D130" s="3" t="s">
        <v>48</v>
      </c>
      <c r="E130" s="2">
        <v>1055</v>
      </c>
      <c r="F130" s="4">
        <v>120</v>
      </c>
      <c r="G130" s="4">
        <v>12</v>
      </c>
      <c r="H130" s="4">
        <v>12660</v>
      </c>
      <c r="I130" s="4">
        <v>253.2</v>
      </c>
      <c r="J130" s="4">
        <v>12406.8</v>
      </c>
      <c r="K130" s="4">
        <v>3165</v>
      </c>
      <c r="L130" s="4">
        <v>9241.7999999999993</v>
      </c>
      <c r="M130" s="5">
        <v>41974</v>
      </c>
      <c r="N130" s="6">
        <v>12</v>
      </c>
      <c r="O130" s="3" t="s">
        <v>27</v>
      </c>
      <c r="P130" s="7" t="s">
        <v>21</v>
      </c>
    </row>
    <row r="131" spans="1:16" ht="12.55" x14ac:dyDescent="0.2">
      <c r="A131" s="2" t="s">
        <v>16</v>
      </c>
      <c r="B131" s="2" t="s">
        <v>26</v>
      </c>
      <c r="C131" s="3" t="s">
        <v>44</v>
      </c>
      <c r="D131" s="3" t="s">
        <v>48</v>
      </c>
      <c r="E131" s="2">
        <v>544</v>
      </c>
      <c r="F131" s="4">
        <v>120</v>
      </c>
      <c r="G131" s="4">
        <v>20</v>
      </c>
      <c r="H131" s="4">
        <v>10880</v>
      </c>
      <c r="I131" s="4">
        <v>217.6</v>
      </c>
      <c r="J131" s="4">
        <v>10662.4</v>
      </c>
      <c r="K131" s="4">
        <v>5440</v>
      </c>
      <c r="L131" s="4">
        <v>5222.3999999999996</v>
      </c>
      <c r="M131" s="5">
        <v>41609</v>
      </c>
      <c r="N131" s="6">
        <v>12</v>
      </c>
      <c r="O131" s="3" t="s">
        <v>27</v>
      </c>
      <c r="P131" s="7" t="s">
        <v>38</v>
      </c>
    </row>
    <row r="132" spans="1:16" ht="12.55" x14ac:dyDescent="0.2">
      <c r="A132" s="2" t="s">
        <v>30</v>
      </c>
      <c r="B132" s="2" t="s">
        <v>26</v>
      </c>
      <c r="C132" s="3" t="s">
        <v>44</v>
      </c>
      <c r="D132" s="3" t="s">
        <v>48</v>
      </c>
      <c r="E132" s="2">
        <v>1084</v>
      </c>
      <c r="F132" s="4">
        <v>120</v>
      </c>
      <c r="G132" s="4">
        <v>12</v>
      </c>
      <c r="H132" s="4">
        <v>13008</v>
      </c>
      <c r="I132" s="4">
        <v>260.16000000000003</v>
      </c>
      <c r="J132" s="4">
        <v>12747.84</v>
      </c>
      <c r="K132" s="4">
        <v>3252</v>
      </c>
      <c r="L132" s="4">
        <v>9495.84</v>
      </c>
      <c r="M132" s="5">
        <v>41974</v>
      </c>
      <c r="N132" s="6">
        <v>12</v>
      </c>
      <c r="O132" s="3" t="s">
        <v>27</v>
      </c>
      <c r="P132" s="7" t="s">
        <v>21</v>
      </c>
    </row>
    <row r="133" spans="1:16" ht="12.55" x14ac:dyDescent="0.2">
      <c r="A133" s="2" t="s">
        <v>31</v>
      </c>
      <c r="B133" s="2" t="s">
        <v>26</v>
      </c>
      <c r="C133" s="3" t="s">
        <v>45</v>
      </c>
      <c r="D133" s="3" t="s">
        <v>48</v>
      </c>
      <c r="E133" s="2">
        <v>662</v>
      </c>
      <c r="F133" s="4">
        <v>250</v>
      </c>
      <c r="G133" s="4">
        <v>125</v>
      </c>
      <c r="H133" s="4">
        <v>82750</v>
      </c>
      <c r="I133" s="4">
        <v>1655</v>
      </c>
      <c r="J133" s="4">
        <v>81095</v>
      </c>
      <c r="K133" s="4">
        <v>79440</v>
      </c>
      <c r="L133" s="4">
        <v>1655</v>
      </c>
      <c r="M133" s="5">
        <v>41791</v>
      </c>
      <c r="N133" s="6">
        <v>6</v>
      </c>
      <c r="O133" s="3" t="s">
        <v>25</v>
      </c>
      <c r="P133" s="7" t="s">
        <v>21</v>
      </c>
    </row>
    <row r="134" spans="1:16" ht="12.55" x14ac:dyDescent="0.2">
      <c r="A134" s="2" t="s">
        <v>42</v>
      </c>
      <c r="B134" s="2" t="s">
        <v>22</v>
      </c>
      <c r="C134" s="3" t="s">
        <v>45</v>
      </c>
      <c r="D134" s="3" t="s">
        <v>48</v>
      </c>
      <c r="E134" s="2">
        <v>214</v>
      </c>
      <c r="F134" s="4">
        <v>250</v>
      </c>
      <c r="G134" s="4">
        <v>300</v>
      </c>
      <c r="H134" s="4">
        <v>64200</v>
      </c>
      <c r="I134" s="4">
        <v>1284</v>
      </c>
      <c r="J134" s="4">
        <v>62916</v>
      </c>
      <c r="K134" s="4">
        <v>53500</v>
      </c>
      <c r="L134" s="4">
        <v>9416</v>
      </c>
      <c r="M134" s="5">
        <v>41548</v>
      </c>
      <c r="N134" s="6">
        <v>10</v>
      </c>
      <c r="O134" s="3" t="s">
        <v>37</v>
      </c>
      <c r="P134" s="7" t="s">
        <v>38</v>
      </c>
    </row>
    <row r="135" spans="1:16" ht="12.55" x14ac:dyDescent="0.2">
      <c r="A135" s="2" t="s">
        <v>16</v>
      </c>
      <c r="B135" s="2" t="s">
        <v>22</v>
      </c>
      <c r="C135" s="3" t="s">
        <v>45</v>
      </c>
      <c r="D135" s="3" t="s">
        <v>48</v>
      </c>
      <c r="E135" s="2">
        <v>2877</v>
      </c>
      <c r="F135" s="4">
        <v>250</v>
      </c>
      <c r="G135" s="4">
        <v>350</v>
      </c>
      <c r="H135" s="4">
        <v>1006950</v>
      </c>
      <c r="I135" s="4">
        <v>20139</v>
      </c>
      <c r="J135" s="4">
        <v>986811</v>
      </c>
      <c r="K135" s="4">
        <v>748020</v>
      </c>
      <c r="L135" s="4">
        <v>238791</v>
      </c>
      <c r="M135" s="5">
        <v>41913</v>
      </c>
      <c r="N135" s="6">
        <v>10</v>
      </c>
      <c r="O135" s="3" t="s">
        <v>37</v>
      </c>
      <c r="P135" s="7" t="s">
        <v>21</v>
      </c>
    </row>
    <row r="136" spans="1:16" ht="12.55" x14ac:dyDescent="0.2">
      <c r="A136" s="2" t="s">
        <v>31</v>
      </c>
      <c r="B136" s="2" t="s">
        <v>17</v>
      </c>
      <c r="C136" s="3" t="s">
        <v>45</v>
      </c>
      <c r="D136" s="3" t="s">
        <v>48</v>
      </c>
      <c r="E136" s="2">
        <v>2729</v>
      </c>
      <c r="F136" s="4">
        <v>250</v>
      </c>
      <c r="G136" s="4">
        <v>125</v>
      </c>
      <c r="H136" s="4">
        <v>341125</v>
      </c>
      <c r="I136" s="4">
        <v>6822.5</v>
      </c>
      <c r="J136" s="4">
        <v>334302.5</v>
      </c>
      <c r="K136" s="4">
        <v>327480</v>
      </c>
      <c r="L136" s="4">
        <v>6822.5</v>
      </c>
      <c r="M136" s="5">
        <v>41974</v>
      </c>
      <c r="N136" s="6">
        <v>12</v>
      </c>
      <c r="O136" s="3" t="s">
        <v>27</v>
      </c>
      <c r="P136" s="7" t="s">
        <v>21</v>
      </c>
    </row>
    <row r="137" spans="1:16" ht="12.55" x14ac:dyDescent="0.2">
      <c r="A137" s="2" t="s">
        <v>16</v>
      </c>
      <c r="B137" s="2" t="s">
        <v>39</v>
      </c>
      <c r="C137" s="3" t="s">
        <v>45</v>
      </c>
      <c r="D137" s="3" t="s">
        <v>48</v>
      </c>
      <c r="E137" s="2">
        <v>266</v>
      </c>
      <c r="F137" s="4">
        <v>250</v>
      </c>
      <c r="G137" s="4">
        <v>350</v>
      </c>
      <c r="H137" s="4">
        <v>93100</v>
      </c>
      <c r="I137" s="4">
        <v>1862</v>
      </c>
      <c r="J137" s="4">
        <v>91238</v>
      </c>
      <c r="K137" s="4">
        <v>69160</v>
      </c>
      <c r="L137" s="4">
        <v>22078</v>
      </c>
      <c r="M137" s="5">
        <v>41609</v>
      </c>
      <c r="N137" s="6">
        <v>12</v>
      </c>
      <c r="O137" s="3" t="s">
        <v>27</v>
      </c>
      <c r="P137" s="7" t="s">
        <v>38</v>
      </c>
    </row>
    <row r="138" spans="1:16" ht="12.55" x14ac:dyDescent="0.2">
      <c r="A138" s="2" t="s">
        <v>16</v>
      </c>
      <c r="B138" s="2" t="s">
        <v>26</v>
      </c>
      <c r="C138" s="3" t="s">
        <v>45</v>
      </c>
      <c r="D138" s="3" t="s">
        <v>48</v>
      </c>
      <c r="E138" s="2">
        <v>1940</v>
      </c>
      <c r="F138" s="4">
        <v>250</v>
      </c>
      <c r="G138" s="4">
        <v>350</v>
      </c>
      <c r="H138" s="4">
        <v>679000</v>
      </c>
      <c r="I138" s="4">
        <v>13580</v>
      </c>
      <c r="J138" s="4">
        <v>665420</v>
      </c>
      <c r="K138" s="4">
        <v>504400</v>
      </c>
      <c r="L138" s="4">
        <v>161020</v>
      </c>
      <c r="M138" s="5">
        <v>41609</v>
      </c>
      <c r="N138" s="6">
        <v>12</v>
      </c>
      <c r="O138" s="3" t="s">
        <v>27</v>
      </c>
      <c r="P138" s="7" t="s">
        <v>38</v>
      </c>
    </row>
    <row r="139" spans="1:16" ht="12.55" x14ac:dyDescent="0.2">
      <c r="A139" s="2" t="s">
        <v>42</v>
      </c>
      <c r="B139" s="2" t="s">
        <v>22</v>
      </c>
      <c r="C139" s="3" t="s">
        <v>47</v>
      </c>
      <c r="D139" s="3" t="s">
        <v>48</v>
      </c>
      <c r="E139" s="2">
        <v>259</v>
      </c>
      <c r="F139" s="4">
        <v>260</v>
      </c>
      <c r="G139" s="4">
        <v>300</v>
      </c>
      <c r="H139" s="4">
        <v>77700</v>
      </c>
      <c r="I139" s="4">
        <v>1554</v>
      </c>
      <c r="J139" s="4">
        <v>76146</v>
      </c>
      <c r="K139" s="4">
        <v>64750</v>
      </c>
      <c r="L139" s="4">
        <v>11396</v>
      </c>
      <c r="M139" s="5">
        <v>41699</v>
      </c>
      <c r="N139" s="6">
        <v>3</v>
      </c>
      <c r="O139" s="3" t="s">
        <v>29</v>
      </c>
      <c r="P139" s="7" t="s">
        <v>21</v>
      </c>
    </row>
    <row r="140" spans="1:16" ht="12.55" x14ac:dyDescent="0.2">
      <c r="A140" s="2" t="s">
        <v>42</v>
      </c>
      <c r="B140" s="2" t="s">
        <v>26</v>
      </c>
      <c r="C140" s="3" t="s">
        <v>47</v>
      </c>
      <c r="D140" s="3" t="s">
        <v>48</v>
      </c>
      <c r="E140" s="2">
        <v>1101</v>
      </c>
      <c r="F140" s="4">
        <v>260</v>
      </c>
      <c r="G140" s="4">
        <v>300</v>
      </c>
      <c r="H140" s="4">
        <v>330300</v>
      </c>
      <c r="I140" s="4">
        <v>6606</v>
      </c>
      <c r="J140" s="4">
        <v>323694</v>
      </c>
      <c r="K140" s="4">
        <v>275250</v>
      </c>
      <c r="L140" s="4">
        <v>48444</v>
      </c>
      <c r="M140" s="5">
        <v>41699</v>
      </c>
      <c r="N140" s="6">
        <v>3</v>
      </c>
      <c r="O140" s="3" t="s">
        <v>29</v>
      </c>
      <c r="P140" s="7" t="s">
        <v>21</v>
      </c>
    </row>
    <row r="141" spans="1:16" ht="12.55" x14ac:dyDescent="0.2">
      <c r="A141" s="2" t="s">
        <v>31</v>
      </c>
      <c r="B141" s="2" t="s">
        <v>22</v>
      </c>
      <c r="C141" s="3" t="s">
        <v>47</v>
      </c>
      <c r="D141" s="3" t="s">
        <v>48</v>
      </c>
      <c r="E141" s="2">
        <v>2276</v>
      </c>
      <c r="F141" s="4">
        <v>260</v>
      </c>
      <c r="G141" s="4">
        <v>125</v>
      </c>
      <c r="H141" s="4">
        <v>284500</v>
      </c>
      <c r="I141" s="4">
        <v>5690</v>
      </c>
      <c r="J141" s="4">
        <v>278810</v>
      </c>
      <c r="K141" s="4">
        <v>273120</v>
      </c>
      <c r="L141" s="4">
        <v>5690</v>
      </c>
      <c r="M141" s="5">
        <v>41760</v>
      </c>
      <c r="N141" s="6">
        <v>5</v>
      </c>
      <c r="O141" s="3" t="s">
        <v>49</v>
      </c>
      <c r="P141" s="7" t="s">
        <v>21</v>
      </c>
    </row>
    <row r="142" spans="1:16" ht="12.55" x14ac:dyDescent="0.2">
      <c r="A142" s="2" t="s">
        <v>16</v>
      </c>
      <c r="B142" s="2" t="s">
        <v>22</v>
      </c>
      <c r="C142" s="3" t="s">
        <v>47</v>
      </c>
      <c r="D142" s="3" t="s">
        <v>48</v>
      </c>
      <c r="E142" s="2">
        <v>2966</v>
      </c>
      <c r="F142" s="4">
        <v>260</v>
      </c>
      <c r="G142" s="4">
        <v>350</v>
      </c>
      <c r="H142" s="4">
        <v>1038100</v>
      </c>
      <c r="I142" s="4">
        <v>20762</v>
      </c>
      <c r="J142" s="4">
        <v>1017338</v>
      </c>
      <c r="K142" s="4">
        <v>771160</v>
      </c>
      <c r="L142" s="4">
        <v>246178</v>
      </c>
      <c r="M142" s="5">
        <v>41548</v>
      </c>
      <c r="N142" s="6">
        <v>10</v>
      </c>
      <c r="O142" s="3" t="s">
        <v>37</v>
      </c>
      <c r="P142" s="7" t="s">
        <v>38</v>
      </c>
    </row>
    <row r="143" spans="1:16" ht="12.55" x14ac:dyDescent="0.2">
      <c r="A143" s="2" t="s">
        <v>16</v>
      </c>
      <c r="B143" s="2" t="s">
        <v>39</v>
      </c>
      <c r="C143" s="3" t="s">
        <v>47</v>
      </c>
      <c r="D143" s="3" t="s">
        <v>48</v>
      </c>
      <c r="E143" s="2">
        <v>1236</v>
      </c>
      <c r="F143" s="4">
        <v>260</v>
      </c>
      <c r="G143" s="4">
        <v>20</v>
      </c>
      <c r="H143" s="4">
        <v>24720</v>
      </c>
      <c r="I143" s="4">
        <v>494.4</v>
      </c>
      <c r="J143" s="4">
        <v>24225.599999999999</v>
      </c>
      <c r="K143" s="4">
        <v>12360</v>
      </c>
      <c r="L143" s="4">
        <v>11865.599999999999</v>
      </c>
      <c r="M143" s="5">
        <v>41944</v>
      </c>
      <c r="N143" s="6">
        <v>11</v>
      </c>
      <c r="O143" s="3" t="s">
        <v>43</v>
      </c>
      <c r="P143" s="7" t="s">
        <v>21</v>
      </c>
    </row>
    <row r="144" spans="1:16" ht="12.55" x14ac:dyDescent="0.2">
      <c r="A144" s="2" t="s">
        <v>16</v>
      </c>
      <c r="B144" s="2" t="s">
        <v>24</v>
      </c>
      <c r="C144" s="3" t="s">
        <v>47</v>
      </c>
      <c r="D144" s="3" t="s">
        <v>48</v>
      </c>
      <c r="E144" s="2">
        <v>941</v>
      </c>
      <c r="F144" s="4">
        <v>260</v>
      </c>
      <c r="G144" s="4">
        <v>20</v>
      </c>
      <c r="H144" s="4">
        <v>18820</v>
      </c>
      <c r="I144" s="4">
        <v>376.4</v>
      </c>
      <c r="J144" s="4">
        <v>18443.599999999999</v>
      </c>
      <c r="K144" s="4">
        <v>9410</v>
      </c>
      <c r="L144" s="4">
        <v>9033.5999999999985</v>
      </c>
      <c r="M144" s="5">
        <v>41944</v>
      </c>
      <c r="N144" s="6">
        <v>11</v>
      </c>
      <c r="O144" s="3" t="s">
        <v>43</v>
      </c>
      <c r="P144" s="7" t="s">
        <v>21</v>
      </c>
    </row>
    <row r="145" spans="1:16" ht="12.55" x14ac:dyDescent="0.2">
      <c r="A145" s="2" t="s">
        <v>42</v>
      </c>
      <c r="B145" s="2" t="s">
        <v>17</v>
      </c>
      <c r="C145" s="3" t="s">
        <v>47</v>
      </c>
      <c r="D145" s="3" t="s">
        <v>48</v>
      </c>
      <c r="E145" s="2">
        <v>1916</v>
      </c>
      <c r="F145" s="4">
        <v>260</v>
      </c>
      <c r="G145" s="4">
        <v>300</v>
      </c>
      <c r="H145" s="4">
        <v>574800</v>
      </c>
      <c r="I145" s="4">
        <v>11496</v>
      </c>
      <c r="J145" s="4">
        <v>563304</v>
      </c>
      <c r="K145" s="4">
        <v>479000</v>
      </c>
      <c r="L145" s="4">
        <v>84304</v>
      </c>
      <c r="M145" s="5">
        <v>41974</v>
      </c>
      <c r="N145" s="6">
        <v>12</v>
      </c>
      <c r="O145" s="3" t="s">
        <v>27</v>
      </c>
      <c r="P145" s="7" t="s">
        <v>21</v>
      </c>
    </row>
    <row r="146" spans="1:16" ht="12.55" x14ac:dyDescent="0.2">
      <c r="A146" s="2" t="s">
        <v>31</v>
      </c>
      <c r="B146" s="2" t="s">
        <v>24</v>
      </c>
      <c r="C146" s="3" t="s">
        <v>18</v>
      </c>
      <c r="D146" s="3" t="s">
        <v>48</v>
      </c>
      <c r="E146" s="2">
        <v>4243.5</v>
      </c>
      <c r="F146" s="4">
        <v>3</v>
      </c>
      <c r="G146" s="4">
        <v>125</v>
      </c>
      <c r="H146" s="4">
        <v>530437.5</v>
      </c>
      <c r="I146" s="4">
        <v>15913.125</v>
      </c>
      <c r="J146" s="4">
        <v>514524.375</v>
      </c>
      <c r="K146" s="4">
        <v>509220</v>
      </c>
      <c r="L146" s="4">
        <v>5304.375</v>
      </c>
      <c r="M146" s="5">
        <v>41730</v>
      </c>
      <c r="N146" s="6">
        <v>4</v>
      </c>
      <c r="O146" s="3" t="s">
        <v>46</v>
      </c>
      <c r="P146" s="7" t="s">
        <v>21</v>
      </c>
    </row>
    <row r="147" spans="1:16" ht="12.55" x14ac:dyDescent="0.2">
      <c r="A147" s="2" t="s">
        <v>16</v>
      </c>
      <c r="B147" s="2" t="s">
        <v>22</v>
      </c>
      <c r="C147" s="3" t="s">
        <v>18</v>
      </c>
      <c r="D147" s="3" t="s">
        <v>48</v>
      </c>
      <c r="E147" s="2">
        <v>2580</v>
      </c>
      <c r="F147" s="4">
        <v>3</v>
      </c>
      <c r="G147" s="4">
        <v>20</v>
      </c>
      <c r="H147" s="4">
        <v>51600</v>
      </c>
      <c r="I147" s="4">
        <v>1548</v>
      </c>
      <c r="J147" s="4">
        <v>50052</v>
      </c>
      <c r="K147" s="4">
        <v>25800</v>
      </c>
      <c r="L147" s="4">
        <v>24252</v>
      </c>
      <c r="M147" s="5">
        <v>41730</v>
      </c>
      <c r="N147" s="6">
        <v>4</v>
      </c>
      <c r="O147" s="3" t="s">
        <v>46</v>
      </c>
      <c r="P147" s="7" t="s">
        <v>21</v>
      </c>
    </row>
    <row r="148" spans="1:16" ht="12.55" x14ac:dyDescent="0.2">
      <c r="A148" s="2" t="s">
        <v>42</v>
      </c>
      <c r="B148" s="2" t="s">
        <v>22</v>
      </c>
      <c r="C148" s="3" t="s">
        <v>18</v>
      </c>
      <c r="D148" s="3" t="s">
        <v>48</v>
      </c>
      <c r="E148" s="2">
        <v>689</v>
      </c>
      <c r="F148" s="4">
        <v>3</v>
      </c>
      <c r="G148" s="4">
        <v>300</v>
      </c>
      <c r="H148" s="4">
        <v>206700</v>
      </c>
      <c r="I148" s="4">
        <v>6201</v>
      </c>
      <c r="J148" s="4">
        <v>200499</v>
      </c>
      <c r="K148" s="4">
        <v>172250</v>
      </c>
      <c r="L148" s="4">
        <v>28249</v>
      </c>
      <c r="M148" s="5">
        <v>41791</v>
      </c>
      <c r="N148" s="6">
        <v>6</v>
      </c>
      <c r="O148" s="3" t="s">
        <v>25</v>
      </c>
      <c r="P148" s="7" t="s">
        <v>21</v>
      </c>
    </row>
    <row r="149" spans="1:16" ht="12.55" x14ac:dyDescent="0.2">
      <c r="A149" s="2" t="s">
        <v>30</v>
      </c>
      <c r="B149" s="2" t="s">
        <v>39</v>
      </c>
      <c r="C149" s="3" t="s">
        <v>18</v>
      </c>
      <c r="D149" s="3" t="s">
        <v>48</v>
      </c>
      <c r="E149" s="2">
        <v>1947</v>
      </c>
      <c r="F149" s="4">
        <v>3</v>
      </c>
      <c r="G149" s="4">
        <v>12</v>
      </c>
      <c r="H149" s="4">
        <v>23364</v>
      </c>
      <c r="I149" s="4">
        <v>700.92</v>
      </c>
      <c r="J149" s="4">
        <v>22663.08</v>
      </c>
      <c r="K149" s="4">
        <v>5841</v>
      </c>
      <c r="L149" s="4">
        <v>16822.080000000002</v>
      </c>
      <c r="M149" s="5">
        <v>41883</v>
      </c>
      <c r="N149" s="6">
        <v>9</v>
      </c>
      <c r="O149" s="3" t="s">
        <v>36</v>
      </c>
      <c r="P149" s="7" t="s">
        <v>21</v>
      </c>
    </row>
    <row r="150" spans="1:16" ht="12.55" x14ac:dyDescent="0.2">
      <c r="A150" s="2" t="s">
        <v>30</v>
      </c>
      <c r="B150" s="2" t="s">
        <v>17</v>
      </c>
      <c r="C150" s="3" t="s">
        <v>18</v>
      </c>
      <c r="D150" s="3" t="s">
        <v>48</v>
      </c>
      <c r="E150" s="2">
        <v>908</v>
      </c>
      <c r="F150" s="4">
        <v>3</v>
      </c>
      <c r="G150" s="4">
        <v>12</v>
      </c>
      <c r="H150" s="4">
        <v>10896</v>
      </c>
      <c r="I150" s="4">
        <v>326.88</v>
      </c>
      <c r="J150" s="4">
        <v>10569.12</v>
      </c>
      <c r="K150" s="4">
        <v>2724</v>
      </c>
      <c r="L150" s="4">
        <v>7845.1200000000008</v>
      </c>
      <c r="M150" s="5">
        <v>41609</v>
      </c>
      <c r="N150" s="6">
        <v>12</v>
      </c>
      <c r="O150" s="3" t="s">
        <v>27</v>
      </c>
      <c r="P150" s="7" t="s">
        <v>38</v>
      </c>
    </row>
    <row r="151" spans="1:16" ht="12.55" x14ac:dyDescent="0.2">
      <c r="A151" s="2" t="s">
        <v>16</v>
      </c>
      <c r="B151" s="2" t="s">
        <v>22</v>
      </c>
      <c r="C151" s="3" t="s">
        <v>28</v>
      </c>
      <c r="D151" s="3" t="s">
        <v>48</v>
      </c>
      <c r="E151" s="2">
        <v>1958</v>
      </c>
      <c r="F151" s="4">
        <v>5</v>
      </c>
      <c r="G151" s="4">
        <v>7</v>
      </c>
      <c r="H151" s="4">
        <v>13706</v>
      </c>
      <c r="I151" s="4">
        <v>411.18</v>
      </c>
      <c r="J151" s="4">
        <v>13294.82</v>
      </c>
      <c r="K151" s="4">
        <v>9790</v>
      </c>
      <c r="L151" s="4">
        <v>3504.8199999999997</v>
      </c>
      <c r="M151" s="5">
        <v>41671</v>
      </c>
      <c r="N151" s="6">
        <v>2</v>
      </c>
      <c r="O151" s="3" t="s">
        <v>41</v>
      </c>
      <c r="P151" s="7" t="s">
        <v>21</v>
      </c>
    </row>
    <row r="152" spans="1:16" ht="12.55" x14ac:dyDescent="0.2">
      <c r="A152" s="2" t="s">
        <v>30</v>
      </c>
      <c r="B152" s="2" t="s">
        <v>24</v>
      </c>
      <c r="C152" s="3" t="s">
        <v>28</v>
      </c>
      <c r="D152" s="3" t="s">
        <v>48</v>
      </c>
      <c r="E152" s="2">
        <v>1901</v>
      </c>
      <c r="F152" s="4">
        <v>5</v>
      </c>
      <c r="G152" s="4">
        <v>12</v>
      </c>
      <c r="H152" s="4">
        <v>22812</v>
      </c>
      <c r="I152" s="4">
        <v>684.36</v>
      </c>
      <c r="J152" s="4">
        <v>22127.64</v>
      </c>
      <c r="K152" s="4">
        <v>5703</v>
      </c>
      <c r="L152" s="4">
        <v>16424.64</v>
      </c>
      <c r="M152" s="5">
        <v>41791</v>
      </c>
      <c r="N152" s="6">
        <v>6</v>
      </c>
      <c r="O152" s="3" t="s">
        <v>25</v>
      </c>
      <c r="P152" s="7" t="s">
        <v>21</v>
      </c>
    </row>
    <row r="153" spans="1:16" ht="12.55" x14ac:dyDescent="0.2">
      <c r="A153" s="2" t="s">
        <v>16</v>
      </c>
      <c r="B153" s="2" t="s">
        <v>24</v>
      </c>
      <c r="C153" s="3" t="s">
        <v>28</v>
      </c>
      <c r="D153" s="3" t="s">
        <v>48</v>
      </c>
      <c r="E153" s="2">
        <v>544</v>
      </c>
      <c r="F153" s="4">
        <v>5</v>
      </c>
      <c r="G153" s="4">
        <v>7</v>
      </c>
      <c r="H153" s="4">
        <v>3808</v>
      </c>
      <c r="I153" s="4">
        <v>114.24</v>
      </c>
      <c r="J153" s="4">
        <v>3693.76</v>
      </c>
      <c r="K153" s="4">
        <v>2720</v>
      </c>
      <c r="L153" s="4">
        <v>973.76000000000022</v>
      </c>
      <c r="M153" s="5">
        <v>41883</v>
      </c>
      <c r="N153" s="6">
        <v>9</v>
      </c>
      <c r="O153" s="3" t="s">
        <v>36</v>
      </c>
      <c r="P153" s="7" t="s">
        <v>21</v>
      </c>
    </row>
    <row r="154" spans="1:16" ht="12.55" x14ac:dyDescent="0.2">
      <c r="A154" s="2" t="s">
        <v>16</v>
      </c>
      <c r="B154" s="2" t="s">
        <v>22</v>
      </c>
      <c r="C154" s="3" t="s">
        <v>28</v>
      </c>
      <c r="D154" s="3" t="s">
        <v>48</v>
      </c>
      <c r="E154" s="2">
        <v>1797</v>
      </c>
      <c r="F154" s="4">
        <v>5</v>
      </c>
      <c r="G154" s="4">
        <v>350</v>
      </c>
      <c r="H154" s="4">
        <v>628950</v>
      </c>
      <c r="I154" s="4">
        <v>18868.5</v>
      </c>
      <c r="J154" s="4">
        <v>610081.5</v>
      </c>
      <c r="K154" s="4">
        <v>467220</v>
      </c>
      <c r="L154" s="4">
        <v>142861.5</v>
      </c>
      <c r="M154" s="5">
        <v>41518</v>
      </c>
      <c r="N154" s="6">
        <v>9</v>
      </c>
      <c r="O154" s="3" t="s">
        <v>36</v>
      </c>
      <c r="P154" s="7" t="s">
        <v>38</v>
      </c>
    </row>
    <row r="155" spans="1:16" ht="12.55" x14ac:dyDescent="0.2">
      <c r="A155" s="2" t="s">
        <v>31</v>
      </c>
      <c r="B155" s="2" t="s">
        <v>24</v>
      </c>
      <c r="C155" s="3" t="s">
        <v>28</v>
      </c>
      <c r="D155" s="3" t="s">
        <v>48</v>
      </c>
      <c r="E155" s="2">
        <v>1287</v>
      </c>
      <c r="F155" s="4">
        <v>5</v>
      </c>
      <c r="G155" s="4">
        <v>125</v>
      </c>
      <c r="H155" s="4">
        <v>160875</v>
      </c>
      <c r="I155" s="4">
        <v>4826.25</v>
      </c>
      <c r="J155" s="4">
        <v>156048.75</v>
      </c>
      <c r="K155" s="4">
        <v>154440</v>
      </c>
      <c r="L155" s="4">
        <v>1608.75</v>
      </c>
      <c r="M155" s="5">
        <v>41974</v>
      </c>
      <c r="N155" s="6">
        <v>12</v>
      </c>
      <c r="O155" s="3" t="s">
        <v>27</v>
      </c>
      <c r="P155" s="7" t="s">
        <v>21</v>
      </c>
    </row>
    <row r="156" spans="1:16" ht="12.55" x14ac:dyDescent="0.2">
      <c r="A156" s="2" t="s">
        <v>31</v>
      </c>
      <c r="B156" s="2" t="s">
        <v>22</v>
      </c>
      <c r="C156" s="3" t="s">
        <v>28</v>
      </c>
      <c r="D156" s="3" t="s">
        <v>48</v>
      </c>
      <c r="E156" s="2">
        <v>1706</v>
      </c>
      <c r="F156" s="4">
        <v>5</v>
      </c>
      <c r="G156" s="4">
        <v>125</v>
      </c>
      <c r="H156" s="4">
        <v>213250</v>
      </c>
      <c r="I156" s="4">
        <v>6397.5</v>
      </c>
      <c r="J156" s="4">
        <v>206852.5</v>
      </c>
      <c r="K156" s="4">
        <v>204720</v>
      </c>
      <c r="L156" s="4">
        <v>2132.5</v>
      </c>
      <c r="M156" s="5">
        <v>41974</v>
      </c>
      <c r="N156" s="6">
        <v>12</v>
      </c>
      <c r="O156" s="3" t="s">
        <v>27</v>
      </c>
      <c r="P156" s="7" t="s">
        <v>21</v>
      </c>
    </row>
    <row r="157" spans="1:16" ht="12.55" x14ac:dyDescent="0.2">
      <c r="A157" s="2" t="s">
        <v>42</v>
      </c>
      <c r="B157" s="2" t="s">
        <v>24</v>
      </c>
      <c r="C157" s="3" t="s">
        <v>40</v>
      </c>
      <c r="D157" s="3" t="s">
        <v>48</v>
      </c>
      <c r="E157" s="2">
        <v>2434.5</v>
      </c>
      <c r="F157" s="4">
        <v>10</v>
      </c>
      <c r="G157" s="4">
        <v>300</v>
      </c>
      <c r="H157" s="4">
        <v>730350</v>
      </c>
      <c r="I157" s="4">
        <v>21910.5</v>
      </c>
      <c r="J157" s="4">
        <v>708439.5</v>
      </c>
      <c r="K157" s="4">
        <v>608625</v>
      </c>
      <c r="L157" s="4">
        <v>99814.5</v>
      </c>
      <c r="M157" s="5">
        <v>41640</v>
      </c>
      <c r="N157" s="6">
        <v>1</v>
      </c>
      <c r="O157" s="3" t="s">
        <v>20</v>
      </c>
      <c r="P157" s="7" t="s">
        <v>21</v>
      </c>
    </row>
    <row r="158" spans="1:16" ht="12.55" x14ac:dyDescent="0.2">
      <c r="A158" s="2" t="s">
        <v>31</v>
      </c>
      <c r="B158" s="2" t="s">
        <v>17</v>
      </c>
      <c r="C158" s="3" t="s">
        <v>40</v>
      </c>
      <c r="D158" s="3" t="s">
        <v>48</v>
      </c>
      <c r="E158" s="2">
        <v>1774</v>
      </c>
      <c r="F158" s="4">
        <v>10</v>
      </c>
      <c r="G158" s="4">
        <v>125</v>
      </c>
      <c r="H158" s="4">
        <v>221750</v>
      </c>
      <c r="I158" s="4">
        <v>6652.5</v>
      </c>
      <c r="J158" s="4">
        <v>215097.5</v>
      </c>
      <c r="K158" s="4">
        <v>212880</v>
      </c>
      <c r="L158" s="4">
        <v>2217.5</v>
      </c>
      <c r="M158" s="5">
        <v>41699</v>
      </c>
      <c r="N158" s="6">
        <v>3</v>
      </c>
      <c r="O158" s="3" t="s">
        <v>29</v>
      </c>
      <c r="P158" s="7" t="s">
        <v>21</v>
      </c>
    </row>
    <row r="159" spans="1:16" ht="12.55" x14ac:dyDescent="0.2">
      <c r="A159" s="2" t="s">
        <v>30</v>
      </c>
      <c r="B159" s="2" t="s">
        <v>24</v>
      </c>
      <c r="C159" s="3" t="s">
        <v>40</v>
      </c>
      <c r="D159" s="3" t="s">
        <v>48</v>
      </c>
      <c r="E159" s="2">
        <v>1901</v>
      </c>
      <c r="F159" s="4">
        <v>10</v>
      </c>
      <c r="G159" s="4">
        <v>12</v>
      </c>
      <c r="H159" s="4">
        <v>22812</v>
      </c>
      <c r="I159" s="4">
        <v>684.36</v>
      </c>
      <c r="J159" s="4">
        <v>22127.64</v>
      </c>
      <c r="K159" s="4">
        <v>5703</v>
      </c>
      <c r="L159" s="4">
        <v>16424.64</v>
      </c>
      <c r="M159" s="5">
        <v>41791</v>
      </c>
      <c r="N159" s="6">
        <v>6</v>
      </c>
      <c r="O159" s="3" t="s">
        <v>25</v>
      </c>
      <c r="P159" s="7" t="s">
        <v>21</v>
      </c>
    </row>
    <row r="160" spans="1:16" ht="12.55" x14ac:dyDescent="0.2">
      <c r="A160" s="2" t="s">
        <v>42</v>
      </c>
      <c r="B160" s="2" t="s">
        <v>22</v>
      </c>
      <c r="C160" s="3" t="s">
        <v>40</v>
      </c>
      <c r="D160" s="3" t="s">
        <v>48</v>
      </c>
      <c r="E160" s="2">
        <v>689</v>
      </c>
      <c r="F160" s="4">
        <v>10</v>
      </c>
      <c r="G160" s="4">
        <v>300</v>
      </c>
      <c r="H160" s="4">
        <v>206700</v>
      </c>
      <c r="I160" s="4">
        <v>6201</v>
      </c>
      <c r="J160" s="4">
        <v>200499</v>
      </c>
      <c r="K160" s="4">
        <v>172250</v>
      </c>
      <c r="L160" s="4">
        <v>28249</v>
      </c>
      <c r="M160" s="5">
        <v>41791</v>
      </c>
      <c r="N160" s="6">
        <v>6</v>
      </c>
      <c r="O160" s="3" t="s">
        <v>25</v>
      </c>
      <c r="P160" s="7" t="s">
        <v>21</v>
      </c>
    </row>
    <row r="161" spans="1:16" ht="12.55" x14ac:dyDescent="0.2">
      <c r="A161" s="2" t="s">
        <v>31</v>
      </c>
      <c r="B161" s="2" t="s">
        <v>22</v>
      </c>
      <c r="C161" s="3" t="s">
        <v>40</v>
      </c>
      <c r="D161" s="3" t="s">
        <v>48</v>
      </c>
      <c r="E161" s="2">
        <v>1570</v>
      </c>
      <c r="F161" s="4">
        <v>10</v>
      </c>
      <c r="G161" s="4">
        <v>125</v>
      </c>
      <c r="H161" s="4">
        <v>196250</v>
      </c>
      <c r="I161" s="4">
        <v>5887.5</v>
      </c>
      <c r="J161" s="4">
        <v>190362.5</v>
      </c>
      <c r="K161" s="4">
        <v>188400</v>
      </c>
      <c r="L161" s="4">
        <v>1962.5</v>
      </c>
      <c r="M161" s="5">
        <v>41791</v>
      </c>
      <c r="N161" s="6">
        <v>6</v>
      </c>
      <c r="O161" s="3" t="s">
        <v>25</v>
      </c>
      <c r="P161" s="7" t="s">
        <v>21</v>
      </c>
    </row>
    <row r="162" spans="1:16" ht="12.55" x14ac:dyDescent="0.2">
      <c r="A162" s="2" t="s">
        <v>30</v>
      </c>
      <c r="B162" s="2" t="s">
        <v>39</v>
      </c>
      <c r="C162" s="3" t="s">
        <v>40</v>
      </c>
      <c r="D162" s="3" t="s">
        <v>48</v>
      </c>
      <c r="E162" s="2">
        <v>1369.5</v>
      </c>
      <c r="F162" s="4">
        <v>10</v>
      </c>
      <c r="G162" s="4">
        <v>12</v>
      </c>
      <c r="H162" s="4">
        <v>16434</v>
      </c>
      <c r="I162" s="4">
        <v>493.02</v>
      </c>
      <c r="J162" s="4">
        <v>15940.98</v>
      </c>
      <c r="K162" s="4">
        <v>4108.5</v>
      </c>
      <c r="L162" s="4">
        <v>11832.48</v>
      </c>
      <c r="M162" s="5">
        <v>41821</v>
      </c>
      <c r="N162" s="6">
        <v>7</v>
      </c>
      <c r="O162" s="3" t="s">
        <v>32</v>
      </c>
      <c r="P162" s="7" t="s">
        <v>21</v>
      </c>
    </row>
    <row r="163" spans="1:16" ht="12.55" x14ac:dyDescent="0.2">
      <c r="A163" s="2" t="s">
        <v>31</v>
      </c>
      <c r="B163" s="2" t="s">
        <v>17</v>
      </c>
      <c r="C163" s="3" t="s">
        <v>40</v>
      </c>
      <c r="D163" s="3" t="s">
        <v>48</v>
      </c>
      <c r="E163" s="2">
        <v>2009</v>
      </c>
      <c r="F163" s="4">
        <v>10</v>
      </c>
      <c r="G163" s="4">
        <v>125</v>
      </c>
      <c r="H163" s="4">
        <v>251125</v>
      </c>
      <c r="I163" s="4">
        <v>7533.75</v>
      </c>
      <c r="J163" s="4">
        <v>243591.25</v>
      </c>
      <c r="K163" s="4">
        <v>241080</v>
      </c>
      <c r="L163" s="4">
        <v>2511.25</v>
      </c>
      <c r="M163" s="5">
        <v>41913</v>
      </c>
      <c r="N163" s="6">
        <v>10</v>
      </c>
      <c r="O163" s="3" t="s">
        <v>37</v>
      </c>
      <c r="P163" s="7" t="s">
        <v>21</v>
      </c>
    </row>
    <row r="164" spans="1:16" ht="12.55" x14ac:dyDescent="0.2">
      <c r="A164" s="2" t="s">
        <v>23</v>
      </c>
      <c r="B164" s="2" t="s">
        <v>22</v>
      </c>
      <c r="C164" s="3" t="s">
        <v>40</v>
      </c>
      <c r="D164" s="3" t="s">
        <v>48</v>
      </c>
      <c r="E164" s="2">
        <v>1945</v>
      </c>
      <c r="F164" s="4">
        <v>10</v>
      </c>
      <c r="G164" s="4">
        <v>15</v>
      </c>
      <c r="H164" s="4">
        <v>29175</v>
      </c>
      <c r="I164" s="4">
        <v>875.25</v>
      </c>
      <c r="J164" s="4">
        <v>28299.75</v>
      </c>
      <c r="K164" s="4">
        <v>19450</v>
      </c>
      <c r="L164" s="4">
        <v>8849.75</v>
      </c>
      <c r="M164" s="5">
        <v>41548</v>
      </c>
      <c r="N164" s="6">
        <v>10</v>
      </c>
      <c r="O164" s="3" t="s">
        <v>37</v>
      </c>
      <c r="P164" s="7" t="s">
        <v>38</v>
      </c>
    </row>
    <row r="165" spans="1:16" ht="12.55" x14ac:dyDescent="0.2">
      <c r="A165" s="2" t="s">
        <v>31</v>
      </c>
      <c r="B165" s="2" t="s">
        <v>24</v>
      </c>
      <c r="C165" s="3" t="s">
        <v>40</v>
      </c>
      <c r="D165" s="3" t="s">
        <v>48</v>
      </c>
      <c r="E165" s="2">
        <v>1287</v>
      </c>
      <c r="F165" s="4">
        <v>10</v>
      </c>
      <c r="G165" s="4">
        <v>125</v>
      </c>
      <c r="H165" s="4">
        <v>160875</v>
      </c>
      <c r="I165" s="4">
        <v>4826.25</v>
      </c>
      <c r="J165" s="4">
        <v>156048.75</v>
      </c>
      <c r="K165" s="4">
        <v>154440</v>
      </c>
      <c r="L165" s="4">
        <v>1608.75</v>
      </c>
      <c r="M165" s="5">
        <v>41974</v>
      </c>
      <c r="N165" s="6">
        <v>12</v>
      </c>
      <c r="O165" s="3" t="s">
        <v>27</v>
      </c>
      <c r="P165" s="7" t="s">
        <v>21</v>
      </c>
    </row>
    <row r="166" spans="1:16" ht="12.55" x14ac:dyDescent="0.2">
      <c r="A166" s="2" t="s">
        <v>31</v>
      </c>
      <c r="B166" s="2" t="s">
        <v>22</v>
      </c>
      <c r="C166" s="3" t="s">
        <v>40</v>
      </c>
      <c r="D166" s="3" t="s">
        <v>48</v>
      </c>
      <c r="E166" s="2">
        <v>1706</v>
      </c>
      <c r="F166" s="4">
        <v>10</v>
      </c>
      <c r="G166" s="4">
        <v>125</v>
      </c>
      <c r="H166" s="4">
        <v>213250</v>
      </c>
      <c r="I166" s="4">
        <v>6397.5</v>
      </c>
      <c r="J166" s="4">
        <v>206852.5</v>
      </c>
      <c r="K166" s="4">
        <v>204720</v>
      </c>
      <c r="L166" s="4">
        <v>2132.5</v>
      </c>
      <c r="M166" s="5">
        <v>41974</v>
      </c>
      <c r="N166" s="6">
        <v>12</v>
      </c>
      <c r="O166" s="3" t="s">
        <v>27</v>
      </c>
      <c r="P166" s="7" t="s">
        <v>21</v>
      </c>
    </row>
    <row r="167" spans="1:16" ht="12.55" x14ac:dyDescent="0.2">
      <c r="A167" s="2" t="s">
        <v>31</v>
      </c>
      <c r="B167" s="2" t="s">
        <v>17</v>
      </c>
      <c r="C167" s="3" t="s">
        <v>44</v>
      </c>
      <c r="D167" s="3" t="s">
        <v>48</v>
      </c>
      <c r="E167" s="2">
        <v>2009</v>
      </c>
      <c r="F167" s="4">
        <v>120</v>
      </c>
      <c r="G167" s="4">
        <v>125</v>
      </c>
      <c r="H167" s="4">
        <v>251125</v>
      </c>
      <c r="I167" s="4">
        <v>7533.75</v>
      </c>
      <c r="J167" s="4">
        <v>243591.25</v>
      </c>
      <c r="K167" s="4">
        <v>241080</v>
      </c>
      <c r="L167" s="4">
        <v>2511.25</v>
      </c>
      <c r="M167" s="5">
        <v>41913</v>
      </c>
      <c r="N167" s="6">
        <v>10</v>
      </c>
      <c r="O167" s="3" t="s">
        <v>37</v>
      </c>
      <c r="P167" s="7" t="s">
        <v>21</v>
      </c>
    </row>
    <row r="168" spans="1:16" ht="12.55" x14ac:dyDescent="0.2">
      <c r="A168" s="2" t="s">
        <v>42</v>
      </c>
      <c r="B168" s="2" t="s">
        <v>39</v>
      </c>
      <c r="C168" s="3" t="s">
        <v>45</v>
      </c>
      <c r="D168" s="3" t="s">
        <v>48</v>
      </c>
      <c r="E168" s="2">
        <v>2844</v>
      </c>
      <c r="F168" s="4">
        <v>250</v>
      </c>
      <c r="G168" s="4">
        <v>300</v>
      </c>
      <c r="H168" s="4">
        <v>853200</v>
      </c>
      <c r="I168" s="4">
        <v>25596</v>
      </c>
      <c r="J168" s="4">
        <v>827604</v>
      </c>
      <c r="K168" s="4">
        <v>711000</v>
      </c>
      <c r="L168" s="4">
        <v>116604</v>
      </c>
      <c r="M168" s="5">
        <v>41671</v>
      </c>
      <c r="N168" s="6">
        <v>2</v>
      </c>
      <c r="O168" s="3" t="s">
        <v>41</v>
      </c>
      <c r="P168" s="7" t="s">
        <v>21</v>
      </c>
    </row>
    <row r="169" spans="1:16" ht="12.55" x14ac:dyDescent="0.2">
      <c r="A169" s="2" t="s">
        <v>30</v>
      </c>
      <c r="B169" s="2" t="s">
        <v>26</v>
      </c>
      <c r="C169" s="3" t="s">
        <v>45</v>
      </c>
      <c r="D169" s="3" t="s">
        <v>48</v>
      </c>
      <c r="E169" s="2">
        <v>1916</v>
      </c>
      <c r="F169" s="4">
        <v>250</v>
      </c>
      <c r="G169" s="4">
        <v>12</v>
      </c>
      <c r="H169" s="4">
        <v>22992</v>
      </c>
      <c r="I169" s="4">
        <v>689.76</v>
      </c>
      <c r="J169" s="4">
        <v>22302.240000000002</v>
      </c>
      <c r="K169" s="4">
        <v>5748</v>
      </c>
      <c r="L169" s="4">
        <v>16554.240000000002</v>
      </c>
      <c r="M169" s="5">
        <v>41730</v>
      </c>
      <c r="N169" s="6">
        <v>4</v>
      </c>
      <c r="O169" s="3" t="s">
        <v>46</v>
      </c>
      <c r="P169" s="7" t="s">
        <v>21</v>
      </c>
    </row>
    <row r="170" spans="1:16" ht="12.55" x14ac:dyDescent="0.2">
      <c r="A170" s="2" t="s">
        <v>31</v>
      </c>
      <c r="B170" s="2" t="s">
        <v>22</v>
      </c>
      <c r="C170" s="3" t="s">
        <v>45</v>
      </c>
      <c r="D170" s="3" t="s">
        <v>48</v>
      </c>
      <c r="E170" s="2">
        <v>1570</v>
      </c>
      <c r="F170" s="4">
        <v>250</v>
      </c>
      <c r="G170" s="4">
        <v>125</v>
      </c>
      <c r="H170" s="4">
        <v>196250</v>
      </c>
      <c r="I170" s="4">
        <v>5887.5</v>
      </c>
      <c r="J170" s="4">
        <v>190362.5</v>
      </c>
      <c r="K170" s="4">
        <v>188400</v>
      </c>
      <c r="L170" s="4">
        <v>1962.5</v>
      </c>
      <c r="M170" s="5">
        <v>41791</v>
      </c>
      <c r="N170" s="6">
        <v>6</v>
      </c>
      <c r="O170" s="3" t="s">
        <v>25</v>
      </c>
      <c r="P170" s="7" t="s">
        <v>21</v>
      </c>
    </row>
    <row r="171" spans="1:16" ht="12.55" x14ac:dyDescent="0.2">
      <c r="A171" s="2" t="s">
        <v>42</v>
      </c>
      <c r="B171" s="2" t="s">
        <v>17</v>
      </c>
      <c r="C171" s="3" t="s">
        <v>45</v>
      </c>
      <c r="D171" s="3" t="s">
        <v>48</v>
      </c>
      <c r="E171" s="2">
        <v>1874</v>
      </c>
      <c r="F171" s="4">
        <v>250</v>
      </c>
      <c r="G171" s="4">
        <v>300</v>
      </c>
      <c r="H171" s="4">
        <v>562200</v>
      </c>
      <c r="I171" s="4">
        <v>16866</v>
      </c>
      <c r="J171" s="4">
        <v>545334</v>
      </c>
      <c r="K171" s="4">
        <v>468500</v>
      </c>
      <c r="L171" s="4">
        <v>76834</v>
      </c>
      <c r="M171" s="5">
        <v>41852</v>
      </c>
      <c r="N171" s="6">
        <v>8</v>
      </c>
      <c r="O171" s="3" t="s">
        <v>35</v>
      </c>
      <c r="P171" s="7" t="s">
        <v>21</v>
      </c>
    </row>
    <row r="172" spans="1:16" ht="12.55" x14ac:dyDescent="0.2">
      <c r="A172" s="2" t="s">
        <v>16</v>
      </c>
      <c r="B172" s="2" t="s">
        <v>26</v>
      </c>
      <c r="C172" s="3" t="s">
        <v>45</v>
      </c>
      <c r="D172" s="3" t="s">
        <v>48</v>
      </c>
      <c r="E172" s="2">
        <v>1642</v>
      </c>
      <c r="F172" s="4">
        <v>250</v>
      </c>
      <c r="G172" s="4">
        <v>350</v>
      </c>
      <c r="H172" s="4">
        <v>574700</v>
      </c>
      <c r="I172" s="4">
        <v>17241</v>
      </c>
      <c r="J172" s="4">
        <v>557459</v>
      </c>
      <c r="K172" s="4">
        <v>426920</v>
      </c>
      <c r="L172" s="4">
        <v>130539</v>
      </c>
      <c r="M172" s="5">
        <v>41852</v>
      </c>
      <c r="N172" s="6">
        <v>8</v>
      </c>
      <c r="O172" s="3" t="s">
        <v>35</v>
      </c>
      <c r="P172" s="7" t="s">
        <v>21</v>
      </c>
    </row>
    <row r="173" spans="1:16" ht="12.55" x14ac:dyDescent="0.2">
      <c r="A173" s="2" t="s">
        <v>23</v>
      </c>
      <c r="B173" s="2" t="s">
        <v>22</v>
      </c>
      <c r="C173" s="3" t="s">
        <v>45</v>
      </c>
      <c r="D173" s="3" t="s">
        <v>48</v>
      </c>
      <c r="E173" s="2">
        <v>1945</v>
      </c>
      <c r="F173" s="4">
        <v>250</v>
      </c>
      <c r="G173" s="4">
        <v>15</v>
      </c>
      <c r="H173" s="4">
        <v>29175</v>
      </c>
      <c r="I173" s="4">
        <v>875.25</v>
      </c>
      <c r="J173" s="4">
        <v>28299.75</v>
      </c>
      <c r="K173" s="4">
        <v>19450</v>
      </c>
      <c r="L173" s="4">
        <v>8849.75</v>
      </c>
      <c r="M173" s="5">
        <v>41548</v>
      </c>
      <c r="N173" s="6">
        <v>10</v>
      </c>
      <c r="O173" s="3" t="s">
        <v>37</v>
      </c>
      <c r="P173" s="7" t="s">
        <v>38</v>
      </c>
    </row>
    <row r="174" spans="1:16" ht="12.55" x14ac:dyDescent="0.2">
      <c r="A174" s="2" t="s">
        <v>16</v>
      </c>
      <c r="B174" s="2" t="s">
        <v>17</v>
      </c>
      <c r="C174" s="3" t="s">
        <v>18</v>
      </c>
      <c r="D174" s="3" t="s">
        <v>48</v>
      </c>
      <c r="E174" s="2">
        <v>831</v>
      </c>
      <c r="F174" s="4">
        <v>3</v>
      </c>
      <c r="G174" s="4">
        <v>20</v>
      </c>
      <c r="H174" s="4">
        <v>16620</v>
      </c>
      <c r="I174" s="4">
        <v>498.6</v>
      </c>
      <c r="J174" s="4">
        <v>16121.4</v>
      </c>
      <c r="K174" s="4">
        <v>8310</v>
      </c>
      <c r="L174" s="4">
        <v>7811.4</v>
      </c>
      <c r="M174" s="5">
        <v>41760</v>
      </c>
      <c r="N174" s="6">
        <v>5</v>
      </c>
      <c r="O174" s="3" t="s">
        <v>49</v>
      </c>
      <c r="P174" s="7" t="s">
        <v>21</v>
      </c>
    </row>
    <row r="175" spans="1:16" ht="12.55" x14ac:dyDescent="0.2">
      <c r="A175" s="2" t="s">
        <v>16</v>
      </c>
      <c r="B175" s="2" t="s">
        <v>26</v>
      </c>
      <c r="C175" s="3" t="s">
        <v>40</v>
      </c>
      <c r="D175" s="3" t="s">
        <v>48</v>
      </c>
      <c r="E175" s="2">
        <v>1760</v>
      </c>
      <c r="F175" s="4">
        <v>10</v>
      </c>
      <c r="G175" s="4">
        <v>7</v>
      </c>
      <c r="H175" s="4">
        <v>12320</v>
      </c>
      <c r="I175" s="4">
        <v>369.6</v>
      </c>
      <c r="J175" s="4">
        <v>11950.4</v>
      </c>
      <c r="K175" s="4">
        <v>8800</v>
      </c>
      <c r="L175" s="4">
        <v>3150.3999999999996</v>
      </c>
      <c r="M175" s="5">
        <v>41518</v>
      </c>
      <c r="N175" s="6">
        <v>9</v>
      </c>
      <c r="O175" s="3" t="s">
        <v>36</v>
      </c>
      <c r="P175" s="7" t="s">
        <v>38</v>
      </c>
    </row>
    <row r="176" spans="1:16" ht="12.55" x14ac:dyDescent="0.2">
      <c r="A176" s="2" t="s">
        <v>16</v>
      </c>
      <c r="B176" s="2" t="s">
        <v>17</v>
      </c>
      <c r="C176" s="3" t="s">
        <v>44</v>
      </c>
      <c r="D176" s="3" t="s">
        <v>48</v>
      </c>
      <c r="E176" s="2">
        <v>3850.5</v>
      </c>
      <c r="F176" s="4">
        <v>120</v>
      </c>
      <c r="G176" s="4">
        <v>20</v>
      </c>
      <c r="H176" s="4">
        <v>77010</v>
      </c>
      <c r="I176" s="4">
        <v>2310.3000000000002</v>
      </c>
      <c r="J176" s="4">
        <v>74699.700000000012</v>
      </c>
      <c r="K176" s="4">
        <v>38505</v>
      </c>
      <c r="L176" s="4">
        <v>36194.700000000004</v>
      </c>
      <c r="M176" s="5">
        <v>41730</v>
      </c>
      <c r="N176" s="6">
        <v>4</v>
      </c>
      <c r="O176" s="3" t="s">
        <v>46</v>
      </c>
      <c r="P176" s="7" t="s">
        <v>21</v>
      </c>
    </row>
    <row r="177" spans="1:16" ht="12.55" x14ac:dyDescent="0.2">
      <c r="A177" s="2" t="s">
        <v>30</v>
      </c>
      <c r="B177" s="2" t="s">
        <v>22</v>
      </c>
      <c r="C177" s="3" t="s">
        <v>45</v>
      </c>
      <c r="D177" s="3" t="s">
        <v>48</v>
      </c>
      <c r="E177" s="2">
        <v>2479</v>
      </c>
      <c r="F177" s="4">
        <v>250</v>
      </c>
      <c r="G177" s="4">
        <v>12</v>
      </c>
      <c r="H177" s="4">
        <v>29748</v>
      </c>
      <c r="I177" s="4">
        <v>892.44</v>
      </c>
      <c r="J177" s="4">
        <v>28855.56</v>
      </c>
      <c r="K177" s="4">
        <v>7437</v>
      </c>
      <c r="L177" s="4">
        <v>21418.560000000001</v>
      </c>
      <c r="M177" s="5">
        <v>41640</v>
      </c>
      <c r="N177" s="6">
        <v>1</v>
      </c>
      <c r="O177" s="3" t="s">
        <v>20</v>
      </c>
      <c r="P177" s="7" t="s">
        <v>21</v>
      </c>
    </row>
    <row r="178" spans="1:16" ht="12.55" x14ac:dyDescent="0.2">
      <c r="A178" s="2" t="s">
        <v>23</v>
      </c>
      <c r="B178" s="2" t="s">
        <v>26</v>
      </c>
      <c r="C178" s="3" t="s">
        <v>28</v>
      </c>
      <c r="D178" s="3" t="s">
        <v>48</v>
      </c>
      <c r="E178" s="2">
        <v>2031</v>
      </c>
      <c r="F178" s="4">
        <v>5</v>
      </c>
      <c r="G178" s="4">
        <v>15</v>
      </c>
      <c r="H178" s="4">
        <v>30465</v>
      </c>
      <c r="I178" s="4">
        <v>1218.5999999999999</v>
      </c>
      <c r="J178" s="4">
        <v>29246.400000000001</v>
      </c>
      <c r="K178" s="4">
        <v>20310</v>
      </c>
      <c r="L178" s="4">
        <v>8936.4000000000015</v>
      </c>
      <c r="M178" s="5">
        <v>41913</v>
      </c>
      <c r="N178" s="6">
        <v>10</v>
      </c>
      <c r="O178" s="3" t="s">
        <v>37</v>
      </c>
      <c r="P178" s="7" t="s">
        <v>21</v>
      </c>
    </row>
    <row r="179" spans="1:16" ht="12.55" x14ac:dyDescent="0.2">
      <c r="A179" s="2" t="s">
        <v>23</v>
      </c>
      <c r="B179" s="2" t="s">
        <v>26</v>
      </c>
      <c r="C179" s="3" t="s">
        <v>40</v>
      </c>
      <c r="D179" s="3" t="s">
        <v>48</v>
      </c>
      <c r="E179" s="2">
        <v>2031</v>
      </c>
      <c r="F179" s="4">
        <v>10</v>
      </c>
      <c r="G179" s="4">
        <v>15</v>
      </c>
      <c r="H179" s="4">
        <v>30465</v>
      </c>
      <c r="I179" s="4">
        <v>1218.5999999999999</v>
      </c>
      <c r="J179" s="4">
        <v>29246.400000000001</v>
      </c>
      <c r="K179" s="4">
        <v>20310</v>
      </c>
      <c r="L179" s="4">
        <v>8936.4000000000015</v>
      </c>
      <c r="M179" s="5">
        <v>41913</v>
      </c>
      <c r="N179" s="6">
        <v>10</v>
      </c>
      <c r="O179" s="3" t="s">
        <v>37</v>
      </c>
      <c r="P179" s="7" t="s">
        <v>21</v>
      </c>
    </row>
    <row r="180" spans="1:16" ht="12.55" x14ac:dyDescent="0.2">
      <c r="A180" s="2" t="s">
        <v>23</v>
      </c>
      <c r="B180" s="2" t="s">
        <v>24</v>
      </c>
      <c r="C180" s="3" t="s">
        <v>40</v>
      </c>
      <c r="D180" s="3" t="s">
        <v>48</v>
      </c>
      <c r="E180" s="2">
        <v>2261</v>
      </c>
      <c r="F180" s="4">
        <v>10</v>
      </c>
      <c r="G180" s="4">
        <v>15</v>
      </c>
      <c r="H180" s="4">
        <v>33915</v>
      </c>
      <c r="I180" s="4">
        <v>1356.6</v>
      </c>
      <c r="J180" s="4">
        <v>32558.400000000001</v>
      </c>
      <c r="K180" s="4">
        <v>22610</v>
      </c>
      <c r="L180" s="4">
        <v>9948.4000000000015</v>
      </c>
      <c r="M180" s="5">
        <v>41609</v>
      </c>
      <c r="N180" s="6">
        <v>12</v>
      </c>
      <c r="O180" s="3" t="s">
        <v>27</v>
      </c>
      <c r="P180" s="7" t="s">
        <v>38</v>
      </c>
    </row>
    <row r="181" spans="1:16" ht="12.55" x14ac:dyDescent="0.2">
      <c r="A181" s="2" t="s">
        <v>16</v>
      </c>
      <c r="B181" s="2" t="s">
        <v>39</v>
      </c>
      <c r="C181" s="3" t="s">
        <v>44</v>
      </c>
      <c r="D181" s="3" t="s">
        <v>48</v>
      </c>
      <c r="E181" s="2">
        <v>736</v>
      </c>
      <c r="F181" s="4">
        <v>120</v>
      </c>
      <c r="G181" s="4">
        <v>20</v>
      </c>
      <c r="H181" s="4">
        <v>14720</v>
      </c>
      <c r="I181" s="4">
        <v>588.79999999999995</v>
      </c>
      <c r="J181" s="4">
        <v>14131.2</v>
      </c>
      <c r="K181" s="4">
        <v>7360</v>
      </c>
      <c r="L181" s="4">
        <v>6771.2000000000007</v>
      </c>
      <c r="M181" s="5">
        <v>41518</v>
      </c>
      <c r="N181" s="6">
        <v>9</v>
      </c>
      <c r="O181" s="3" t="s">
        <v>36</v>
      </c>
      <c r="P181" s="7" t="s">
        <v>38</v>
      </c>
    </row>
    <row r="182" spans="1:16" ht="12.55" x14ac:dyDescent="0.2">
      <c r="A182" s="2" t="s">
        <v>16</v>
      </c>
      <c r="B182" s="2" t="s">
        <v>17</v>
      </c>
      <c r="C182" s="3" t="s">
        <v>18</v>
      </c>
      <c r="D182" s="3" t="s">
        <v>48</v>
      </c>
      <c r="E182" s="2">
        <v>2851</v>
      </c>
      <c r="F182" s="4">
        <v>3</v>
      </c>
      <c r="G182" s="4">
        <v>7</v>
      </c>
      <c r="H182" s="4">
        <v>19957</v>
      </c>
      <c r="I182" s="4">
        <v>798.28</v>
      </c>
      <c r="J182" s="4">
        <v>19158.72</v>
      </c>
      <c r="K182" s="4">
        <v>14255</v>
      </c>
      <c r="L182" s="4">
        <v>4903.7200000000012</v>
      </c>
      <c r="M182" s="5">
        <v>41548</v>
      </c>
      <c r="N182" s="6">
        <v>10</v>
      </c>
      <c r="O182" s="3" t="s">
        <v>37</v>
      </c>
      <c r="P182" s="7" t="s">
        <v>38</v>
      </c>
    </row>
    <row r="183" spans="1:16" ht="12.55" x14ac:dyDescent="0.2">
      <c r="A183" s="2" t="s">
        <v>42</v>
      </c>
      <c r="B183" s="2" t="s">
        <v>22</v>
      </c>
      <c r="C183" s="3" t="s">
        <v>18</v>
      </c>
      <c r="D183" s="3" t="s">
        <v>48</v>
      </c>
      <c r="E183" s="2">
        <v>2021</v>
      </c>
      <c r="F183" s="4">
        <v>3</v>
      </c>
      <c r="G183" s="4">
        <v>300</v>
      </c>
      <c r="H183" s="4">
        <v>606300</v>
      </c>
      <c r="I183" s="4">
        <v>24252</v>
      </c>
      <c r="J183" s="4">
        <v>582048</v>
      </c>
      <c r="K183" s="4">
        <v>505250</v>
      </c>
      <c r="L183" s="4">
        <v>76798</v>
      </c>
      <c r="M183" s="5">
        <v>41913</v>
      </c>
      <c r="N183" s="6">
        <v>10</v>
      </c>
      <c r="O183" s="3" t="s">
        <v>37</v>
      </c>
      <c r="P183" s="7" t="s">
        <v>21</v>
      </c>
    </row>
    <row r="184" spans="1:16" ht="12.55" x14ac:dyDescent="0.2">
      <c r="A184" s="2" t="s">
        <v>16</v>
      </c>
      <c r="B184" s="2" t="s">
        <v>39</v>
      </c>
      <c r="C184" s="3" t="s">
        <v>18</v>
      </c>
      <c r="D184" s="3" t="s">
        <v>48</v>
      </c>
      <c r="E184" s="2">
        <v>274</v>
      </c>
      <c r="F184" s="4">
        <v>3</v>
      </c>
      <c r="G184" s="4">
        <v>350</v>
      </c>
      <c r="H184" s="4">
        <v>95900</v>
      </c>
      <c r="I184" s="4">
        <v>3836</v>
      </c>
      <c r="J184" s="4">
        <v>92064</v>
      </c>
      <c r="K184" s="4">
        <v>71240</v>
      </c>
      <c r="L184" s="4">
        <v>20824</v>
      </c>
      <c r="M184" s="5">
        <v>41974</v>
      </c>
      <c r="N184" s="6">
        <v>12</v>
      </c>
      <c r="O184" s="3" t="s">
        <v>27</v>
      </c>
      <c r="P184" s="7" t="s">
        <v>21</v>
      </c>
    </row>
    <row r="185" spans="1:16" ht="12.55" x14ac:dyDescent="0.2">
      <c r="A185" s="2" t="s">
        <v>23</v>
      </c>
      <c r="B185" s="2" t="s">
        <v>17</v>
      </c>
      <c r="C185" s="3" t="s">
        <v>28</v>
      </c>
      <c r="D185" s="3" t="s">
        <v>48</v>
      </c>
      <c r="E185" s="2">
        <v>1967</v>
      </c>
      <c r="F185" s="4">
        <v>5</v>
      </c>
      <c r="G185" s="4">
        <v>15</v>
      </c>
      <c r="H185" s="4">
        <v>29505</v>
      </c>
      <c r="I185" s="4">
        <v>1180.2</v>
      </c>
      <c r="J185" s="4">
        <v>28324.799999999999</v>
      </c>
      <c r="K185" s="4">
        <v>19670</v>
      </c>
      <c r="L185" s="4">
        <v>8654.7999999999993</v>
      </c>
      <c r="M185" s="5">
        <v>41699</v>
      </c>
      <c r="N185" s="6">
        <v>3</v>
      </c>
      <c r="O185" s="3" t="s">
        <v>29</v>
      </c>
      <c r="P185" s="7" t="s">
        <v>21</v>
      </c>
    </row>
    <row r="186" spans="1:16" ht="12.55" x14ac:dyDescent="0.2">
      <c r="A186" s="2" t="s">
        <v>42</v>
      </c>
      <c r="B186" s="2" t="s">
        <v>22</v>
      </c>
      <c r="C186" s="3" t="s">
        <v>28</v>
      </c>
      <c r="D186" s="3" t="s">
        <v>48</v>
      </c>
      <c r="E186" s="2">
        <v>1859</v>
      </c>
      <c r="F186" s="4">
        <v>5</v>
      </c>
      <c r="G186" s="4">
        <v>300</v>
      </c>
      <c r="H186" s="4">
        <v>557700</v>
      </c>
      <c r="I186" s="4">
        <v>22308</v>
      </c>
      <c r="J186" s="4">
        <v>535392</v>
      </c>
      <c r="K186" s="4">
        <v>464750</v>
      </c>
      <c r="L186" s="4">
        <v>70642</v>
      </c>
      <c r="M186" s="5">
        <v>41852</v>
      </c>
      <c r="N186" s="6">
        <v>8</v>
      </c>
      <c r="O186" s="3" t="s">
        <v>35</v>
      </c>
      <c r="P186" s="7" t="s">
        <v>21</v>
      </c>
    </row>
    <row r="187" spans="1:16" ht="12.55" x14ac:dyDescent="0.2">
      <c r="A187" s="2" t="s">
        <v>16</v>
      </c>
      <c r="B187" s="2" t="s">
        <v>17</v>
      </c>
      <c r="C187" s="3" t="s">
        <v>28</v>
      </c>
      <c r="D187" s="3" t="s">
        <v>48</v>
      </c>
      <c r="E187" s="2">
        <v>2851</v>
      </c>
      <c r="F187" s="4">
        <v>5</v>
      </c>
      <c r="G187" s="4">
        <v>7</v>
      </c>
      <c r="H187" s="4">
        <v>19957</v>
      </c>
      <c r="I187" s="4">
        <v>798.28</v>
      </c>
      <c r="J187" s="4">
        <v>19158.72</v>
      </c>
      <c r="K187" s="4">
        <v>14255</v>
      </c>
      <c r="L187" s="4">
        <v>4903.7200000000012</v>
      </c>
      <c r="M187" s="5">
        <v>41548</v>
      </c>
      <c r="N187" s="6">
        <v>10</v>
      </c>
      <c r="O187" s="3" t="s">
        <v>37</v>
      </c>
      <c r="P187" s="7" t="s">
        <v>38</v>
      </c>
    </row>
    <row r="188" spans="1:16" ht="12.55" x14ac:dyDescent="0.2">
      <c r="A188" s="2" t="s">
        <v>42</v>
      </c>
      <c r="B188" s="2" t="s">
        <v>22</v>
      </c>
      <c r="C188" s="3" t="s">
        <v>28</v>
      </c>
      <c r="D188" s="3" t="s">
        <v>48</v>
      </c>
      <c r="E188" s="2">
        <v>2021</v>
      </c>
      <c r="F188" s="4">
        <v>5</v>
      </c>
      <c r="G188" s="4">
        <v>300</v>
      </c>
      <c r="H188" s="4">
        <v>606300</v>
      </c>
      <c r="I188" s="4">
        <v>24252</v>
      </c>
      <c r="J188" s="4">
        <v>582048</v>
      </c>
      <c r="K188" s="4">
        <v>505250</v>
      </c>
      <c r="L188" s="4">
        <v>76798</v>
      </c>
      <c r="M188" s="5">
        <v>41913</v>
      </c>
      <c r="N188" s="6">
        <v>10</v>
      </c>
      <c r="O188" s="3" t="s">
        <v>37</v>
      </c>
      <c r="P188" s="7" t="s">
        <v>21</v>
      </c>
    </row>
    <row r="189" spans="1:16" ht="12.55" x14ac:dyDescent="0.2">
      <c r="A189" s="2" t="s">
        <v>31</v>
      </c>
      <c r="B189" s="2" t="s">
        <v>26</v>
      </c>
      <c r="C189" s="3" t="s">
        <v>28</v>
      </c>
      <c r="D189" s="3" t="s">
        <v>48</v>
      </c>
      <c r="E189" s="2">
        <v>1138</v>
      </c>
      <c r="F189" s="4">
        <v>5</v>
      </c>
      <c r="G189" s="4">
        <v>125</v>
      </c>
      <c r="H189" s="4">
        <v>142250</v>
      </c>
      <c r="I189" s="4">
        <v>5690</v>
      </c>
      <c r="J189" s="4">
        <v>136560</v>
      </c>
      <c r="K189" s="4">
        <v>136560</v>
      </c>
      <c r="L189" s="4">
        <v>0</v>
      </c>
      <c r="M189" s="5">
        <v>41974</v>
      </c>
      <c r="N189" s="6">
        <v>12</v>
      </c>
      <c r="O189" s="3" t="s">
        <v>27</v>
      </c>
      <c r="P189" s="7" t="s">
        <v>21</v>
      </c>
    </row>
    <row r="190" spans="1:16" ht="12.55" x14ac:dyDescent="0.2">
      <c r="A190" s="2" t="s">
        <v>16</v>
      </c>
      <c r="B190" s="2" t="s">
        <v>17</v>
      </c>
      <c r="C190" s="3" t="s">
        <v>40</v>
      </c>
      <c r="D190" s="3" t="s">
        <v>48</v>
      </c>
      <c r="E190" s="2">
        <v>4251</v>
      </c>
      <c r="F190" s="4">
        <v>10</v>
      </c>
      <c r="G190" s="4">
        <v>7</v>
      </c>
      <c r="H190" s="4">
        <v>29757</v>
      </c>
      <c r="I190" s="4">
        <v>1190.28</v>
      </c>
      <c r="J190" s="4">
        <v>28566.720000000001</v>
      </c>
      <c r="K190" s="4">
        <v>21255</v>
      </c>
      <c r="L190" s="4">
        <v>7311.7199999999993</v>
      </c>
      <c r="M190" s="5">
        <v>41640</v>
      </c>
      <c r="N190" s="6">
        <v>1</v>
      </c>
      <c r="O190" s="3" t="s">
        <v>20</v>
      </c>
      <c r="P190" s="7" t="s">
        <v>21</v>
      </c>
    </row>
    <row r="191" spans="1:16" ht="12.55" x14ac:dyDescent="0.2">
      <c r="A191" s="2" t="s">
        <v>31</v>
      </c>
      <c r="B191" s="2" t="s">
        <v>22</v>
      </c>
      <c r="C191" s="3" t="s">
        <v>40</v>
      </c>
      <c r="D191" s="3" t="s">
        <v>48</v>
      </c>
      <c r="E191" s="2">
        <v>795</v>
      </c>
      <c r="F191" s="4">
        <v>10</v>
      </c>
      <c r="G191" s="4">
        <v>125</v>
      </c>
      <c r="H191" s="4">
        <v>99375</v>
      </c>
      <c r="I191" s="4">
        <v>3975</v>
      </c>
      <c r="J191" s="4">
        <v>95400</v>
      </c>
      <c r="K191" s="4">
        <v>95400</v>
      </c>
      <c r="L191" s="4">
        <v>0</v>
      </c>
      <c r="M191" s="5">
        <v>41699</v>
      </c>
      <c r="N191" s="6">
        <v>3</v>
      </c>
      <c r="O191" s="3" t="s">
        <v>29</v>
      </c>
      <c r="P191" s="7" t="s">
        <v>21</v>
      </c>
    </row>
    <row r="192" spans="1:16" ht="12.55" x14ac:dyDescent="0.2">
      <c r="A192" s="2" t="s">
        <v>42</v>
      </c>
      <c r="B192" s="2" t="s">
        <v>22</v>
      </c>
      <c r="C192" s="3" t="s">
        <v>40</v>
      </c>
      <c r="D192" s="3" t="s">
        <v>48</v>
      </c>
      <c r="E192" s="2">
        <v>1414.5</v>
      </c>
      <c r="F192" s="4">
        <v>10</v>
      </c>
      <c r="G192" s="4">
        <v>300</v>
      </c>
      <c r="H192" s="4">
        <v>424350</v>
      </c>
      <c r="I192" s="4">
        <v>16974</v>
      </c>
      <c r="J192" s="4">
        <v>407376</v>
      </c>
      <c r="K192" s="4">
        <v>353625</v>
      </c>
      <c r="L192" s="4">
        <v>53751</v>
      </c>
      <c r="M192" s="5">
        <v>41730</v>
      </c>
      <c r="N192" s="6">
        <v>4</v>
      </c>
      <c r="O192" s="3" t="s">
        <v>46</v>
      </c>
      <c r="P192" s="7" t="s">
        <v>21</v>
      </c>
    </row>
    <row r="193" spans="1:16" ht="12.55" x14ac:dyDescent="0.2">
      <c r="A193" s="2" t="s">
        <v>42</v>
      </c>
      <c r="B193" s="2" t="s">
        <v>39</v>
      </c>
      <c r="C193" s="3" t="s">
        <v>40</v>
      </c>
      <c r="D193" s="3" t="s">
        <v>48</v>
      </c>
      <c r="E193" s="2">
        <v>2918</v>
      </c>
      <c r="F193" s="4">
        <v>10</v>
      </c>
      <c r="G193" s="4">
        <v>300</v>
      </c>
      <c r="H193" s="4">
        <v>875400</v>
      </c>
      <c r="I193" s="4">
        <v>35016</v>
      </c>
      <c r="J193" s="4">
        <v>840384</v>
      </c>
      <c r="K193" s="4">
        <v>729500</v>
      </c>
      <c r="L193" s="4">
        <v>110884</v>
      </c>
      <c r="M193" s="5">
        <v>41760</v>
      </c>
      <c r="N193" s="6">
        <v>5</v>
      </c>
      <c r="O193" s="3" t="s">
        <v>49</v>
      </c>
      <c r="P193" s="7" t="s">
        <v>21</v>
      </c>
    </row>
    <row r="194" spans="1:16" ht="12.55" x14ac:dyDescent="0.2">
      <c r="A194" s="2" t="s">
        <v>16</v>
      </c>
      <c r="B194" s="2" t="s">
        <v>39</v>
      </c>
      <c r="C194" s="3" t="s">
        <v>40</v>
      </c>
      <c r="D194" s="3" t="s">
        <v>48</v>
      </c>
      <c r="E194" s="2">
        <v>3450</v>
      </c>
      <c r="F194" s="4">
        <v>10</v>
      </c>
      <c r="G194" s="4">
        <v>350</v>
      </c>
      <c r="H194" s="4">
        <v>1207500</v>
      </c>
      <c r="I194" s="4">
        <v>48300</v>
      </c>
      <c r="J194" s="4">
        <v>1159200</v>
      </c>
      <c r="K194" s="4">
        <v>897000</v>
      </c>
      <c r="L194" s="4">
        <v>262200</v>
      </c>
      <c r="M194" s="5">
        <v>41821</v>
      </c>
      <c r="N194" s="6">
        <v>7</v>
      </c>
      <c r="O194" s="3" t="s">
        <v>32</v>
      </c>
      <c r="P194" s="7" t="s">
        <v>21</v>
      </c>
    </row>
    <row r="195" spans="1:16" ht="12.55" x14ac:dyDescent="0.2">
      <c r="A195" s="2" t="s">
        <v>31</v>
      </c>
      <c r="B195" s="2" t="s">
        <v>24</v>
      </c>
      <c r="C195" s="3" t="s">
        <v>40</v>
      </c>
      <c r="D195" s="3" t="s">
        <v>48</v>
      </c>
      <c r="E195" s="2">
        <v>2988</v>
      </c>
      <c r="F195" s="4">
        <v>10</v>
      </c>
      <c r="G195" s="4">
        <v>125</v>
      </c>
      <c r="H195" s="4">
        <v>373500</v>
      </c>
      <c r="I195" s="4">
        <v>14940</v>
      </c>
      <c r="J195" s="4">
        <v>358560</v>
      </c>
      <c r="K195" s="4">
        <v>358560</v>
      </c>
      <c r="L195" s="4">
        <v>0</v>
      </c>
      <c r="M195" s="5">
        <v>41821</v>
      </c>
      <c r="N195" s="6">
        <v>7</v>
      </c>
      <c r="O195" s="3" t="s">
        <v>32</v>
      </c>
      <c r="P195" s="7" t="s">
        <v>21</v>
      </c>
    </row>
    <row r="196" spans="1:16" ht="12.55" x14ac:dyDescent="0.2">
      <c r="A196" s="2" t="s">
        <v>23</v>
      </c>
      <c r="B196" s="2" t="s">
        <v>17</v>
      </c>
      <c r="C196" s="3" t="s">
        <v>40</v>
      </c>
      <c r="D196" s="3" t="s">
        <v>48</v>
      </c>
      <c r="E196" s="2">
        <v>218</v>
      </c>
      <c r="F196" s="4">
        <v>10</v>
      </c>
      <c r="G196" s="4">
        <v>15</v>
      </c>
      <c r="H196" s="4">
        <v>3270</v>
      </c>
      <c r="I196" s="4">
        <v>130.80000000000001</v>
      </c>
      <c r="J196" s="4">
        <v>3139.2</v>
      </c>
      <c r="K196" s="4">
        <v>2180</v>
      </c>
      <c r="L196" s="4">
        <v>959.19999999999982</v>
      </c>
      <c r="M196" s="5">
        <v>41883</v>
      </c>
      <c r="N196" s="6">
        <v>9</v>
      </c>
      <c r="O196" s="3" t="s">
        <v>36</v>
      </c>
      <c r="P196" s="7" t="s">
        <v>21</v>
      </c>
    </row>
    <row r="197" spans="1:16" ht="12.55" x14ac:dyDescent="0.2">
      <c r="A197" s="2" t="s">
        <v>16</v>
      </c>
      <c r="B197" s="2" t="s">
        <v>17</v>
      </c>
      <c r="C197" s="3" t="s">
        <v>40</v>
      </c>
      <c r="D197" s="3" t="s">
        <v>48</v>
      </c>
      <c r="E197" s="2">
        <v>2074</v>
      </c>
      <c r="F197" s="4">
        <v>10</v>
      </c>
      <c r="G197" s="4">
        <v>20</v>
      </c>
      <c r="H197" s="4">
        <v>41480</v>
      </c>
      <c r="I197" s="4">
        <v>1659.2</v>
      </c>
      <c r="J197" s="4">
        <v>39820.800000000003</v>
      </c>
      <c r="K197" s="4">
        <v>20740</v>
      </c>
      <c r="L197" s="4">
        <v>19080.800000000003</v>
      </c>
      <c r="M197" s="5">
        <v>41883</v>
      </c>
      <c r="N197" s="6">
        <v>9</v>
      </c>
      <c r="O197" s="3" t="s">
        <v>36</v>
      </c>
      <c r="P197" s="7" t="s">
        <v>21</v>
      </c>
    </row>
    <row r="198" spans="1:16" ht="12.55" x14ac:dyDescent="0.2">
      <c r="A198" s="2" t="s">
        <v>16</v>
      </c>
      <c r="B198" s="2" t="s">
        <v>39</v>
      </c>
      <c r="C198" s="3" t="s">
        <v>40</v>
      </c>
      <c r="D198" s="3" t="s">
        <v>48</v>
      </c>
      <c r="E198" s="2">
        <v>1056</v>
      </c>
      <c r="F198" s="4">
        <v>10</v>
      </c>
      <c r="G198" s="4">
        <v>20</v>
      </c>
      <c r="H198" s="4">
        <v>21120</v>
      </c>
      <c r="I198" s="4">
        <v>844.8</v>
      </c>
      <c r="J198" s="4">
        <v>20275.2</v>
      </c>
      <c r="K198" s="4">
        <v>10560</v>
      </c>
      <c r="L198" s="4">
        <v>9715.2000000000007</v>
      </c>
      <c r="M198" s="5">
        <v>41883</v>
      </c>
      <c r="N198" s="6">
        <v>9</v>
      </c>
      <c r="O198" s="3" t="s">
        <v>36</v>
      </c>
      <c r="P198" s="7" t="s">
        <v>21</v>
      </c>
    </row>
    <row r="199" spans="1:16" ht="12.55" x14ac:dyDescent="0.2">
      <c r="A199" s="2" t="s">
        <v>23</v>
      </c>
      <c r="B199" s="2" t="s">
        <v>39</v>
      </c>
      <c r="C199" s="3" t="s">
        <v>40</v>
      </c>
      <c r="D199" s="3" t="s">
        <v>48</v>
      </c>
      <c r="E199" s="2">
        <v>671</v>
      </c>
      <c r="F199" s="4">
        <v>10</v>
      </c>
      <c r="G199" s="4">
        <v>15</v>
      </c>
      <c r="H199" s="4">
        <v>10065</v>
      </c>
      <c r="I199" s="4">
        <v>402.6</v>
      </c>
      <c r="J199" s="4">
        <v>9662.4</v>
      </c>
      <c r="K199" s="4">
        <v>6710</v>
      </c>
      <c r="L199" s="4">
        <v>2952.3999999999996</v>
      </c>
      <c r="M199" s="5">
        <v>41548</v>
      </c>
      <c r="N199" s="6">
        <v>10</v>
      </c>
      <c r="O199" s="3" t="s">
        <v>37</v>
      </c>
      <c r="P199" s="7" t="s">
        <v>38</v>
      </c>
    </row>
    <row r="200" spans="1:16" ht="12.55" x14ac:dyDescent="0.2">
      <c r="A200" s="2" t="s">
        <v>23</v>
      </c>
      <c r="B200" s="2" t="s">
        <v>26</v>
      </c>
      <c r="C200" s="3" t="s">
        <v>40</v>
      </c>
      <c r="D200" s="3" t="s">
        <v>48</v>
      </c>
      <c r="E200" s="2">
        <v>1514</v>
      </c>
      <c r="F200" s="4">
        <v>10</v>
      </c>
      <c r="G200" s="4">
        <v>15</v>
      </c>
      <c r="H200" s="4">
        <v>22710</v>
      </c>
      <c r="I200" s="4">
        <v>908.4</v>
      </c>
      <c r="J200" s="4">
        <v>21801.599999999999</v>
      </c>
      <c r="K200" s="4">
        <v>15140</v>
      </c>
      <c r="L200" s="4">
        <v>6661.5999999999985</v>
      </c>
      <c r="M200" s="5">
        <v>41548</v>
      </c>
      <c r="N200" s="6">
        <v>10</v>
      </c>
      <c r="O200" s="3" t="s">
        <v>37</v>
      </c>
      <c r="P200" s="7" t="s">
        <v>38</v>
      </c>
    </row>
    <row r="201" spans="1:16" ht="12.55" x14ac:dyDescent="0.2">
      <c r="A201" s="2" t="s">
        <v>16</v>
      </c>
      <c r="B201" s="2" t="s">
        <v>39</v>
      </c>
      <c r="C201" s="3" t="s">
        <v>40</v>
      </c>
      <c r="D201" s="3" t="s">
        <v>48</v>
      </c>
      <c r="E201" s="2">
        <v>274</v>
      </c>
      <c r="F201" s="4">
        <v>10</v>
      </c>
      <c r="G201" s="4">
        <v>350</v>
      </c>
      <c r="H201" s="4">
        <v>95900</v>
      </c>
      <c r="I201" s="4">
        <v>3836</v>
      </c>
      <c r="J201" s="4">
        <v>92064</v>
      </c>
      <c r="K201" s="4">
        <v>71240</v>
      </c>
      <c r="L201" s="4">
        <v>20824</v>
      </c>
      <c r="M201" s="5">
        <v>41974</v>
      </c>
      <c r="N201" s="6">
        <v>12</v>
      </c>
      <c r="O201" s="3" t="s">
        <v>27</v>
      </c>
      <c r="P201" s="7" t="s">
        <v>21</v>
      </c>
    </row>
    <row r="202" spans="1:16" ht="12.55" x14ac:dyDescent="0.2">
      <c r="A202" s="2" t="s">
        <v>31</v>
      </c>
      <c r="B202" s="2" t="s">
        <v>26</v>
      </c>
      <c r="C202" s="3" t="s">
        <v>40</v>
      </c>
      <c r="D202" s="3" t="s">
        <v>48</v>
      </c>
      <c r="E202" s="2">
        <v>1138</v>
      </c>
      <c r="F202" s="4">
        <v>10</v>
      </c>
      <c r="G202" s="4">
        <v>125</v>
      </c>
      <c r="H202" s="4">
        <v>142250</v>
      </c>
      <c r="I202" s="4">
        <v>5690</v>
      </c>
      <c r="J202" s="4">
        <v>136560</v>
      </c>
      <c r="K202" s="4">
        <v>136560</v>
      </c>
      <c r="L202" s="4">
        <v>0</v>
      </c>
      <c r="M202" s="5">
        <v>41974</v>
      </c>
      <c r="N202" s="6">
        <v>12</v>
      </c>
      <c r="O202" s="3" t="s">
        <v>27</v>
      </c>
      <c r="P202" s="7" t="s">
        <v>21</v>
      </c>
    </row>
    <row r="203" spans="1:16" ht="12.55" x14ac:dyDescent="0.2">
      <c r="A203" s="2" t="s">
        <v>30</v>
      </c>
      <c r="B203" s="2" t="s">
        <v>39</v>
      </c>
      <c r="C203" s="3" t="s">
        <v>44</v>
      </c>
      <c r="D203" s="3" t="s">
        <v>48</v>
      </c>
      <c r="E203" s="2">
        <v>1465</v>
      </c>
      <c r="F203" s="4">
        <v>120</v>
      </c>
      <c r="G203" s="4">
        <v>12</v>
      </c>
      <c r="H203" s="4">
        <v>17580</v>
      </c>
      <c r="I203" s="4">
        <v>703.2</v>
      </c>
      <c r="J203" s="4">
        <v>16876.8</v>
      </c>
      <c r="K203" s="4">
        <v>4395</v>
      </c>
      <c r="L203" s="4">
        <v>12481.8</v>
      </c>
      <c r="M203" s="5">
        <v>41699</v>
      </c>
      <c r="N203" s="6">
        <v>3</v>
      </c>
      <c r="O203" s="3" t="s">
        <v>29</v>
      </c>
      <c r="P203" s="7" t="s">
        <v>21</v>
      </c>
    </row>
    <row r="204" spans="1:16" ht="12.55" x14ac:dyDescent="0.2">
      <c r="A204" s="2" t="s">
        <v>16</v>
      </c>
      <c r="B204" s="2" t="s">
        <v>17</v>
      </c>
      <c r="C204" s="3" t="s">
        <v>44</v>
      </c>
      <c r="D204" s="3" t="s">
        <v>48</v>
      </c>
      <c r="E204" s="2">
        <v>2646</v>
      </c>
      <c r="F204" s="4">
        <v>120</v>
      </c>
      <c r="G204" s="4">
        <v>20</v>
      </c>
      <c r="H204" s="4">
        <v>52920</v>
      </c>
      <c r="I204" s="4">
        <v>2116.8000000000002</v>
      </c>
      <c r="J204" s="4">
        <v>50803.199999999997</v>
      </c>
      <c r="K204" s="4">
        <v>26460</v>
      </c>
      <c r="L204" s="4">
        <v>24343.199999999997</v>
      </c>
      <c r="M204" s="5">
        <v>41518</v>
      </c>
      <c r="N204" s="6">
        <v>9</v>
      </c>
      <c r="O204" s="3" t="s">
        <v>36</v>
      </c>
      <c r="P204" s="7" t="s">
        <v>38</v>
      </c>
    </row>
    <row r="205" spans="1:16" ht="12.55" x14ac:dyDescent="0.2">
      <c r="A205" s="2" t="s">
        <v>16</v>
      </c>
      <c r="B205" s="2" t="s">
        <v>24</v>
      </c>
      <c r="C205" s="3" t="s">
        <v>44</v>
      </c>
      <c r="D205" s="3" t="s">
        <v>48</v>
      </c>
      <c r="E205" s="2">
        <v>2177</v>
      </c>
      <c r="F205" s="4">
        <v>120</v>
      </c>
      <c r="G205" s="4">
        <v>350</v>
      </c>
      <c r="H205" s="4">
        <v>761950</v>
      </c>
      <c r="I205" s="4">
        <v>30478</v>
      </c>
      <c r="J205" s="4">
        <v>731472</v>
      </c>
      <c r="K205" s="4">
        <v>566020</v>
      </c>
      <c r="L205" s="4">
        <v>165452</v>
      </c>
      <c r="M205" s="5">
        <v>41913</v>
      </c>
      <c r="N205" s="6">
        <v>10</v>
      </c>
      <c r="O205" s="3" t="s">
        <v>37</v>
      </c>
      <c r="P205" s="7" t="s">
        <v>21</v>
      </c>
    </row>
    <row r="206" spans="1:16" ht="12.55" x14ac:dyDescent="0.2">
      <c r="A206" s="2" t="s">
        <v>30</v>
      </c>
      <c r="B206" s="2" t="s">
        <v>24</v>
      </c>
      <c r="C206" s="3" t="s">
        <v>45</v>
      </c>
      <c r="D206" s="3" t="s">
        <v>48</v>
      </c>
      <c r="E206" s="2">
        <v>866</v>
      </c>
      <c r="F206" s="4">
        <v>250</v>
      </c>
      <c r="G206" s="4">
        <v>12</v>
      </c>
      <c r="H206" s="4">
        <v>10392</v>
      </c>
      <c r="I206" s="4">
        <v>415.68</v>
      </c>
      <c r="J206" s="4">
        <v>9976.32</v>
      </c>
      <c r="K206" s="4">
        <v>2598</v>
      </c>
      <c r="L206" s="4">
        <v>7378.32</v>
      </c>
      <c r="M206" s="5">
        <v>41760</v>
      </c>
      <c r="N206" s="6">
        <v>5</v>
      </c>
      <c r="O206" s="3" t="s">
        <v>49</v>
      </c>
      <c r="P206" s="7" t="s">
        <v>21</v>
      </c>
    </row>
    <row r="207" spans="1:16" ht="12.55" x14ac:dyDescent="0.2">
      <c r="A207" s="2" t="s">
        <v>16</v>
      </c>
      <c r="B207" s="2" t="s">
        <v>39</v>
      </c>
      <c r="C207" s="3" t="s">
        <v>45</v>
      </c>
      <c r="D207" s="3" t="s">
        <v>48</v>
      </c>
      <c r="E207" s="2">
        <v>349</v>
      </c>
      <c r="F207" s="4">
        <v>250</v>
      </c>
      <c r="G207" s="4">
        <v>350</v>
      </c>
      <c r="H207" s="4">
        <v>122150</v>
      </c>
      <c r="I207" s="4">
        <v>4886</v>
      </c>
      <c r="J207" s="4">
        <v>117264</v>
      </c>
      <c r="K207" s="4">
        <v>90740</v>
      </c>
      <c r="L207" s="4">
        <v>26524</v>
      </c>
      <c r="M207" s="5">
        <v>41518</v>
      </c>
      <c r="N207" s="6">
        <v>9</v>
      </c>
      <c r="O207" s="3" t="s">
        <v>36</v>
      </c>
      <c r="P207" s="7" t="s">
        <v>38</v>
      </c>
    </row>
    <row r="208" spans="1:16" ht="12.55" x14ac:dyDescent="0.2">
      <c r="A208" s="2" t="s">
        <v>16</v>
      </c>
      <c r="B208" s="2" t="s">
        <v>24</v>
      </c>
      <c r="C208" s="3" t="s">
        <v>45</v>
      </c>
      <c r="D208" s="3" t="s">
        <v>48</v>
      </c>
      <c r="E208" s="2">
        <v>2177</v>
      </c>
      <c r="F208" s="4">
        <v>250</v>
      </c>
      <c r="G208" s="4">
        <v>350</v>
      </c>
      <c r="H208" s="4">
        <v>761950</v>
      </c>
      <c r="I208" s="4">
        <v>30478</v>
      </c>
      <c r="J208" s="4">
        <v>731472</v>
      </c>
      <c r="K208" s="4">
        <v>566020</v>
      </c>
      <c r="L208" s="4">
        <v>165452</v>
      </c>
      <c r="M208" s="5">
        <v>41913</v>
      </c>
      <c r="N208" s="6">
        <v>10</v>
      </c>
      <c r="O208" s="3" t="s">
        <v>37</v>
      </c>
      <c r="P208" s="7" t="s">
        <v>21</v>
      </c>
    </row>
    <row r="209" spans="1:16" ht="12.55" x14ac:dyDescent="0.2">
      <c r="A209" s="2" t="s">
        <v>23</v>
      </c>
      <c r="B209" s="2" t="s">
        <v>26</v>
      </c>
      <c r="C209" s="3" t="s">
        <v>45</v>
      </c>
      <c r="D209" s="3" t="s">
        <v>48</v>
      </c>
      <c r="E209" s="2">
        <v>1514</v>
      </c>
      <c r="F209" s="4">
        <v>250</v>
      </c>
      <c r="G209" s="4">
        <v>15</v>
      </c>
      <c r="H209" s="4">
        <v>22710</v>
      </c>
      <c r="I209" s="4">
        <v>908.4</v>
      </c>
      <c r="J209" s="4">
        <v>21801.599999999999</v>
      </c>
      <c r="K209" s="4">
        <v>15140</v>
      </c>
      <c r="L209" s="4">
        <v>6661.5999999999985</v>
      </c>
      <c r="M209" s="5">
        <v>41548</v>
      </c>
      <c r="N209" s="6">
        <v>10</v>
      </c>
      <c r="O209" s="3" t="s">
        <v>37</v>
      </c>
      <c r="P209" s="7" t="s">
        <v>38</v>
      </c>
    </row>
    <row r="210" spans="1:16" ht="12.55" x14ac:dyDescent="0.2">
      <c r="A210" s="2" t="s">
        <v>16</v>
      </c>
      <c r="B210" s="2" t="s">
        <v>26</v>
      </c>
      <c r="C210" s="3" t="s">
        <v>47</v>
      </c>
      <c r="D210" s="3" t="s">
        <v>48</v>
      </c>
      <c r="E210" s="2">
        <v>1865</v>
      </c>
      <c r="F210" s="4">
        <v>260</v>
      </c>
      <c r="G210" s="4">
        <v>350</v>
      </c>
      <c r="H210" s="4">
        <v>652750</v>
      </c>
      <c r="I210" s="4">
        <v>26110</v>
      </c>
      <c r="J210" s="4">
        <v>626640</v>
      </c>
      <c r="K210" s="4">
        <v>484900</v>
      </c>
      <c r="L210" s="4">
        <v>141740</v>
      </c>
      <c r="M210" s="5">
        <v>41671</v>
      </c>
      <c r="N210" s="6">
        <v>2</v>
      </c>
      <c r="O210" s="3" t="s">
        <v>41</v>
      </c>
      <c r="P210" s="7" t="s">
        <v>21</v>
      </c>
    </row>
    <row r="211" spans="1:16" ht="12.55" x14ac:dyDescent="0.2">
      <c r="A211" s="2" t="s">
        <v>31</v>
      </c>
      <c r="B211" s="2" t="s">
        <v>26</v>
      </c>
      <c r="C211" s="3" t="s">
        <v>47</v>
      </c>
      <c r="D211" s="3" t="s">
        <v>48</v>
      </c>
      <c r="E211" s="2">
        <v>1074</v>
      </c>
      <c r="F211" s="4">
        <v>260</v>
      </c>
      <c r="G211" s="4">
        <v>125</v>
      </c>
      <c r="H211" s="4">
        <v>134250</v>
      </c>
      <c r="I211" s="4">
        <v>5370</v>
      </c>
      <c r="J211" s="4">
        <v>128880</v>
      </c>
      <c r="K211" s="4">
        <v>128880</v>
      </c>
      <c r="L211" s="4">
        <v>0</v>
      </c>
      <c r="M211" s="5">
        <v>41730</v>
      </c>
      <c r="N211" s="6">
        <v>4</v>
      </c>
      <c r="O211" s="3" t="s">
        <v>46</v>
      </c>
      <c r="P211" s="7" t="s">
        <v>21</v>
      </c>
    </row>
    <row r="212" spans="1:16" ht="12.55" x14ac:dyDescent="0.2">
      <c r="A212" s="2" t="s">
        <v>16</v>
      </c>
      <c r="B212" s="2" t="s">
        <v>22</v>
      </c>
      <c r="C212" s="3" t="s">
        <v>47</v>
      </c>
      <c r="D212" s="3" t="s">
        <v>48</v>
      </c>
      <c r="E212" s="2">
        <v>1907</v>
      </c>
      <c r="F212" s="4">
        <v>260</v>
      </c>
      <c r="G212" s="4">
        <v>350</v>
      </c>
      <c r="H212" s="4">
        <v>667450</v>
      </c>
      <c r="I212" s="4">
        <v>26698</v>
      </c>
      <c r="J212" s="4">
        <v>640752</v>
      </c>
      <c r="K212" s="4">
        <v>495820</v>
      </c>
      <c r="L212" s="4">
        <v>144932</v>
      </c>
      <c r="M212" s="5">
        <v>41883</v>
      </c>
      <c r="N212" s="6">
        <v>9</v>
      </c>
      <c r="O212" s="3" t="s">
        <v>36</v>
      </c>
      <c r="P212" s="7" t="s">
        <v>21</v>
      </c>
    </row>
    <row r="213" spans="1:16" ht="12.55" x14ac:dyDescent="0.2">
      <c r="A213" s="2" t="s">
        <v>23</v>
      </c>
      <c r="B213" s="2" t="s">
        <v>39</v>
      </c>
      <c r="C213" s="3" t="s">
        <v>47</v>
      </c>
      <c r="D213" s="3" t="s">
        <v>48</v>
      </c>
      <c r="E213" s="2">
        <v>671</v>
      </c>
      <c r="F213" s="4">
        <v>260</v>
      </c>
      <c r="G213" s="4">
        <v>15</v>
      </c>
      <c r="H213" s="4">
        <v>10065</v>
      </c>
      <c r="I213" s="4">
        <v>402.6</v>
      </c>
      <c r="J213" s="4">
        <v>9662.4</v>
      </c>
      <c r="K213" s="4">
        <v>6710</v>
      </c>
      <c r="L213" s="4">
        <v>2952.3999999999996</v>
      </c>
      <c r="M213" s="5">
        <v>41548</v>
      </c>
      <c r="N213" s="6">
        <v>10</v>
      </c>
      <c r="O213" s="3" t="s">
        <v>37</v>
      </c>
      <c r="P213" s="7" t="s">
        <v>38</v>
      </c>
    </row>
    <row r="214" spans="1:16" ht="12.55" x14ac:dyDescent="0.2">
      <c r="A214" s="2" t="s">
        <v>16</v>
      </c>
      <c r="B214" s="2" t="s">
        <v>17</v>
      </c>
      <c r="C214" s="3" t="s">
        <v>47</v>
      </c>
      <c r="D214" s="3" t="s">
        <v>48</v>
      </c>
      <c r="E214" s="2">
        <v>1778</v>
      </c>
      <c r="F214" s="4">
        <v>260</v>
      </c>
      <c r="G214" s="4">
        <v>350</v>
      </c>
      <c r="H214" s="4">
        <v>622300</v>
      </c>
      <c r="I214" s="4">
        <v>24892</v>
      </c>
      <c r="J214" s="4">
        <v>597408</v>
      </c>
      <c r="K214" s="4">
        <v>462280</v>
      </c>
      <c r="L214" s="4">
        <v>135128</v>
      </c>
      <c r="M214" s="5">
        <v>41609</v>
      </c>
      <c r="N214" s="6">
        <v>12</v>
      </c>
      <c r="O214" s="3" t="s">
        <v>27</v>
      </c>
      <c r="P214" s="7" t="s">
        <v>38</v>
      </c>
    </row>
    <row r="215" spans="1:16" ht="12.55" x14ac:dyDescent="0.2">
      <c r="A215" s="2" t="s">
        <v>16</v>
      </c>
      <c r="B215" s="2" t="s">
        <v>22</v>
      </c>
      <c r="C215" s="3" t="s">
        <v>28</v>
      </c>
      <c r="D215" s="3" t="s">
        <v>50</v>
      </c>
      <c r="E215" s="2">
        <v>1159</v>
      </c>
      <c r="F215" s="4">
        <v>5</v>
      </c>
      <c r="G215" s="4">
        <v>7</v>
      </c>
      <c r="H215" s="4">
        <v>8113</v>
      </c>
      <c r="I215" s="4">
        <v>405.65</v>
      </c>
      <c r="J215" s="4">
        <v>7707.35</v>
      </c>
      <c r="K215" s="4">
        <v>5795</v>
      </c>
      <c r="L215" s="4">
        <v>1912.3500000000004</v>
      </c>
      <c r="M215" s="5">
        <v>41548</v>
      </c>
      <c r="N215" s="6">
        <v>10</v>
      </c>
      <c r="O215" s="3" t="s">
        <v>37</v>
      </c>
      <c r="P215" s="7" t="s">
        <v>38</v>
      </c>
    </row>
    <row r="216" spans="1:16" ht="12.55" x14ac:dyDescent="0.2">
      <c r="A216" s="2" t="s">
        <v>16</v>
      </c>
      <c r="B216" s="2" t="s">
        <v>22</v>
      </c>
      <c r="C216" s="3" t="s">
        <v>40</v>
      </c>
      <c r="D216" s="3" t="s">
        <v>50</v>
      </c>
      <c r="E216" s="2">
        <v>1372</v>
      </c>
      <c r="F216" s="4">
        <v>10</v>
      </c>
      <c r="G216" s="4">
        <v>7</v>
      </c>
      <c r="H216" s="4">
        <v>9604</v>
      </c>
      <c r="I216" s="4">
        <v>480.2</v>
      </c>
      <c r="J216" s="4">
        <v>9123.7999999999993</v>
      </c>
      <c r="K216" s="4">
        <v>6860</v>
      </c>
      <c r="L216" s="4">
        <v>2263.7999999999993</v>
      </c>
      <c r="M216" s="5">
        <v>41640</v>
      </c>
      <c r="N216" s="6">
        <v>1</v>
      </c>
      <c r="O216" s="3" t="s">
        <v>20</v>
      </c>
      <c r="P216" s="7" t="s">
        <v>21</v>
      </c>
    </row>
    <row r="217" spans="1:16" ht="12.55" x14ac:dyDescent="0.2">
      <c r="A217" s="2" t="s">
        <v>16</v>
      </c>
      <c r="B217" s="2" t="s">
        <v>17</v>
      </c>
      <c r="C217" s="3" t="s">
        <v>40</v>
      </c>
      <c r="D217" s="3" t="s">
        <v>50</v>
      </c>
      <c r="E217" s="2">
        <v>2349</v>
      </c>
      <c r="F217" s="4">
        <v>10</v>
      </c>
      <c r="G217" s="4">
        <v>7</v>
      </c>
      <c r="H217" s="4">
        <v>16443</v>
      </c>
      <c r="I217" s="4">
        <v>822.15</v>
      </c>
      <c r="J217" s="4">
        <v>15620.85</v>
      </c>
      <c r="K217" s="4">
        <v>11745</v>
      </c>
      <c r="L217" s="4">
        <v>3875.8500000000004</v>
      </c>
      <c r="M217" s="5">
        <v>41518</v>
      </c>
      <c r="N217" s="6">
        <v>9</v>
      </c>
      <c r="O217" s="3" t="s">
        <v>36</v>
      </c>
      <c r="P217" s="7" t="s">
        <v>38</v>
      </c>
    </row>
    <row r="218" spans="1:16" ht="12.55" x14ac:dyDescent="0.2">
      <c r="A218" s="2" t="s">
        <v>16</v>
      </c>
      <c r="B218" s="2" t="s">
        <v>26</v>
      </c>
      <c r="C218" s="3" t="s">
        <v>40</v>
      </c>
      <c r="D218" s="3" t="s">
        <v>50</v>
      </c>
      <c r="E218" s="2">
        <v>2689</v>
      </c>
      <c r="F218" s="4">
        <v>10</v>
      </c>
      <c r="G218" s="4">
        <v>7</v>
      </c>
      <c r="H218" s="4">
        <v>18823</v>
      </c>
      <c r="I218" s="4">
        <v>941.15</v>
      </c>
      <c r="J218" s="4">
        <v>17881.849999999999</v>
      </c>
      <c r="K218" s="4">
        <v>13445</v>
      </c>
      <c r="L218" s="4">
        <v>4436.8499999999985</v>
      </c>
      <c r="M218" s="5">
        <v>41913</v>
      </c>
      <c r="N218" s="6">
        <v>10</v>
      </c>
      <c r="O218" s="3" t="s">
        <v>37</v>
      </c>
      <c r="P218" s="7" t="s">
        <v>21</v>
      </c>
    </row>
    <row r="219" spans="1:16" ht="12.55" x14ac:dyDescent="0.2">
      <c r="A219" s="2" t="s">
        <v>30</v>
      </c>
      <c r="B219" s="2" t="s">
        <v>17</v>
      </c>
      <c r="C219" s="3" t="s">
        <v>40</v>
      </c>
      <c r="D219" s="3" t="s">
        <v>50</v>
      </c>
      <c r="E219" s="2">
        <v>2431</v>
      </c>
      <c r="F219" s="4">
        <v>10</v>
      </c>
      <c r="G219" s="4">
        <v>12</v>
      </c>
      <c r="H219" s="4">
        <v>29172</v>
      </c>
      <c r="I219" s="4">
        <v>1458.6</v>
      </c>
      <c r="J219" s="4">
        <v>27713.4</v>
      </c>
      <c r="K219" s="4">
        <v>7293</v>
      </c>
      <c r="L219" s="4">
        <v>20420.400000000001</v>
      </c>
      <c r="M219" s="5">
        <v>41974</v>
      </c>
      <c r="N219" s="6">
        <v>12</v>
      </c>
      <c r="O219" s="3" t="s">
        <v>27</v>
      </c>
      <c r="P219" s="7" t="s">
        <v>21</v>
      </c>
    </row>
    <row r="220" spans="1:16" ht="12.55" x14ac:dyDescent="0.2">
      <c r="A220" s="2" t="s">
        <v>30</v>
      </c>
      <c r="B220" s="2" t="s">
        <v>17</v>
      </c>
      <c r="C220" s="3" t="s">
        <v>44</v>
      </c>
      <c r="D220" s="3" t="s">
        <v>50</v>
      </c>
      <c r="E220" s="2">
        <v>2431</v>
      </c>
      <c r="F220" s="4">
        <v>120</v>
      </c>
      <c r="G220" s="4">
        <v>12</v>
      </c>
      <c r="H220" s="4">
        <v>29172</v>
      </c>
      <c r="I220" s="4">
        <v>1458.6</v>
      </c>
      <c r="J220" s="4">
        <v>27713.4</v>
      </c>
      <c r="K220" s="4">
        <v>7293</v>
      </c>
      <c r="L220" s="4">
        <v>20420.400000000001</v>
      </c>
      <c r="M220" s="5">
        <v>41974</v>
      </c>
      <c r="N220" s="6">
        <v>12</v>
      </c>
      <c r="O220" s="3" t="s">
        <v>27</v>
      </c>
      <c r="P220" s="7" t="s">
        <v>21</v>
      </c>
    </row>
    <row r="221" spans="1:16" ht="12.55" x14ac:dyDescent="0.2">
      <c r="A221" s="2" t="s">
        <v>16</v>
      </c>
      <c r="B221" s="2" t="s">
        <v>26</v>
      </c>
      <c r="C221" s="3" t="s">
        <v>45</v>
      </c>
      <c r="D221" s="3" t="s">
        <v>50</v>
      </c>
      <c r="E221" s="2">
        <v>2689</v>
      </c>
      <c r="F221" s="4">
        <v>250</v>
      </c>
      <c r="G221" s="4">
        <v>7</v>
      </c>
      <c r="H221" s="4">
        <v>18823</v>
      </c>
      <c r="I221" s="4">
        <v>941.15</v>
      </c>
      <c r="J221" s="4">
        <v>17881.849999999999</v>
      </c>
      <c r="K221" s="4">
        <v>13445</v>
      </c>
      <c r="L221" s="4">
        <v>4436.8499999999985</v>
      </c>
      <c r="M221" s="5">
        <v>41913</v>
      </c>
      <c r="N221" s="6">
        <v>10</v>
      </c>
      <c r="O221" s="3" t="s">
        <v>37</v>
      </c>
      <c r="P221" s="7" t="s">
        <v>21</v>
      </c>
    </row>
    <row r="222" spans="1:16" ht="12.55" x14ac:dyDescent="0.2">
      <c r="A222" s="2" t="s">
        <v>16</v>
      </c>
      <c r="B222" s="2" t="s">
        <v>26</v>
      </c>
      <c r="C222" s="3" t="s">
        <v>47</v>
      </c>
      <c r="D222" s="3" t="s">
        <v>50</v>
      </c>
      <c r="E222" s="2">
        <v>1683</v>
      </c>
      <c r="F222" s="4">
        <v>260</v>
      </c>
      <c r="G222" s="4">
        <v>7</v>
      </c>
      <c r="H222" s="4">
        <v>11781</v>
      </c>
      <c r="I222" s="4">
        <v>589.04999999999995</v>
      </c>
      <c r="J222" s="4">
        <v>11191.95</v>
      </c>
      <c r="K222" s="4">
        <v>8415</v>
      </c>
      <c r="L222" s="4">
        <v>2776.9500000000007</v>
      </c>
      <c r="M222" s="5">
        <v>41821</v>
      </c>
      <c r="N222" s="6">
        <v>7</v>
      </c>
      <c r="O222" s="3" t="s">
        <v>32</v>
      </c>
      <c r="P222" s="7" t="s">
        <v>21</v>
      </c>
    </row>
    <row r="223" spans="1:16" ht="12.55" x14ac:dyDescent="0.2">
      <c r="A223" s="2" t="s">
        <v>30</v>
      </c>
      <c r="B223" s="2" t="s">
        <v>26</v>
      </c>
      <c r="C223" s="3" t="s">
        <v>47</v>
      </c>
      <c r="D223" s="3" t="s">
        <v>50</v>
      </c>
      <c r="E223" s="2">
        <v>1123</v>
      </c>
      <c r="F223" s="4">
        <v>260</v>
      </c>
      <c r="G223" s="4">
        <v>12</v>
      </c>
      <c r="H223" s="4">
        <v>13476</v>
      </c>
      <c r="I223" s="4">
        <v>673.8</v>
      </c>
      <c r="J223" s="4">
        <v>12802.2</v>
      </c>
      <c r="K223" s="4">
        <v>3369</v>
      </c>
      <c r="L223" s="4">
        <v>9433.2000000000007</v>
      </c>
      <c r="M223" s="5">
        <v>41852</v>
      </c>
      <c r="N223" s="6">
        <v>8</v>
      </c>
      <c r="O223" s="3" t="s">
        <v>35</v>
      </c>
      <c r="P223" s="7" t="s">
        <v>21</v>
      </c>
    </row>
    <row r="224" spans="1:16" ht="12.55" x14ac:dyDescent="0.2">
      <c r="A224" s="2" t="s">
        <v>16</v>
      </c>
      <c r="B224" s="2" t="s">
        <v>22</v>
      </c>
      <c r="C224" s="3" t="s">
        <v>47</v>
      </c>
      <c r="D224" s="3" t="s">
        <v>50</v>
      </c>
      <c r="E224" s="2">
        <v>1159</v>
      </c>
      <c r="F224" s="4">
        <v>260</v>
      </c>
      <c r="G224" s="4">
        <v>7</v>
      </c>
      <c r="H224" s="4">
        <v>8113</v>
      </c>
      <c r="I224" s="4">
        <v>405.65</v>
      </c>
      <c r="J224" s="4">
        <v>7707.35</v>
      </c>
      <c r="K224" s="4">
        <v>5795</v>
      </c>
      <c r="L224" s="4">
        <v>1912.3500000000004</v>
      </c>
      <c r="M224" s="5">
        <v>41548</v>
      </c>
      <c r="N224" s="6">
        <v>10</v>
      </c>
      <c r="O224" s="3" t="s">
        <v>37</v>
      </c>
      <c r="P224" s="7" t="s">
        <v>38</v>
      </c>
    </row>
    <row r="225" spans="1:16" ht="12.55" x14ac:dyDescent="0.2">
      <c r="A225" s="2" t="s">
        <v>30</v>
      </c>
      <c r="B225" s="2" t="s">
        <v>24</v>
      </c>
      <c r="C225" s="3" t="s">
        <v>18</v>
      </c>
      <c r="D225" s="3" t="s">
        <v>50</v>
      </c>
      <c r="E225" s="2">
        <v>1865</v>
      </c>
      <c r="F225" s="4">
        <v>3</v>
      </c>
      <c r="G225" s="4">
        <v>12</v>
      </c>
      <c r="H225" s="4">
        <v>22380</v>
      </c>
      <c r="I225" s="4">
        <v>1119</v>
      </c>
      <c r="J225" s="4">
        <v>21261</v>
      </c>
      <c r="K225" s="4">
        <v>5595</v>
      </c>
      <c r="L225" s="4">
        <v>15666</v>
      </c>
      <c r="M225" s="5">
        <v>41671</v>
      </c>
      <c r="N225" s="6">
        <v>2</v>
      </c>
      <c r="O225" s="3" t="s">
        <v>41</v>
      </c>
      <c r="P225" s="7" t="s">
        <v>21</v>
      </c>
    </row>
    <row r="226" spans="1:16" ht="12.55" x14ac:dyDescent="0.2">
      <c r="A226" s="2" t="s">
        <v>30</v>
      </c>
      <c r="B226" s="2" t="s">
        <v>22</v>
      </c>
      <c r="C226" s="3" t="s">
        <v>18</v>
      </c>
      <c r="D226" s="3" t="s">
        <v>50</v>
      </c>
      <c r="E226" s="2">
        <v>1116</v>
      </c>
      <c r="F226" s="4">
        <v>3</v>
      </c>
      <c r="G226" s="4">
        <v>12</v>
      </c>
      <c r="H226" s="4">
        <v>13392</v>
      </c>
      <c r="I226" s="4">
        <v>669.6</v>
      </c>
      <c r="J226" s="4">
        <v>12722.4</v>
      </c>
      <c r="K226" s="4">
        <v>3348</v>
      </c>
      <c r="L226" s="4">
        <v>9374.4</v>
      </c>
      <c r="M226" s="5">
        <v>41671</v>
      </c>
      <c r="N226" s="6">
        <v>2</v>
      </c>
      <c r="O226" s="3" t="s">
        <v>41</v>
      </c>
      <c r="P226" s="7" t="s">
        <v>21</v>
      </c>
    </row>
    <row r="227" spans="1:16" ht="12.55" x14ac:dyDescent="0.2">
      <c r="A227" s="2" t="s">
        <v>16</v>
      </c>
      <c r="B227" s="2" t="s">
        <v>24</v>
      </c>
      <c r="C227" s="3" t="s">
        <v>18</v>
      </c>
      <c r="D227" s="3" t="s">
        <v>50</v>
      </c>
      <c r="E227" s="2">
        <v>1563</v>
      </c>
      <c r="F227" s="4">
        <v>3</v>
      </c>
      <c r="G227" s="4">
        <v>20</v>
      </c>
      <c r="H227" s="4">
        <v>31260</v>
      </c>
      <c r="I227" s="4">
        <v>1563</v>
      </c>
      <c r="J227" s="4">
        <v>29697</v>
      </c>
      <c r="K227" s="4">
        <v>15630</v>
      </c>
      <c r="L227" s="4">
        <v>14067</v>
      </c>
      <c r="M227" s="5">
        <v>41760</v>
      </c>
      <c r="N227" s="6">
        <v>5</v>
      </c>
      <c r="O227" s="3" t="s">
        <v>49</v>
      </c>
      <c r="P227" s="7" t="s">
        <v>21</v>
      </c>
    </row>
    <row r="228" spans="1:16" ht="12.55" x14ac:dyDescent="0.2">
      <c r="A228" s="2" t="s">
        <v>42</v>
      </c>
      <c r="B228" s="2" t="s">
        <v>39</v>
      </c>
      <c r="C228" s="3" t="s">
        <v>18</v>
      </c>
      <c r="D228" s="3" t="s">
        <v>50</v>
      </c>
      <c r="E228" s="2">
        <v>991</v>
      </c>
      <c r="F228" s="4">
        <v>3</v>
      </c>
      <c r="G228" s="4">
        <v>300</v>
      </c>
      <c r="H228" s="4">
        <v>297300</v>
      </c>
      <c r="I228" s="4">
        <v>14865</v>
      </c>
      <c r="J228" s="4">
        <v>282435</v>
      </c>
      <c r="K228" s="4">
        <v>247750</v>
      </c>
      <c r="L228" s="4">
        <v>34685</v>
      </c>
      <c r="M228" s="5">
        <v>41791</v>
      </c>
      <c r="N228" s="6">
        <v>6</v>
      </c>
      <c r="O228" s="3" t="s">
        <v>25</v>
      </c>
      <c r="P228" s="7" t="s">
        <v>21</v>
      </c>
    </row>
    <row r="229" spans="1:16" ht="12.55" x14ac:dyDescent="0.2">
      <c r="A229" s="2" t="s">
        <v>16</v>
      </c>
      <c r="B229" s="2" t="s">
        <v>22</v>
      </c>
      <c r="C229" s="3" t="s">
        <v>18</v>
      </c>
      <c r="D229" s="3" t="s">
        <v>50</v>
      </c>
      <c r="E229" s="2">
        <v>1016</v>
      </c>
      <c r="F229" s="4">
        <v>3</v>
      </c>
      <c r="G229" s="4">
        <v>7</v>
      </c>
      <c r="H229" s="4">
        <v>7112</v>
      </c>
      <c r="I229" s="4">
        <v>355.6</v>
      </c>
      <c r="J229" s="4">
        <v>6756.4</v>
      </c>
      <c r="K229" s="4">
        <v>5080</v>
      </c>
      <c r="L229" s="4">
        <v>1676.3999999999996</v>
      </c>
      <c r="M229" s="5">
        <v>41579</v>
      </c>
      <c r="N229" s="6">
        <v>11</v>
      </c>
      <c r="O229" s="3" t="s">
        <v>43</v>
      </c>
      <c r="P229" s="7" t="s">
        <v>38</v>
      </c>
    </row>
    <row r="230" spans="1:16" ht="12.55" x14ac:dyDescent="0.2">
      <c r="A230" s="2" t="s">
        <v>23</v>
      </c>
      <c r="B230" s="2" t="s">
        <v>26</v>
      </c>
      <c r="C230" s="3" t="s">
        <v>18</v>
      </c>
      <c r="D230" s="3" t="s">
        <v>50</v>
      </c>
      <c r="E230" s="2">
        <v>2791</v>
      </c>
      <c r="F230" s="4">
        <v>3</v>
      </c>
      <c r="G230" s="4">
        <v>15</v>
      </c>
      <c r="H230" s="4">
        <v>41865</v>
      </c>
      <c r="I230" s="4">
        <v>2093.25</v>
      </c>
      <c r="J230" s="4">
        <v>39771.75</v>
      </c>
      <c r="K230" s="4">
        <v>27910</v>
      </c>
      <c r="L230" s="4">
        <v>11861.75</v>
      </c>
      <c r="M230" s="5">
        <v>41944</v>
      </c>
      <c r="N230" s="6">
        <v>11</v>
      </c>
      <c r="O230" s="3" t="s">
        <v>43</v>
      </c>
      <c r="P230" s="7" t="s">
        <v>21</v>
      </c>
    </row>
    <row r="231" spans="1:16" ht="12.55" x14ac:dyDescent="0.2">
      <c r="A231" s="2" t="s">
        <v>16</v>
      </c>
      <c r="B231" s="2" t="s">
        <v>39</v>
      </c>
      <c r="C231" s="3" t="s">
        <v>18</v>
      </c>
      <c r="D231" s="3" t="s">
        <v>50</v>
      </c>
      <c r="E231" s="2">
        <v>570</v>
      </c>
      <c r="F231" s="4">
        <v>3</v>
      </c>
      <c r="G231" s="4">
        <v>7</v>
      </c>
      <c r="H231" s="4">
        <v>3990</v>
      </c>
      <c r="I231" s="4">
        <v>199.5</v>
      </c>
      <c r="J231" s="4">
        <v>3790.5</v>
      </c>
      <c r="K231" s="4">
        <v>2850</v>
      </c>
      <c r="L231" s="4">
        <v>940.5</v>
      </c>
      <c r="M231" s="5">
        <v>41974</v>
      </c>
      <c r="N231" s="6">
        <v>12</v>
      </c>
      <c r="O231" s="3" t="s">
        <v>27</v>
      </c>
      <c r="P231" s="7" t="s">
        <v>21</v>
      </c>
    </row>
    <row r="232" spans="1:16" ht="12.55" x14ac:dyDescent="0.2">
      <c r="A232" s="2" t="s">
        <v>16</v>
      </c>
      <c r="B232" s="2" t="s">
        <v>24</v>
      </c>
      <c r="C232" s="3" t="s">
        <v>18</v>
      </c>
      <c r="D232" s="3" t="s">
        <v>50</v>
      </c>
      <c r="E232" s="2">
        <v>2487</v>
      </c>
      <c r="F232" s="4">
        <v>3</v>
      </c>
      <c r="G232" s="4">
        <v>7</v>
      </c>
      <c r="H232" s="4">
        <v>17409</v>
      </c>
      <c r="I232" s="4">
        <v>870.45</v>
      </c>
      <c r="J232" s="4">
        <v>16538.55</v>
      </c>
      <c r="K232" s="4">
        <v>12435</v>
      </c>
      <c r="L232" s="4">
        <v>4103.5499999999993</v>
      </c>
      <c r="M232" s="5">
        <v>41974</v>
      </c>
      <c r="N232" s="6">
        <v>12</v>
      </c>
      <c r="O232" s="3" t="s">
        <v>27</v>
      </c>
      <c r="P232" s="7" t="s">
        <v>21</v>
      </c>
    </row>
    <row r="233" spans="1:16" ht="12.55" x14ac:dyDescent="0.2">
      <c r="A233" s="2" t="s">
        <v>16</v>
      </c>
      <c r="B233" s="2" t="s">
        <v>24</v>
      </c>
      <c r="C233" s="3" t="s">
        <v>28</v>
      </c>
      <c r="D233" s="3" t="s">
        <v>50</v>
      </c>
      <c r="E233" s="2">
        <v>1384.5</v>
      </c>
      <c r="F233" s="4">
        <v>5</v>
      </c>
      <c r="G233" s="4">
        <v>350</v>
      </c>
      <c r="H233" s="4">
        <v>484575</v>
      </c>
      <c r="I233" s="4">
        <v>24228.75</v>
      </c>
      <c r="J233" s="4">
        <v>460346.25</v>
      </c>
      <c r="K233" s="4">
        <v>359970</v>
      </c>
      <c r="L233" s="4">
        <v>100376.25</v>
      </c>
      <c r="M233" s="5">
        <v>41640</v>
      </c>
      <c r="N233" s="6">
        <v>1</v>
      </c>
      <c r="O233" s="3" t="s">
        <v>20</v>
      </c>
      <c r="P233" s="7" t="s">
        <v>21</v>
      </c>
    </row>
    <row r="234" spans="1:16" ht="12.55" x14ac:dyDescent="0.2">
      <c r="A234" s="2" t="s">
        <v>31</v>
      </c>
      <c r="B234" s="2" t="s">
        <v>39</v>
      </c>
      <c r="C234" s="3" t="s">
        <v>28</v>
      </c>
      <c r="D234" s="3" t="s">
        <v>50</v>
      </c>
      <c r="E234" s="2">
        <v>3627</v>
      </c>
      <c r="F234" s="4">
        <v>5</v>
      </c>
      <c r="G234" s="4">
        <v>125</v>
      </c>
      <c r="H234" s="4">
        <v>453375</v>
      </c>
      <c r="I234" s="4">
        <v>22668.75</v>
      </c>
      <c r="J234" s="4">
        <v>430706.25</v>
      </c>
      <c r="K234" s="4">
        <v>435240</v>
      </c>
      <c r="L234" s="4">
        <v>-4533.75</v>
      </c>
      <c r="M234" s="5">
        <v>41821</v>
      </c>
      <c r="N234" s="6">
        <v>7</v>
      </c>
      <c r="O234" s="3" t="s">
        <v>32</v>
      </c>
      <c r="P234" s="7" t="s">
        <v>21</v>
      </c>
    </row>
    <row r="235" spans="1:16" ht="12.55" x14ac:dyDescent="0.2">
      <c r="A235" s="2" t="s">
        <v>16</v>
      </c>
      <c r="B235" s="2" t="s">
        <v>26</v>
      </c>
      <c r="C235" s="3" t="s">
        <v>28</v>
      </c>
      <c r="D235" s="3" t="s">
        <v>50</v>
      </c>
      <c r="E235" s="2">
        <v>720</v>
      </c>
      <c r="F235" s="4">
        <v>5</v>
      </c>
      <c r="G235" s="4">
        <v>350</v>
      </c>
      <c r="H235" s="4">
        <v>252000</v>
      </c>
      <c r="I235" s="4">
        <v>12600</v>
      </c>
      <c r="J235" s="4">
        <v>239400</v>
      </c>
      <c r="K235" s="4">
        <v>187200</v>
      </c>
      <c r="L235" s="4">
        <v>52200</v>
      </c>
      <c r="M235" s="5">
        <v>41518</v>
      </c>
      <c r="N235" s="6">
        <v>9</v>
      </c>
      <c r="O235" s="3" t="s">
        <v>36</v>
      </c>
      <c r="P235" s="7" t="s">
        <v>38</v>
      </c>
    </row>
    <row r="236" spans="1:16" ht="12.55" x14ac:dyDescent="0.2">
      <c r="A236" s="2" t="s">
        <v>30</v>
      </c>
      <c r="B236" s="2" t="s">
        <v>22</v>
      </c>
      <c r="C236" s="3" t="s">
        <v>28</v>
      </c>
      <c r="D236" s="3" t="s">
        <v>50</v>
      </c>
      <c r="E236" s="2">
        <v>2342</v>
      </c>
      <c r="F236" s="4">
        <v>5</v>
      </c>
      <c r="G236" s="4">
        <v>12</v>
      </c>
      <c r="H236" s="4">
        <v>28104</v>
      </c>
      <c r="I236" s="4">
        <v>1405.2</v>
      </c>
      <c r="J236" s="4">
        <v>26698.799999999999</v>
      </c>
      <c r="K236" s="4">
        <v>7026</v>
      </c>
      <c r="L236" s="4">
        <v>19672.8</v>
      </c>
      <c r="M236" s="5">
        <v>41944</v>
      </c>
      <c r="N236" s="6">
        <v>11</v>
      </c>
      <c r="O236" s="3" t="s">
        <v>43</v>
      </c>
      <c r="P236" s="7" t="s">
        <v>21</v>
      </c>
    </row>
    <row r="237" spans="1:16" ht="12.55" x14ac:dyDescent="0.2">
      <c r="A237" s="2" t="s">
        <v>42</v>
      </c>
      <c r="B237" s="2" t="s">
        <v>26</v>
      </c>
      <c r="C237" s="3" t="s">
        <v>28</v>
      </c>
      <c r="D237" s="3" t="s">
        <v>50</v>
      </c>
      <c r="E237" s="2">
        <v>1100</v>
      </c>
      <c r="F237" s="4">
        <v>5</v>
      </c>
      <c r="G237" s="4">
        <v>300</v>
      </c>
      <c r="H237" s="4">
        <v>330000</v>
      </c>
      <c r="I237" s="4">
        <v>16500</v>
      </c>
      <c r="J237" s="4">
        <v>313500</v>
      </c>
      <c r="K237" s="4">
        <v>275000</v>
      </c>
      <c r="L237" s="4">
        <v>38500</v>
      </c>
      <c r="M237" s="5">
        <v>41609</v>
      </c>
      <c r="N237" s="6">
        <v>12</v>
      </c>
      <c r="O237" s="3" t="s">
        <v>27</v>
      </c>
      <c r="P237" s="7" t="s">
        <v>38</v>
      </c>
    </row>
    <row r="238" spans="1:16" ht="12.55" x14ac:dyDescent="0.2">
      <c r="A238" s="2" t="s">
        <v>16</v>
      </c>
      <c r="B238" s="2" t="s">
        <v>24</v>
      </c>
      <c r="C238" s="3" t="s">
        <v>40</v>
      </c>
      <c r="D238" s="3" t="s">
        <v>50</v>
      </c>
      <c r="E238" s="2">
        <v>1303</v>
      </c>
      <c r="F238" s="4">
        <v>10</v>
      </c>
      <c r="G238" s="4">
        <v>20</v>
      </c>
      <c r="H238" s="4">
        <v>26060</v>
      </c>
      <c r="I238" s="4">
        <v>1303</v>
      </c>
      <c r="J238" s="4">
        <v>24757</v>
      </c>
      <c r="K238" s="4">
        <v>13030</v>
      </c>
      <c r="L238" s="4">
        <v>11727</v>
      </c>
      <c r="M238" s="5">
        <v>41671</v>
      </c>
      <c r="N238" s="6">
        <v>2</v>
      </c>
      <c r="O238" s="3" t="s">
        <v>41</v>
      </c>
      <c r="P238" s="7" t="s">
        <v>21</v>
      </c>
    </row>
    <row r="239" spans="1:16" ht="12.55" x14ac:dyDescent="0.2">
      <c r="A239" s="2" t="s">
        <v>31</v>
      </c>
      <c r="B239" s="2" t="s">
        <v>39</v>
      </c>
      <c r="C239" s="3" t="s">
        <v>40</v>
      </c>
      <c r="D239" s="3" t="s">
        <v>50</v>
      </c>
      <c r="E239" s="2">
        <v>2992</v>
      </c>
      <c r="F239" s="4">
        <v>10</v>
      </c>
      <c r="G239" s="4">
        <v>125</v>
      </c>
      <c r="H239" s="4">
        <v>374000</v>
      </c>
      <c r="I239" s="4">
        <v>18700</v>
      </c>
      <c r="J239" s="4">
        <v>355300</v>
      </c>
      <c r="K239" s="4">
        <v>359040</v>
      </c>
      <c r="L239" s="4">
        <v>-3740</v>
      </c>
      <c r="M239" s="5">
        <v>41699</v>
      </c>
      <c r="N239" s="6">
        <v>3</v>
      </c>
      <c r="O239" s="3" t="s">
        <v>29</v>
      </c>
      <c r="P239" s="7" t="s">
        <v>21</v>
      </c>
    </row>
    <row r="240" spans="1:16" ht="12.55" x14ac:dyDescent="0.2">
      <c r="A240" s="2" t="s">
        <v>31</v>
      </c>
      <c r="B240" s="2" t="s">
        <v>24</v>
      </c>
      <c r="C240" s="3" t="s">
        <v>40</v>
      </c>
      <c r="D240" s="3" t="s">
        <v>50</v>
      </c>
      <c r="E240" s="2">
        <v>2385</v>
      </c>
      <c r="F240" s="4">
        <v>10</v>
      </c>
      <c r="G240" s="4">
        <v>125</v>
      </c>
      <c r="H240" s="4">
        <v>298125</v>
      </c>
      <c r="I240" s="4">
        <v>14906.25</v>
      </c>
      <c r="J240" s="4">
        <v>283218.75</v>
      </c>
      <c r="K240" s="4">
        <v>286200</v>
      </c>
      <c r="L240" s="4">
        <v>-2981.25</v>
      </c>
      <c r="M240" s="5">
        <v>41699</v>
      </c>
      <c r="N240" s="6">
        <v>3</v>
      </c>
      <c r="O240" s="3" t="s">
        <v>29</v>
      </c>
      <c r="P240" s="7" t="s">
        <v>21</v>
      </c>
    </row>
    <row r="241" spans="1:16" ht="12.55" x14ac:dyDescent="0.2">
      <c r="A241" s="2" t="s">
        <v>42</v>
      </c>
      <c r="B241" s="2" t="s">
        <v>26</v>
      </c>
      <c r="C241" s="3" t="s">
        <v>40</v>
      </c>
      <c r="D241" s="3" t="s">
        <v>50</v>
      </c>
      <c r="E241" s="2">
        <v>1607</v>
      </c>
      <c r="F241" s="4">
        <v>10</v>
      </c>
      <c r="G241" s="4">
        <v>300</v>
      </c>
      <c r="H241" s="4">
        <v>482100</v>
      </c>
      <c r="I241" s="4">
        <v>24105</v>
      </c>
      <c r="J241" s="4">
        <v>457995</v>
      </c>
      <c r="K241" s="4">
        <v>401750</v>
      </c>
      <c r="L241" s="4">
        <v>56245</v>
      </c>
      <c r="M241" s="5">
        <v>41730</v>
      </c>
      <c r="N241" s="6">
        <v>4</v>
      </c>
      <c r="O241" s="3" t="s">
        <v>46</v>
      </c>
      <c r="P241" s="7" t="s">
        <v>21</v>
      </c>
    </row>
    <row r="242" spans="1:16" ht="12.55" x14ac:dyDescent="0.2">
      <c r="A242" s="2" t="s">
        <v>16</v>
      </c>
      <c r="B242" s="2" t="s">
        <v>39</v>
      </c>
      <c r="C242" s="3" t="s">
        <v>40</v>
      </c>
      <c r="D242" s="3" t="s">
        <v>50</v>
      </c>
      <c r="E242" s="2">
        <v>2327</v>
      </c>
      <c r="F242" s="4">
        <v>10</v>
      </c>
      <c r="G242" s="4">
        <v>7</v>
      </c>
      <c r="H242" s="4">
        <v>16289</v>
      </c>
      <c r="I242" s="4">
        <v>814.45</v>
      </c>
      <c r="J242" s="4">
        <v>15474.55</v>
      </c>
      <c r="K242" s="4">
        <v>11635</v>
      </c>
      <c r="L242" s="4">
        <v>3839.5499999999993</v>
      </c>
      <c r="M242" s="5">
        <v>41760</v>
      </c>
      <c r="N242" s="6">
        <v>5</v>
      </c>
      <c r="O242" s="3" t="s">
        <v>49</v>
      </c>
      <c r="P242" s="7" t="s">
        <v>21</v>
      </c>
    </row>
    <row r="243" spans="1:16" ht="12.55" x14ac:dyDescent="0.2">
      <c r="A243" s="2" t="s">
        <v>42</v>
      </c>
      <c r="B243" s="2" t="s">
        <v>39</v>
      </c>
      <c r="C243" s="3" t="s">
        <v>40</v>
      </c>
      <c r="D243" s="3" t="s">
        <v>50</v>
      </c>
      <c r="E243" s="2">
        <v>991</v>
      </c>
      <c r="F243" s="4">
        <v>10</v>
      </c>
      <c r="G243" s="4">
        <v>300</v>
      </c>
      <c r="H243" s="4">
        <v>297300</v>
      </c>
      <c r="I243" s="4">
        <v>14865</v>
      </c>
      <c r="J243" s="4">
        <v>282435</v>
      </c>
      <c r="K243" s="4">
        <v>247750</v>
      </c>
      <c r="L243" s="4">
        <v>34685</v>
      </c>
      <c r="M243" s="5">
        <v>41791</v>
      </c>
      <c r="N243" s="6">
        <v>6</v>
      </c>
      <c r="O243" s="3" t="s">
        <v>25</v>
      </c>
      <c r="P243" s="7" t="s">
        <v>21</v>
      </c>
    </row>
    <row r="244" spans="1:16" ht="12.55" x14ac:dyDescent="0.2">
      <c r="A244" s="2" t="s">
        <v>16</v>
      </c>
      <c r="B244" s="2" t="s">
        <v>39</v>
      </c>
      <c r="C244" s="3" t="s">
        <v>40</v>
      </c>
      <c r="D244" s="3" t="s">
        <v>50</v>
      </c>
      <c r="E244" s="2">
        <v>602</v>
      </c>
      <c r="F244" s="4">
        <v>10</v>
      </c>
      <c r="G244" s="4">
        <v>350</v>
      </c>
      <c r="H244" s="4">
        <v>210700</v>
      </c>
      <c r="I244" s="4">
        <v>10535</v>
      </c>
      <c r="J244" s="4">
        <v>200165</v>
      </c>
      <c r="K244" s="4">
        <v>156520</v>
      </c>
      <c r="L244" s="4">
        <v>43645</v>
      </c>
      <c r="M244" s="5">
        <v>41791</v>
      </c>
      <c r="N244" s="6">
        <v>6</v>
      </c>
      <c r="O244" s="3" t="s">
        <v>25</v>
      </c>
      <c r="P244" s="7" t="s">
        <v>21</v>
      </c>
    </row>
    <row r="245" spans="1:16" ht="12.55" x14ac:dyDescent="0.2">
      <c r="A245" s="2" t="s">
        <v>23</v>
      </c>
      <c r="B245" s="2" t="s">
        <v>24</v>
      </c>
      <c r="C245" s="3" t="s">
        <v>40</v>
      </c>
      <c r="D245" s="3" t="s">
        <v>50</v>
      </c>
      <c r="E245" s="2">
        <v>2620</v>
      </c>
      <c r="F245" s="4">
        <v>10</v>
      </c>
      <c r="G245" s="4">
        <v>15</v>
      </c>
      <c r="H245" s="4">
        <v>39300</v>
      </c>
      <c r="I245" s="4">
        <v>1965</v>
      </c>
      <c r="J245" s="4">
        <v>37335</v>
      </c>
      <c r="K245" s="4">
        <v>26200</v>
      </c>
      <c r="L245" s="4">
        <v>11135</v>
      </c>
      <c r="M245" s="5">
        <v>41883</v>
      </c>
      <c r="N245" s="6">
        <v>9</v>
      </c>
      <c r="O245" s="3" t="s">
        <v>36</v>
      </c>
      <c r="P245" s="7" t="s">
        <v>21</v>
      </c>
    </row>
    <row r="246" spans="1:16" ht="12.55" x14ac:dyDescent="0.2">
      <c r="A246" s="2" t="s">
        <v>16</v>
      </c>
      <c r="B246" s="2" t="s">
        <v>17</v>
      </c>
      <c r="C246" s="3" t="s">
        <v>40</v>
      </c>
      <c r="D246" s="3" t="s">
        <v>50</v>
      </c>
      <c r="E246" s="2">
        <v>1228</v>
      </c>
      <c r="F246" s="4">
        <v>10</v>
      </c>
      <c r="G246" s="4">
        <v>350</v>
      </c>
      <c r="H246" s="4">
        <v>429800</v>
      </c>
      <c r="I246" s="4">
        <v>21490</v>
      </c>
      <c r="J246" s="4">
        <v>408310</v>
      </c>
      <c r="K246" s="4">
        <v>319280</v>
      </c>
      <c r="L246" s="4">
        <v>89030</v>
      </c>
      <c r="M246" s="5">
        <v>41548</v>
      </c>
      <c r="N246" s="6">
        <v>10</v>
      </c>
      <c r="O246" s="3" t="s">
        <v>37</v>
      </c>
      <c r="P246" s="7" t="s">
        <v>38</v>
      </c>
    </row>
    <row r="247" spans="1:16" ht="12.55" x14ac:dyDescent="0.2">
      <c r="A247" s="2" t="s">
        <v>16</v>
      </c>
      <c r="B247" s="2" t="s">
        <v>17</v>
      </c>
      <c r="C247" s="3" t="s">
        <v>40</v>
      </c>
      <c r="D247" s="3" t="s">
        <v>50</v>
      </c>
      <c r="E247" s="2">
        <v>1389</v>
      </c>
      <c r="F247" s="4">
        <v>10</v>
      </c>
      <c r="G247" s="4">
        <v>20</v>
      </c>
      <c r="H247" s="4">
        <v>27780</v>
      </c>
      <c r="I247" s="4">
        <v>1389</v>
      </c>
      <c r="J247" s="4">
        <v>26391</v>
      </c>
      <c r="K247" s="4">
        <v>13890</v>
      </c>
      <c r="L247" s="4">
        <v>12501</v>
      </c>
      <c r="M247" s="5">
        <v>41548</v>
      </c>
      <c r="N247" s="6">
        <v>10</v>
      </c>
      <c r="O247" s="3" t="s">
        <v>37</v>
      </c>
      <c r="P247" s="7" t="s">
        <v>38</v>
      </c>
    </row>
    <row r="248" spans="1:16" ht="12.55" x14ac:dyDescent="0.2">
      <c r="A248" s="2" t="s">
        <v>31</v>
      </c>
      <c r="B248" s="2" t="s">
        <v>39</v>
      </c>
      <c r="C248" s="3" t="s">
        <v>40</v>
      </c>
      <c r="D248" s="3" t="s">
        <v>50</v>
      </c>
      <c r="E248" s="2">
        <v>861</v>
      </c>
      <c r="F248" s="4">
        <v>10</v>
      </c>
      <c r="G248" s="4">
        <v>125</v>
      </c>
      <c r="H248" s="4">
        <v>107625</v>
      </c>
      <c r="I248" s="4">
        <v>5381.25</v>
      </c>
      <c r="J248" s="4">
        <v>102243.75</v>
      </c>
      <c r="K248" s="4">
        <v>103320</v>
      </c>
      <c r="L248" s="4">
        <v>-1076.25</v>
      </c>
      <c r="M248" s="5">
        <v>41913</v>
      </c>
      <c r="N248" s="6">
        <v>10</v>
      </c>
      <c r="O248" s="3" t="s">
        <v>37</v>
      </c>
      <c r="P248" s="7" t="s">
        <v>21</v>
      </c>
    </row>
    <row r="249" spans="1:16" ht="12.55" x14ac:dyDescent="0.2">
      <c r="A249" s="2" t="s">
        <v>31</v>
      </c>
      <c r="B249" s="2" t="s">
        <v>24</v>
      </c>
      <c r="C249" s="3" t="s">
        <v>40</v>
      </c>
      <c r="D249" s="3" t="s">
        <v>50</v>
      </c>
      <c r="E249" s="2">
        <v>704</v>
      </c>
      <c r="F249" s="4">
        <v>10</v>
      </c>
      <c r="G249" s="4">
        <v>125</v>
      </c>
      <c r="H249" s="4">
        <v>88000</v>
      </c>
      <c r="I249" s="4">
        <v>4400</v>
      </c>
      <c r="J249" s="4">
        <v>83600</v>
      </c>
      <c r="K249" s="4">
        <v>84480</v>
      </c>
      <c r="L249" s="4">
        <v>-880</v>
      </c>
      <c r="M249" s="5">
        <v>41548</v>
      </c>
      <c r="N249" s="6">
        <v>10</v>
      </c>
      <c r="O249" s="3" t="s">
        <v>37</v>
      </c>
      <c r="P249" s="7" t="s">
        <v>38</v>
      </c>
    </row>
    <row r="250" spans="1:16" ht="12.55" x14ac:dyDescent="0.2">
      <c r="A250" s="2" t="s">
        <v>16</v>
      </c>
      <c r="B250" s="2" t="s">
        <v>17</v>
      </c>
      <c r="C250" s="3" t="s">
        <v>40</v>
      </c>
      <c r="D250" s="3" t="s">
        <v>50</v>
      </c>
      <c r="E250" s="2">
        <v>1802</v>
      </c>
      <c r="F250" s="4">
        <v>10</v>
      </c>
      <c r="G250" s="4">
        <v>20</v>
      </c>
      <c r="H250" s="4">
        <v>36040</v>
      </c>
      <c r="I250" s="4">
        <v>1802</v>
      </c>
      <c r="J250" s="4">
        <v>34238</v>
      </c>
      <c r="K250" s="4">
        <v>18020</v>
      </c>
      <c r="L250" s="4">
        <v>16218</v>
      </c>
      <c r="M250" s="5">
        <v>41609</v>
      </c>
      <c r="N250" s="6">
        <v>12</v>
      </c>
      <c r="O250" s="3" t="s">
        <v>27</v>
      </c>
      <c r="P250" s="7" t="s">
        <v>38</v>
      </c>
    </row>
    <row r="251" spans="1:16" ht="12.55" x14ac:dyDescent="0.2">
      <c r="A251" s="2" t="s">
        <v>16</v>
      </c>
      <c r="B251" s="2" t="s">
        <v>39</v>
      </c>
      <c r="C251" s="3" t="s">
        <v>40</v>
      </c>
      <c r="D251" s="3" t="s">
        <v>50</v>
      </c>
      <c r="E251" s="2">
        <v>2663</v>
      </c>
      <c r="F251" s="4">
        <v>10</v>
      </c>
      <c r="G251" s="4">
        <v>20</v>
      </c>
      <c r="H251" s="4">
        <v>53260</v>
      </c>
      <c r="I251" s="4">
        <v>2663</v>
      </c>
      <c r="J251" s="4">
        <v>50597</v>
      </c>
      <c r="K251" s="4">
        <v>26630</v>
      </c>
      <c r="L251" s="4">
        <v>23967</v>
      </c>
      <c r="M251" s="5">
        <v>41974</v>
      </c>
      <c r="N251" s="6">
        <v>12</v>
      </c>
      <c r="O251" s="3" t="s">
        <v>27</v>
      </c>
      <c r="P251" s="7" t="s">
        <v>21</v>
      </c>
    </row>
    <row r="252" spans="1:16" ht="12.55" x14ac:dyDescent="0.2">
      <c r="A252" s="2" t="s">
        <v>16</v>
      </c>
      <c r="B252" s="2" t="s">
        <v>24</v>
      </c>
      <c r="C252" s="3" t="s">
        <v>40</v>
      </c>
      <c r="D252" s="3" t="s">
        <v>50</v>
      </c>
      <c r="E252" s="2">
        <v>2136</v>
      </c>
      <c r="F252" s="4">
        <v>10</v>
      </c>
      <c r="G252" s="4">
        <v>7</v>
      </c>
      <c r="H252" s="4">
        <v>14952</v>
      </c>
      <c r="I252" s="4">
        <v>747.6</v>
      </c>
      <c r="J252" s="4">
        <v>14204.4</v>
      </c>
      <c r="K252" s="4">
        <v>10680</v>
      </c>
      <c r="L252" s="4">
        <v>3524.3999999999996</v>
      </c>
      <c r="M252" s="5">
        <v>41609</v>
      </c>
      <c r="N252" s="6">
        <v>12</v>
      </c>
      <c r="O252" s="3" t="s">
        <v>27</v>
      </c>
      <c r="P252" s="7" t="s">
        <v>38</v>
      </c>
    </row>
    <row r="253" spans="1:16" ht="12.55" x14ac:dyDescent="0.2">
      <c r="A253" s="2" t="s">
        <v>23</v>
      </c>
      <c r="B253" s="2" t="s">
        <v>22</v>
      </c>
      <c r="C253" s="3" t="s">
        <v>40</v>
      </c>
      <c r="D253" s="3" t="s">
        <v>50</v>
      </c>
      <c r="E253" s="2">
        <v>2116</v>
      </c>
      <c r="F253" s="4">
        <v>10</v>
      </c>
      <c r="G253" s="4">
        <v>15</v>
      </c>
      <c r="H253" s="4">
        <v>31740</v>
      </c>
      <c r="I253" s="4">
        <v>1587</v>
      </c>
      <c r="J253" s="4">
        <v>30153</v>
      </c>
      <c r="K253" s="4">
        <v>21160</v>
      </c>
      <c r="L253" s="4">
        <v>8993</v>
      </c>
      <c r="M253" s="5">
        <v>41609</v>
      </c>
      <c r="N253" s="6">
        <v>12</v>
      </c>
      <c r="O253" s="3" t="s">
        <v>27</v>
      </c>
      <c r="P253" s="7" t="s">
        <v>38</v>
      </c>
    </row>
    <row r="254" spans="1:16" ht="12.55" x14ac:dyDescent="0.2">
      <c r="A254" s="2" t="s">
        <v>23</v>
      </c>
      <c r="B254" s="2" t="s">
        <v>39</v>
      </c>
      <c r="C254" s="3" t="s">
        <v>44</v>
      </c>
      <c r="D254" s="3" t="s">
        <v>50</v>
      </c>
      <c r="E254" s="2">
        <v>555</v>
      </c>
      <c r="F254" s="4">
        <v>120</v>
      </c>
      <c r="G254" s="4">
        <v>15</v>
      </c>
      <c r="H254" s="4">
        <v>8325</v>
      </c>
      <c r="I254" s="4">
        <v>416.25</v>
      </c>
      <c r="J254" s="4">
        <v>7908.75</v>
      </c>
      <c r="K254" s="4">
        <v>5550</v>
      </c>
      <c r="L254" s="4">
        <v>2358.75</v>
      </c>
      <c r="M254" s="5">
        <v>41640</v>
      </c>
      <c r="N254" s="6">
        <v>1</v>
      </c>
      <c r="O254" s="3" t="s">
        <v>20</v>
      </c>
      <c r="P254" s="7" t="s">
        <v>21</v>
      </c>
    </row>
    <row r="255" spans="1:16" ht="12.55" x14ac:dyDescent="0.2">
      <c r="A255" s="2" t="s">
        <v>23</v>
      </c>
      <c r="B255" s="2" t="s">
        <v>26</v>
      </c>
      <c r="C255" s="3" t="s">
        <v>44</v>
      </c>
      <c r="D255" s="3" t="s">
        <v>50</v>
      </c>
      <c r="E255" s="2">
        <v>2861</v>
      </c>
      <c r="F255" s="4">
        <v>120</v>
      </c>
      <c r="G255" s="4">
        <v>15</v>
      </c>
      <c r="H255" s="4">
        <v>42915</v>
      </c>
      <c r="I255" s="4">
        <v>2145.75</v>
      </c>
      <c r="J255" s="4">
        <v>40769.25</v>
      </c>
      <c r="K255" s="4">
        <v>28610</v>
      </c>
      <c r="L255" s="4">
        <v>12159.25</v>
      </c>
      <c r="M255" s="5">
        <v>41640</v>
      </c>
      <c r="N255" s="6">
        <v>1</v>
      </c>
      <c r="O255" s="3" t="s">
        <v>20</v>
      </c>
      <c r="P255" s="7" t="s">
        <v>21</v>
      </c>
    </row>
    <row r="256" spans="1:16" ht="12.55" x14ac:dyDescent="0.2">
      <c r="A256" s="2" t="s">
        <v>31</v>
      </c>
      <c r="B256" s="2" t="s">
        <v>22</v>
      </c>
      <c r="C256" s="3" t="s">
        <v>44</v>
      </c>
      <c r="D256" s="3" t="s">
        <v>50</v>
      </c>
      <c r="E256" s="2">
        <v>807</v>
      </c>
      <c r="F256" s="4">
        <v>120</v>
      </c>
      <c r="G256" s="4">
        <v>125</v>
      </c>
      <c r="H256" s="4">
        <v>100875</v>
      </c>
      <c r="I256" s="4">
        <v>5043.75</v>
      </c>
      <c r="J256" s="4">
        <v>95831.25</v>
      </c>
      <c r="K256" s="4">
        <v>96840</v>
      </c>
      <c r="L256" s="4">
        <v>-1008.75</v>
      </c>
      <c r="M256" s="5">
        <v>41671</v>
      </c>
      <c r="N256" s="6">
        <v>2</v>
      </c>
      <c r="O256" s="3" t="s">
        <v>41</v>
      </c>
      <c r="P256" s="7" t="s">
        <v>21</v>
      </c>
    </row>
    <row r="257" spans="1:16" ht="12.55" x14ac:dyDescent="0.2">
      <c r="A257" s="2" t="s">
        <v>16</v>
      </c>
      <c r="B257" s="2" t="s">
        <v>39</v>
      </c>
      <c r="C257" s="3" t="s">
        <v>44</v>
      </c>
      <c r="D257" s="3" t="s">
        <v>50</v>
      </c>
      <c r="E257" s="2">
        <v>602</v>
      </c>
      <c r="F257" s="4">
        <v>120</v>
      </c>
      <c r="G257" s="4">
        <v>350</v>
      </c>
      <c r="H257" s="4">
        <v>210700</v>
      </c>
      <c r="I257" s="4">
        <v>10535</v>
      </c>
      <c r="J257" s="4">
        <v>200165</v>
      </c>
      <c r="K257" s="4">
        <v>156520</v>
      </c>
      <c r="L257" s="4">
        <v>43645</v>
      </c>
      <c r="M257" s="5">
        <v>41791</v>
      </c>
      <c r="N257" s="6">
        <v>6</v>
      </c>
      <c r="O257" s="3" t="s">
        <v>25</v>
      </c>
      <c r="P257" s="7" t="s">
        <v>21</v>
      </c>
    </row>
    <row r="258" spans="1:16" ht="12.55" x14ac:dyDescent="0.2">
      <c r="A258" s="2" t="s">
        <v>16</v>
      </c>
      <c r="B258" s="2" t="s">
        <v>39</v>
      </c>
      <c r="C258" s="3" t="s">
        <v>44</v>
      </c>
      <c r="D258" s="3" t="s">
        <v>50</v>
      </c>
      <c r="E258" s="2">
        <v>2832</v>
      </c>
      <c r="F258" s="4">
        <v>120</v>
      </c>
      <c r="G258" s="4">
        <v>20</v>
      </c>
      <c r="H258" s="4">
        <v>56640</v>
      </c>
      <c r="I258" s="4">
        <v>2832</v>
      </c>
      <c r="J258" s="4">
        <v>53808</v>
      </c>
      <c r="K258" s="4">
        <v>28320</v>
      </c>
      <c r="L258" s="4">
        <v>25488</v>
      </c>
      <c r="M258" s="5">
        <v>41852</v>
      </c>
      <c r="N258" s="6">
        <v>8</v>
      </c>
      <c r="O258" s="3" t="s">
        <v>35</v>
      </c>
      <c r="P258" s="7" t="s">
        <v>21</v>
      </c>
    </row>
    <row r="259" spans="1:16" ht="12.55" x14ac:dyDescent="0.2">
      <c r="A259" s="2" t="s">
        <v>16</v>
      </c>
      <c r="B259" s="2" t="s">
        <v>24</v>
      </c>
      <c r="C259" s="3" t="s">
        <v>44</v>
      </c>
      <c r="D259" s="3" t="s">
        <v>50</v>
      </c>
      <c r="E259" s="2">
        <v>1579</v>
      </c>
      <c r="F259" s="4">
        <v>120</v>
      </c>
      <c r="G259" s="4">
        <v>20</v>
      </c>
      <c r="H259" s="4">
        <v>31580</v>
      </c>
      <c r="I259" s="4">
        <v>1579</v>
      </c>
      <c r="J259" s="4">
        <v>30001</v>
      </c>
      <c r="K259" s="4">
        <v>15790</v>
      </c>
      <c r="L259" s="4">
        <v>14211</v>
      </c>
      <c r="M259" s="5">
        <v>41852</v>
      </c>
      <c r="N259" s="6">
        <v>8</v>
      </c>
      <c r="O259" s="3" t="s">
        <v>35</v>
      </c>
      <c r="P259" s="7" t="s">
        <v>21</v>
      </c>
    </row>
    <row r="260" spans="1:16" ht="12.55" x14ac:dyDescent="0.2">
      <c r="A260" s="2" t="s">
        <v>31</v>
      </c>
      <c r="B260" s="2" t="s">
        <v>39</v>
      </c>
      <c r="C260" s="3" t="s">
        <v>44</v>
      </c>
      <c r="D260" s="3" t="s">
        <v>50</v>
      </c>
      <c r="E260" s="2">
        <v>861</v>
      </c>
      <c r="F260" s="4">
        <v>120</v>
      </c>
      <c r="G260" s="4">
        <v>125</v>
      </c>
      <c r="H260" s="4">
        <v>107625</v>
      </c>
      <c r="I260" s="4">
        <v>5381.25</v>
      </c>
      <c r="J260" s="4">
        <v>102243.75</v>
      </c>
      <c r="K260" s="4">
        <v>103320</v>
      </c>
      <c r="L260" s="4">
        <v>-1076.25</v>
      </c>
      <c r="M260" s="5">
        <v>41913</v>
      </c>
      <c r="N260" s="6">
        <v>10</v>
      </c>
      <c r="O260" s="3" t="s">
        <v>37</v>
      </c>
      <c r="P260" s="7" t="s">
        <v>21</v>
      </c>
    </row>
    <row r="261" spans="1:16" ht="12.55" x14ac:dyDescent="0.2">
      <c r="A261" s="2" t="s">
        <v>31</v>
      </c>
      <c r="B261" s="2" t="s">
        <v>24</v>
      </c>
      <c r="C261" s="3" t="s">
        <v>44</v>
      </c>
      <c r="D261" s="3" t="s">
        <v>50</v>
      </c>
      <c r="E261" s="2">
        <v>704</v>
      </c>
      <c r="F261" s="4">
        <v>120</v>
      </c>
      <c r="G261" s="4">
        <v>125</v>
      </c>
      <c r="H261" s="4">
        <v>88000</v>
      </c>
      <c r="I261" s="4">
        <v>4400</v>
      </c>
      <c r="J261" s="4">
        <v>83600</v>
      </c>
      <c r="K261" s="4">
        <v>84480</v>
      </c>
      <c r="L261" s="4">
        <v>-880</v>
      </c>
      <c r="M261" s="5">
        <v>41548</v>
      </c>
      <c r="N261" s="6">
        <v>10</v>
      </c>
      <c r="O261" s="3" t="s">
        <v>37</v>
      </c>
      <c r="P261" s="7" t="s">
        <v>38</v>
      </c>
    </row>
    <row r="262" spans="1:16" ht="12.55" x14ac:dyDescent="0.2">
      <c r="A262" s="2" t="s">
        <v>16</v>
      </c>
      <c r="B262" s="2" t="s">
        <v>24</v>
      </c>
      <c r="C262" s="3" t="s">
        <v>44</v>
      </c>
      <c r="D262" s="3" t="s">
        <v>50</v>
      </c>
      <c r="E262" s="2">
        <v>1033</v>
      </c>
      <c r="F262" s="4">
        <v>120</v>
      </c>
      <c r="G262" s="4">
        <v>20</v>
      </c>
      <c r="H262" s="4">
        <v>20660</v>
      </c>
      <c r="I262" s="4">
        <v>1033</v>
      </c>
      <c r="J262" s="4">
        <v>19627</v>
      </c>
      <c r="K262" s="4">
        <v>10330</v>
      </c>
      <c r="L262" s="4">
        <v>9297</v>
      </c>
      <c r="M262" s="5">
        <v>41609</v>
      </c>
      <c r="N262" s="6">
        <v>12</v>
      </c>
      <c r="O262" s="3" t="s">
        <v>27</v>
      </c>
      <c r="P262" s="7" t="s">
        <v>38</v>
      </c>
    </row>
    <row r="263" spans="1:16" ht="12.55" x14ac:dyDescent="0.2">
      <c r="A263" s="2" t="s">
        <v>42</v>
      </c>
      <c r="B263" s="2" t="s">
        <v>22</v>
      </c>
      <c r="C263" s="3" t="s">
        <v>44</v>
      </c>
      <c r="D263" s="3" t="s">
        <v>50</v>
      </c>
      <c r="E263" s="2">
        <v>1250</v>
      </c>
      <c r="F263" s="4">
        <v>120</v>
      </c>
      <c r="G263" s="4">
        <v>300</v>
      </c>
      <c r="H263" s="4">
        <v>375000</v>
      </c>
      <c r="I263" s="4">
        <v>18750</v>
      </c>
      <c r="J263" s="4">
        <v>356250</v>
      </c>
      <c r="K263" s="4">
        <v>312500</v>
      </c>
      <c r="L263" s="4">
        <v>43750</v>
      </c>
      <c r="M263" s="5">
        <v>41974</v>
      </c>
      <c r="N263" s="6">
        <v>12</v>
      </c>
      <c r="O263" s="3" t="s">
        <v>27</v>
      </c>
      <c r="P263" s="7" t="s">
        <v>21</v>
      </c>
    </row>
    <row r="264" spans="1:16" ht="12.55" x14ac:dyDescent="0.2">
      <c r="A264" s="2" t="s">
        <v>16</v>
      </c>
      <c r="B264" s="2" t="s">
        <v>17</v>
      </c>
      <c r="C264" s="3" t="s">
        <v>45</v>
      </c>
      <c r="D264" s="3" t="s">
        <v>50</v>
      </c>
      <c r="E264" s="2">
        <v>1389</v>
      </c>
      <c r="F264" s="4">
        <v>250</v>
      </c>
      <c r="G264" s="4">
        <v>20</v>
      </c>
      <c r="H264" s="4">
        <v>27780</v>
      </c>
      <c r="I264" s="4">
        <v>1389</v>
      </c>
      <c r="J264" s="4">
        <v>26391</v>
      </c>
      <c r="K264" s="4">
        <v>13890</v>
      </c>
      <c r="L264" s="4">
        <v>12501</v>
      </c>
      <c r="M264" s="5">
        <v>41548</v>
      </c>
      <c r="N264" s="6">
        <v>10</v>
      </c>
      <c r="O264" s="3" t="s">
        <v>37</v>
      </c>
      <c r="P264" s="7" t="s">
        <v>38</v>
      </c>
    </row>
    <row r="265" spans="1:16" ht="12.55" x14ac:dyDescent="0.2">
      <c r="A265" s="2" t="s">
        <v>16</v>
      </c>
      <c r="B265" s="2" t="s">
        <v>39</v>
      </c>
      <c r="C265" s="3" t="s">
        <v>45</v>
      </c>
      <c r="D265" s="3" t="s">
        <v>50</v>
      </c>
      <c r="E265" s="2">
        <v>1265</v>
      </c>
      <c r="F265" s="4">
        <v>250</v>
      </c>
      <c r="G265" s="4">
        <v>20</v>
      </c>
      <c r="H265" s="4">
        <v>25300</v>
      </c>
      <c r="I265" s="4">
        <v>1265</v>
      </c>
      <c r="J265" s="4">
        <v>24035</v>
      </c>
      <c r="K265" s="4">
        <v>12650</v>
      </c>
      <c r="L265" s="4">
        <v>11385</v>
      </c>
      <c r="M265" s="5">
        <v>41579</v>
      </c>
      <c r="N265" s="6">
        <v>11</v>
      </c>
      <c r="O265" s="3" t="s">
        <v>43</v>
      </c>
      <c r="P265" s="7" t="s">
        <v>38</v>
      </c>
    </row>
    <row r="266" spans="1:16" ht="12.55" x14ac:dyDescent="0.2">
      <c r="A266" s="2" t="s">
        <v>16</v>
      </c>
      <c r="B266" s="2" t="s">
        <v>22</v>
      </c>
      <c r="C266" s="3" t="s">
        <v>45</v>
      </c>
      <c r="D266" s="3" t="s">
        <v>50</v>
      </c>
      <c r="E266" s="2">
        <v>2297</v>
      </c>
      <c r="F266" s="4">
        <v>250</v>
      </c>
      <c r="G266" s="4">
        <v>20</v>
      </c>
      <c r="H266" s="4">
        <v>45940</v>
      </c>
      <c r="I266" s="4">
        <v>2297</v>
      </c>
      <c r="J266" s="4">
        <v>43643</v>
      </c>
      <c r="K266" s="4">
        <v>22970</v>
      </c>
      <c r="L266" s="4">
        <v>20673</v>
      </c>
      <c r="M266" s="5">
        <v>41579</v>
      </c>
      <c r="N266" s="6">
        <v>11</v>
      </c>
      <c r="O266" s="3" t="s">
        <v>43</v>
      </c>
      <c r="P266" s="7" t="s">
        <v>38</v>
      </c>
    </row>
    <row r="267" spans="1:16" ht="12.55" x14ac:dyDescent="0.2">
      <c r="A267" s="2" t="s">
        <v>16</v>
      </c>
      <c r="B267" s="2" t="s">
        <v>39</v>
      </c>
      <c r="C267" s="3" t="s">
        <v>45</v>
      </c>
      <c r="D267" s="3" t="s">
        <v>50</v>
      </c>
      <c r="E267" s="2">
        <v>2663</v>
      </c>
      <c r="F267" s="4">
        <v>250</v>
      </c>
      <c r="G267" s="4">
        <v>20</v>
      </c>
      <c r="H267" s="4">
        <v>53260</v>
      </c>
      <c r="I267" s="4">
        <v>2663</v>
      </c>
      <c r="J267" s="4">
        <v>50597</v>
      </c>
      <c r="K267" s="4">
        <v>26630</v>
      </c>
      <c r="L267" s="4">
        <v>23967</v>
      </c>
      <c r="M267" s="5">
        <v>41974</v>
      </c>
      <c r="N267" s="6">
        <v>12</v>
      </c>
      <c r="O267" s="3" t="s">
        <v>27</v>
      </c>
      <c r="P267" s="7" t="s">
        <v>21</v>
      </c>
    </row>
    <row r="268" spans="1:16" ht="12.55" x14ac:dyDescent="0.2">
      <c r="A268" s="2" t="s">
        <v>16</v>
      </c>
      <c r="B268" s="2" t="s">
        <v>39</v>
      </c>
      <c r="C268" s="3" t="s">
        <v>45</v>
      </c>
      <c r="D268" s="3" t="s">
        <v>50</v>
      </c>
      <c r="E268" s="2">
        <v>570</v>
      </c>
      <c r="F268" s="4">
        <v>250</v>
      </c>
      <c r="G268" s="4">
        <v>7</v>
      </c>
      <c r="H268" s="4">
        <v>3990</v>
      </c>
      <c r="I268" s="4">
        <v>199.5</v>
      </c>
      <c r="J268" s="4">
        <v>3790.5</v>
      </c>
      <c r="K268" s="4">
        <v>2850</v>
      </c>
      <c r="L268" s="4">
        <v>940.5</v>
      </c>
      <c r="M268" s="5">
        <v>41974</v>
      </c>
      <c r="N268" s="6">
        <v>12</v>
      </c>
      <c r="O268" s="3" t="s">
        <v>27</v>
      </c>
      <c r="P268" s="7" t="s">
        <v>21</v>
      </c>
    </row>
    <row r="269" spans="1:16" ht="12.55" x14ac:dyDescent="0.2">
      <c r="A269" s="2" t="s">
        <v>16</v>
      </c>
      <c r="B269" s="2" t="s">
        <v>24</v>
      </c>
      <c r="C269" s="3" t="s">
        <v>45</v>
      </c>
      <c r="D269" s="3" t="s">
        <v>50</v>
      </c>
      <c r="E269" s="2">
        <v>2487</v>
      </c>
      <c r="F269" s="4">
        <v>250</v>
      </c>
      <c r="G269" s="4">
        <v>7</v>
      </c>
      <c r="H269" s="4">
        <v>17409</v>
      </c>
      <c r="I269" s="4">
        <v>870.45</v>
      </c>
      <c r="J269" s="4">
        <v>16538.55</v>
      </c>
      <c r="K269" s="4">
        <v>12435</v>
      </c>
      <c r="L269" s="4">
        <v>4103.5499999999993</v>
      </c>
      <c r="M269" s="5">
        <v>41974</v>
      </c>
      <c r="N269" s="6">
        <v>12</v>
      </c>
      <c r="O269" s="3" t="s">
        <v>27</v>
      </c>
      <c r="P269" s="7" t="s">
        <v>21</v>
      </c>
    </row>
    <row r="270" spans="1:16" ht="12.55" x14ac:dyDescent="0.2">
      <c r="A270" s="2" t="s">
        <v>16</v>
      </c>
      <c r="B270" s="2" t="s">
        <v>22</v>
      </c>
      <c r="C270" s="3" t="s">
        <v>47</v>
      </c>
      <c r="D270" s="3" t="s">
        <v>50</v>
      </c>
      <c r="E270" s="2">
        <v>1350</v>
      </c>
      <c r="F270" s="4">
        <v>260</v>
      </c>
      <c r="G270" s="4">
        <v>350</v>
      </c>
      <c r="H270" s="4">
        <v>472500</v>
      </c>
      <c r="I270" s="4">
        <v>23625</v>
      </c>
      <c r="J270" s="4">
        <v>448875</v>
      </c>
      <c r="K270" s="4">
        <v>351000</v>
      </c>
      <c r="L270" s="4">
        <v>97875</v>
      </c>
      <c r="M270" s="5">
        <v>41671</v>
      </c>
      <c r="N270" s="6">
        <v>2</v>
      </c>
      <c r="O270" s="3" t="s">
        <v>41</v>
      </c>
      <c r="P270" s="7" t="s">
        <v>21</v>
      </c>
    </row>
    <row r="271" spans="1:16" ht="12.55" x14ac:dyDescent="0.2">
      <c r="A271" s="2" t="s">
        <v>16</v>
      </c>
      <c r="B271" s="2" t="s">
        <v>17</v>
      </c>
      <c r="C271" s="3" t="s">
        <v>47</v>
      </c>
      <c r="D271" s="3" t="s">
        <v>50</v>
      </c>
      <c r="E271" s="2">
        <v>552</v>
      </c>
      <c r="F271" s="4">
        <v>260</v>
      </c>
      <c r="G271" s="4">
        <v>350</v>
      </c>
      <c r="H271" s="4">
        <v>193200</v>
      </c>
      <c r="I271" s="4">
        <v>9660</v>
      </c>
      <c r="J271" s="4">
        <v>183540</v>
      </c>
      <c r="K271" s="4">
        <v>143520</v>
      </c>
      <c r="L271" s="4">
        <v>40020</v>
      </c>
      <c r="M271" s="5">
        <v>41852</v>
      </c>
      <c r="N271" s="6">
        <v>8</v>
      </c>
      <c r="O271" s="3" t="s">
        <v>35</v>
      </c>
      <c r="P271" s="7" t="s">
        <v>21</v>
      </c>
    </row>
    <row r="272" spans="1:16" ht="12.55" x14ac:dyDescent="0.2">
      <c r="A272" s="2" t="s">
        <v>16</v>
      </c>
      <c r="B272" s="2" t="s">
        <v>17</v>
      </c>
      <c r="C272" s="3" t="s">
        <v>47</v>
      </c>
      <c r="D272" s="3" t="s">
        <v>50</v>
      </c>
      <c r="E272" s="2">
        <v>1228</v>
      </c>
      <c r="F272" s="4">
        <v>260</v>
      </c>
      <c r="G272" s="4">
        <v>350</v>
      </c>
      <c r="H272" s="4">
        <v>429800</v>
      </c>
      <c r="I272" s="4">
        <v>21490</v>
      </c>
      <c r="J272" s="4">
        <v>408310</v>
      </c>
      <c r="K272" s="4">
        <v>319280</v>
      </c>
      <c r="L272" s="4">
        <v>89030</v>
      </c>
      <c r="M272" s="5">
        <v>41548</v>
      </c>
      <c r="N272" s="6">
        <v>10</v>
      </c>
      <c r="O272" s="3" t="s">
        <v>37</v>
      </c>
      <c r="P272" s="7" t="s">
        <v>38</v>
      </c>
    </row>
    <row r="273" spans="1:16" ht="12.55" x14ac:dyDescent="0.2">
      <c r="A273" s="2" t="s">
        <v>42</v>
      </c>
      <c r="B273" s="2" t="s">
        <v>22</v>
      </c>
      <c r="C273" s="3" t="s">
        <v>47</v>
      </c>
      <c r="D273" s="3" t="s">
        <v>50</v>
      </c>
      <c r="E273" s="2">
        <v>1250</v>
      </c>
      <c r="F273" s="4">
        <v>260</v>
      </c>
      <c r="G273" s="4">
        <v>300</v>
      </c>
      <c r="H273" s="4">
        <v>375000</v>
      </c>
      <c r="I273" s="4">
        <v>18750</v>
      </c>
      <c r="J273" s="4">
        <v>356250</v>
      </c>
      <c r="K273" s="4">
        <v>312500</v>
      </c>
      <c r="L273" s="4">
        <v>43750</v>
      </c>
      <c r="M273" s="5">
        <v>41974</v>
      </c>
      <c r="N273" s="6">
        <v>12</v>
      </c>
      <c r="O273" s="3" t="s">
        <v>27</v>
      </c>
      <c r="P273" s="7" t="s">
        <v>21</v>
      </c>
    </row>
    <row r="274" spans="1:16" ht="12.55" x14ac:dyDescent="0.2">
      <c r="A274" s="2" t="s">
        <v>23</v>
      </c>
      <c r="B274" s="2" t="s">
        <v>24</v>
      </c>
      <c r="C274" s="3" t="s">
        <v>40</v>
      </c>
      <c r="D274" s="3" t="s">
        <v>50</v>
      </c>
      <c r="E274" s="2">
        <v>3801</v>
      </c>
      <c r="F274" s="4">
        <v>10</v>
      </c>
      <c r="G274" s="4">
        <v>15</v>
      </c>
      <c r="H274" s="4">
        <v>57015</v>
      </c>
      <c r="I274" s="4">
        <v>3420.8999999999996</v>
      </c>
      <c r="J274" s="4">
        <v>53594.100000000006</v>
      </c>
      <c r="K274" s="4">
        <v>38010</v>
      </c>
      <c r="L274" s="4">
        <v>15584.100000000002</v>
      </c>
      <c r="M274" s="5">
        <v>41730</v>
      </c>
      <c r="N274" s="6">
        <v>4</v>
      </c>
      <c r="O274" s="3" t="s">
        <v>46</v>
      </c>
      <c r="P274" s="7" t="s">
        <v>21</v>
      </c>
    </row>
    <row r="275" spans="1:16" ht="12.55" x14ac:dyDescent="0.2">
      <c r="A275" s="2" t="s">
        <v>16</v>
      </c>
      <c r="B275" s="2" t="s">
        <v>39</v>
      </c>
      <c r="C275" s="3" t="s">
        <v>18</v>
      </c>
      <c r="D275" s="3" t="s">
        <v>50</v>
      </c>
      <c r="E275" s="2">
        <v>1117.5</v>
      </c>
      <c r="F275" s="4">
        <v>3</v>
      </c>
      <c r="G275" s="4">
        <v>20</v>
      </c>
      <c r="H275" s="4">
        <v>22350</v>
      </c>
      <c r="I275" s="4">
        <v>1341</v>
      </c>
      <c r="J275" s="4">
        <v>21009</v>
      </c>
      <c r="K275" s="4">
        <v>11175</v>
      </c>
      <c r="L275" s="4">
        <v>9834</v>
      </c>
      <c r="M275" s="5">
        <v>41640</v>
      </c>
      <c r="N275" s="6">
        <v>1</v>
      </c>
      <c r="O275" s="3" t="s">
        <v>20</v>
      </c>
      <c r="P275" s="7" t="s">
        <v>21</v>
      </c>
    </row>
    <row r="276" spans="1:16" ht="12.55" x14ac:dyDescent="0.2">
      <c r="A276" s="2" t="s">
        <v>23</v>
      </c>
      <c r="B276" s="2" t="s">
        <v>17</v>
      </c>
      <c r="C276" s="3" t="s">
        <v>18</v>
      </c>
      <c r="D276" s="3" t="s">
        <v>50</v>
      </c>
      <c r="E276" s="2">
        <v>2844</v>
      </c>
      <c r="F276" s="4">
        <v>3</v>
      </c>
      <c r="G276" s="4">
        <v>15</v>
      </c>
      <c r="H276" s="4">
        <v>42660</v>
      </c>
      <c r="I276" s="4">
        <v>2559.6</v>
      </c>
      <c r="J276" s="4">
        <v>40100.400000000001</v>
      </c>
      <c r="K276" s="4">
        <v>28440</v>
      </c>
      <c r="L276" s="4">
        <v>11660.400000000001</v>
      </c>
      <c r="M276" s="5">
        <v>41791</v>
      </c>
      <c r="N276" s="6">
        <v>6</v>
      </c>
      <c r="O276" s="3" t="s">
        <v>25</v>
      </c>
      <c r="P276" s="7" t="s">
        <v>21</v>
      </c>
    </row>
    <row r="277" spans="1:16" ht="12.55" x14ac:dyDescent="0.2">
      <c r="A277" s="2" t="s">
        <v>30</v>
      </c>
      <c r="B277" s="2" t="s">
        <v>26</v>
      </c>
      <c r="C277" s="3" t="s">
        <v>18</v>
      </c>
      <c r="D277" s="3" t="s">
        <v>50</v>
      </c>
      <c r="E277" s="2">
        <v>562</v>
      </c>
      <c r="F277" s="4">
        <v>3</v>
      </c>
      <c r="G277" s="4">
        <v>12</v>
      </c>
      <c r="H277" s="4">
        <v>6744</v>
      </c>
      <c r="I277" s="4">
        <v>404.64</v>
      </c>
      <c r="J277" s="4">
        <v>6339.36</v>
      </c>
      <c r="K277" s="4">
        <v>1686</v>
      </c>
      <c r="L277" s="4">
        <v>4653.3599999999997</v>
      </c>
      <c r="M277" s="5">
        <v>41883</v>
      </c>
      <c r="N277" s="6">
        <v>9</v>
      </c>
      <c r="O277" s="3" t="s">
        <v>36</v>
      </c>
      <c r="P277" s="7" t="s">
        <v>21</v>
      </c>
    </row>
    <row r="278" spans="1:16" ht="12.55" x14ac:dyDescent="0.2">
      <c r="A278" s="2" t="s">
        <v>30</v>
      </c>
      <c r="B278" s="2" t="s">
        <v>17</v>
      </c>
      <c r="C278" s="3" t="s">
        <v>18</v>
      </c>
      <c r="D278" s="3" t="s">
        <v>50</v>
      </c>
      <c r="E278" s="2">
        <v>2299</v>
      </c>
      <c r="F278" s="4">
        <v>3</v>
      </c>
      <c r="G278" s="4">
        <v>12</v>
      </c>
      <c r="H278" s="4">
        <v>27588</v>
      </c>
      <c r="I278" s="4">
        <v>1655.28</v>
      </c>
      <c r="J278" s="4">
        <v>25932.720000000001</v>
      </c>
      <c r="K278" s="4">
        <v>6897</v>
      </c>
      <c r="L278" s="4">
        <v>19035.72</v>
      </c>
      <c r="M278" s="5">
        <v>41548</v>
      </c>
      <c r="N278" s="6">
        <v>10</v>
      </c>
      <c r="O278" s="3" t="s">
        <v>37</v>
      </c>
      <c r="P278" s="7" t="s">
        <v>38</v>
      </c>
    </row>
    <row r="279" spans="1:16" ht="12.55" x14ac:dyDescent="0.2">
      <c r="A279" s="2" t="s">
        <v>23</v>
      </c>
      <c r="B279" s="2" t="s">
        <v>39</v>
      </c>
      <c r="C279" s="3" t="s">
        <v>18</v>
      </c>
      <c r="D279" s="3" t="s">
        <v>50</v>
      </c>
      <c r="E279" s="2">
        <v>2030</v>
      </c>
      <c r="F279" s="4">
        <v>3</v>
      </c>
      <c r="G279" s="4">
        <v>15</v>
      </c>
      <c r="H279" s="4">
        <v>30450</v>
      </c>
      <c r="I279" s="4">
        <v>1827</v>
      </c>
      <c r="J279" s="4">
        <v>28623</v>
      </c>
      <c r="K279" s="4">
        <v>20300</v>
      </c>
      <c r="L279" s="4">
        <v>8323</v>
      </c>
      <c r="M279" s="5">
        <v>41944</v>
      </c>
      <c r="N279" s="6">
        <v>11</v>
      </c>
      <c r="O279" s="3" t="s">
        <v>43</v>
      </c>
      <c r="P279" s="7" t="s">
        <v>21</v>
      </c>
    </row>
    <row r="280" spans="1:16" ht="12.55" x14ac:dyDescent="0.2">
      <c r="A280" s="2" t="s">
        <v>16</v>
      </c>
      <c r="B280" s="2" t="s">
        <v>39</v>
      </c>
      <c r="C280" s="3" t="s">
        <v>18</v>
      </c>
      <c r="D280" s="3" t="s">
        <v>50</v>
      </c>
      <c r="E280" s="2">
        <v>263</v>
      </c>
      <c r="F280" s="4">
        <v>3</v>
      </c>
      <c r="G280" s="4">
        <v>7</v>
      </c>
      <c r="H280" s="4">
        <v>1841</v>
      </c>
      <c r="I280" s="4">
        <v>110.46</v>
      </c>
      <c r="J280" s="4">
        <v>1730.54</v>
      </c>
      <c r="K280" s="4">
        <v>1315</v>
      </c>
      <c r="L280" s="4">
        <v>415.53999999999996</v>
      </c>
      <c r="M280" s="5">
        <v>41579</v>
      </c>
      <c r="N280" s="6">
        <v>11</v>
      </c>
      <c r="O280" s="3" t="s">
        <v>43</v>
      </c>
      <c r="P280" s="7" t="s">
        <v>38</v>
      </c>
    </row>
    <row r="281" spans="1:16" ht="12.55" x14ac:dyDescent="0.2">
      <c r="A281" s="2" t="s">
        <v>31</v>
      </c>
      <c r="B281" s="2" t="s">
        <v>22</v>
      </c>
      <c r="C281" s="3" t="s">
        <v>18</v>
      </c>
      <c r="D281" s="3" t="s">
        <v>50</v>
      </c>
      <c r="E281" s="2">
        <v>887</v>
      </c>
      <c r="F281" s="4">
        <v>3</v>
      </c>
      <c r="G281" s="4">
        <v>125</v>
      </c>
      <c r="H281" s="4">
        <v>110875</v>
      </c>
      <c r="I281" s="4">
        <v>6652.5</v>
      </c>
      <c r="J281" s="4">
        <v>104222.5</v>
      </c>
      <c r="K281" s="4">
        <v>106440</v>
      </c>
      <c r="L281" s="4">
        <v>-2217.5</v>
      </c>
      <c r="M281" s="5">
        <v>41609</v>
      </c>
      <c r="N281" s="6">
        <v>12</v>
      </c>
      <c r="O281" s="3" t="s">
        <v>27</v>
      </c>
      <c r="P281" s="7" t="s">
        <v>38</v>
      </c>
    </row>
    <row r="282" spans="1:16" ht="12.55" x14ac:dyDescent="0.2">
      <c r="A282" s="2" t="s">
        <v>16</v>
      </c>
      <c r="B282" s="2" t="s">
        <v>26</v>
      </c>
      <c r="C282" s="3" t="s">
        <v>28</v>
      </c>
      <c r="D282" s="3" t="s">
        <v>50</v>
      </c>
      <c r="E282" s="2">
        <v>980</v>
      </c>
      <c r="F282" s="4">
        <v>5</v>
      </c>
      <c r="G282" s="4">
        <v>350</v>
      </c>
      <c r="H282" s="4">
        <v>343000</v>
      </c>
      <c r="I282" s="4">
        <v>20580</v>
      </c>
      <c r="J282" s="4">
        <v>322420</v>
      </c>
      <c r="K282" s="4">
        <v>254800</v>
      </c>
      <c r="L282" s="4">
        <v>67620</v>
      </c>
      <c r="M282" s="5">
        <v>41730</v>
      </c>
      <c r="N282" s="6">
        <v>4</v>
      </c>
      <c r="O282" s="3" t="s">
        <v>46</v>
      </c>
      <c r="P282" s="7" t="s">
        <v>21</v>
      </c>
    </row>
    <row r="283" spans="1:16" ht="12.55" x14ac:dyDescent="0.2">
      <c r="A283" s="2" t="s">
        <v>16</v>
      </c>
      <c r="B283" s="2" t="s">
        <v>22</v>
      </c>
      <c r="C283" s="3" t="s">
        <v>28</v>
      </c>
      <c r="D283" s="3" t="s">
        <v>50</v>
      </c>
      <c r="E283" s="2">
        <v>1460</v>
      </c>
      <c r="F283" s="4">
        <v>5</v>
      </c>
      <c r="G283" s="4">
        <v>350</v>
      </c>
      <c r="H283" s="4">
        <v>511000</v>
      </c>
      <c r="I283" s="4">
        <v>30660</v>
      </c>
      <c r="J283" s="4">
        <v>480340</v>
      </c>
      <c r="K283" s="4">
        <v>379600</v>
      </c>
      <c r="L283" s="4">
        <v>100740</v>
      </c>
      <c r="M283" s="5">
        <v>41760</v>
      </c>
      <c r="N283" s="6">
        <v>5</v>
      </c>
      <c r="O283" s="3" t="s">
        <v>49</v>
      </c>
      <c r="P283" s="7" t="s">
        <v>21</v>
      </c>
    </row>
    <row r="284" spans="1:16" ht="12.55" x14ac:dyDescent="0.2">
      <c r="A284" s="2" t="s">
        <v>16</v>
      </c>
      <c r="B284" s="2" t="s">
        <v>24</v>
      </c>
      <c r="C284" s="3" t="s">
        <v>28</v>
      </c>
      <c r="D284" s="3" t="s">
        <v>50</v>
      </c>
      <c r="E284" s="2">
        <v>1403</v>
      </c>
      <c r="F284" s="4">
        <v>5</v>
      </c>
      <c r="G284" s="4">
        <v>7</v>
      </c>
      <c r="H284" s="4">
        <v>9821</v>
      </c>
      <c r="I284" s="4">
        <v>589.26</v>
      </c>
      <c r="J284" s="4">
        <v>9231.74</v>
      </c>
      <c r="K284" s="4">
        <v>7015</v>
      </c>
      <c r="L284" s="4">
        <v>2216.7399999999998</v>
      </c>
      <c r="M284" s="5">
        <v>41548</v>
      </c>
      <c r="N284" s="6">
        <v>10</v>
      </c>
      <c r="O284" s="3" t="s">
        <v>37</v>
      </c>
      <c r="P284" s="7" t="s">
        <v>38</v>
      </c>
    </row>
    <row r="285" spans="1:16" ht="12.55" x14ac:dyDescent="0.2">
      <c r="A285" s="2" t="s">
        <v>30</v>
      </c>
      <c r="B285" s="2" t="s">
        <v>39</v>
      </c>
      <c r="C285" s="3" t="s">
        <v>28</v>
      </c>
      <c r="D285" s="3" t="s">
        <v>50</v>
      </c>
      <c r="E285" s="2">
        <v>2723</v>
      </c>
      <c r="F285" s="4">
        <v>5</v>
      </c>
      <c r="G285" s="4">
        <v>12</v>
      </c>
      <c r="H285" s="4">
        <v>32676</v>
      </c>
      <c r="I285" s="4">
        <v>1960.56</v>
      </c>
      <c r="J285" s="4">
        <v>30715.439999999999</v>
      </c>
      <c r="K285" s="4">
        <v>8169</v>
      </c>
      <c r="L285" s="4">
        <v>22546.44</v>
      </c>
      <c r="M285" s="5">
        <v>41944</v>
      </c>
      <c r="N285" s="6">
        <v>11</v>
      </c>
      <c r="O285" s="3" t="s">
        <v>43</v>
      </c>
      <c r="P285" s="7" t="s">
        <v>21</v>
      </c>
    </row>
    <row r="286" spans="1:16" ht="12.55" x14ac:dyDescent="0.2">
      <c r="A286" s="2" t="s">
        <v>16</v>
      </c>
      <c r="B286" s="2" t="s">
        <v>24</v>
      </c>
      <c r="C286" s="3" t="s">
        <v>40</v>
      </c>
      <c r="D286" s="3" t="s">
        <v>50</v>
      </c>
      <c r="E286" s="2">
        <v>1496</v>
      </c>
      <c r="F286" s="4">
        <v>10</v>
      </c>
      <c r="G286" s="4">
        <v>350</v>
      </c>
      <c r="H286" s="4">
        <v>523600</v>
      </c>
      <c r="I286" s="4">
        <v>31416</v>
      </c>
      <c r="J286" s="4">
        <v>492184</v>
      </c>
      <c r="K286" s="4">
        <v>388960</v>
      </c>
      <c r="L286" s="4">
        <v>103224</v>
      </c>
      <c r="M286" s="5">
        <v>41791</v>
      </c>
      <c r="N286" s="6">
        <v>6</v>
      </c>
      <c r="O286" s="3" t="s">
        <v>25</v>
      </c>
      <c r="P286" s="7" t="s">
        <v>21</v>
      </c>
    </row>
    <row r="287" spans="1:16" ht="12.55" x14ac:dyDescent="0.2">
      <c r="A287" s="2" t="s">
        <v>30</v>
      </c>
      <c r="B287" s="2" t="s">
        <v>17</v>
      </c>
      <c r="C287" s="3" t="s">
        <v>40</v>
      </c>
      <c r="D287" s="3" t="s">
        <v>50</v>
      </c>
      <c r="E287" s="2">
        <v>2299</v>
      </c>
      <c r="F287" s="4">
        <v>10</v>
      </c>
      <c r="G287" s="4">
        <v>12</v>
      </c>
      <c r="H287" s="4">
        <v>27588</v>
      </c>
      <c r="I287" s="4">
        <v>1655.28</v>
      </c>
      <c r="J287" s="4">
        <v>25932.720000000001</v>
      </c>
      <c r="K287" s="4">
        <v>6897</v>
      </c>
      <c r="L287" s="4">
        <v>19035.72</v>
      </c>
      <c r="M287" s="5">
        <v>41548</v>
      </c>
      <c r="N287" s="6">
        <v>10</v>
      </c>
      <c r="O287" s="3" t="s">
        <v>37</v>
      </c>
      <c r="P287" s="7" t="s">
        <v>38</v>
      </c>
    </row>
    <row r="288" spans="1:16" ht="12.55" x14ac:dyDescent="0.2">
      <c r="A288" s="2" t="s">
        <v>16</v>
      </c>
      <c r="B288" s="2" t="s">
        <v>39</v>
      </c>
      <c r="C288" s="3" t="s">
        <v>40</v>
      </c>
      <c r="D288" s="3" t="s">
        <v>50</v>
      </c>
      <c r="E288" s="2">
        <v>727</v>
      </c>
      <c r="F288" s="4">
        <v>10</v>
      </c>
      <c r="G288" s="4">
        <v>350</v>
      </c>
      <c r="H288" s="4">
        <v>254450</v>
      </c>
      <c r="I288" s="4">
        <v>15267</v>
      </c>
      <c r="J288" s="4">
        <v>239183</v>
      </c>
      <c r="K288" s="4">
        <v>189020</v>
      </c>
      <c r="L288" s="4">
        <v>50163</v>
      </c>
      <c r="M288" s="5">
        <v>41548</v>
      </c>
      <c r="N288" s="6">
        <v>10</v>
      </c>
      <c r="O288" s="3" t="s">
        <v>37</v>
      </c>
      <c r="P288" s="7" t="s">
        <v>38</v>
      </c>
    </row>
    <row r="289" spans="1:16" ht="12.55" x14ac:dyDescent="0.2">
      <c r="A289" s="2" t="s">
        <v>31</v>
      </c>
      <c r="B289" s="2" t="s">
        <v>17</v>
      </c>
      <c r="C289" s="3" t="s">
        <v>44</v>
      </c>
      <c r="D289" s="3" t="s">
        <v>50</v>
      </c>
      <c r="E289" s="2">
        <v>952</v>
      </c>
      <c r="F289" s="4">
        <v>120</v>
      </c>
      <c r="G289" s="4">
        <v>125</v>
      </c>
      <c r="H289" s="4">
        <v>119000</v>
      </c>
      <c r="I289" s="4">
        <v>7140</v>
      </c>
      <c r="J289" s="4">
        <v>111860</v>
      </c>
      <c r="K289" s="4">
        <v>114240</v>
      </c>
      <c r="L289" s="4">
        <v>-2380</v>
      </c>
      <c r="M289" s="5">
        <v>41671</v>
      </c>
      <c r="N289" s="6">
        <v>2</v>
      </c>
      <c r="O289" s="3" t="s">
        <v>41</v>
      </c>
      <c r="P289" s="7" t="s">
        <v>21</v>
      </c>
    </row>
    <row r="290" spans="1:16" ht="12.55" x14ac:dyDescent="0.2">
      <c r="A290" s="2" t="s">
        <v>31</v>
      </c>
      <c r="B290" s="2" t="s">
        <v>39</v>
      </c>
      <c r="C290" s="3" t="s">
        <v>44</v>
      </c>
      <c r="D290" s="3" t="s">
        <v>50</v>
      </c>
      <c r="E290" s="2">
        <v>2755</v>
      </c>
      <c r="F290" s="4">
        <v>120</v>
      </c>
      <c r="G290" s="4">
        <v>125</v>
      </c>
      <c r="H290" s="4">
        <v>344375</v>
      </c>
      <c r="I290" s="4">
        <v>20662.5</v>
      </c>
      <c r="J290" s="4">
        <v>323712.5</v>
      </c>
      <c r="K290" s="4">
        <v>330600</v>
      </c>
      <c r="L290" s="4">
        <v>-6887.5</v>
      </c>
      <c r="M290" s="5">
        <v>41671</v>
      </c>
      <c r="N290" s="6">
        <v>2</v>
      </c>
      <c r="O290" s="3" t="s">
        <v>41</v>
      </c>
      <c r="P290" s="7" t="s">
        <v>21</v>
      </c>
    </row>
    <row r="291" spans="1:16" ht="12.55" x14ac:dyDescent="0.2">
      <c r="A291" s="2" t="s">
        <v>23</v>
      </c>
      <c r="B291" s="2" t="s">
        <v>22</v>
      </c>
      <c r="C291" s="3" t="s">
        <v>44</v>
      </c>
      <c r="D291" s="3" t="s">
        <v>50</v>
      </c>
      <c r="E291" s="2">
        <v>1530</v>
      </c>
      <c r="F291" s="4">
        <v>120</v>
      </c>
      <c r="G291" s="4">
        <v>15</v>
      </c>
      <c r="H291" s="4">
        <v>22950</v>
      </c>
      <c r="I291" s="4">
        <v>1377</v>
      </c>
      <c r="J291" s="4">
        <v>21573</v>
      </c>
      <c r="K291" s="4">
        <v>15300</v>
      </c>
      <c r="L291" s="4">
        <v>6273</v>
      </c>
      <c r="M291" s="5">
        <v>41760</v>
      </c>
      <c r="N291" s="6">
        <v>5</v>
      </c>
      <c r="O291" s="3" t="s">
        <v>49</v>
      </c>
      <c r="P291" s="7" t="s">
        <v>21</v>
      </c>
    </row>
    <row r="292" spans="1:16" ht="12.55" x14ac:dyDescent="0.2">
      <c r="A292" s="2" t="s">
        <v>16</v>
      </c>
      <c r="B292" s="2" t="s">
        <v>24</v>
      </c>
      <c r="C292" s="3" t="s">
        <v>44</v>
      </c>
      <c r="D292" s="3" t="s">
        <v>50</v>
      </c>
      <c r="E292" s="2">
        <v>1496</v>
      </c>
      <c r="F292" s="4">
        <v>120</v>
      </c>
      <c r="G292" s="4">
        <v>350</v>
      </c>
      <c r="H292" s="4">
        <v>523600</v>
      </c>
      <c r="I292" s="4">
        <v>31416</v>
      </c>
      <c r="J292" s="4">
        <v>492184</v>
      </c>
      <c r="K292" s="4">
        <v>388960</v>
      </c>
      <c r="L292" s="4">
        <v>103224</v>
      </c>
      <c r="M292" s="5">
        <v>41791</v>
      </c>
      <c r="N292" s="6">
        <v>6</v>
      </c>
      <c r="O292" s="3" t="s">
        <v>25</v>
      </c>
      <c r="P292" s="7" t="s">
        <v>21</v>
      </c>
    </row>
    <row r="293" spans="1:16" ht="12.55" x14ac:dyDescent="0.2">
      <c r="A293" s="2" t="s">
        <v>16</v>
      </c>
      <c r="B293" s="2" t="s">
        <v>26</v>
      </c>
      <c r="C293" s="3" t="s">
        <v>44</v>
      </c>
      <c r="D293" s="3" t="s">
        <v>50</v>
      </c>
      <c r="E293" s="2">
        <v>1498</v>
      </c>
      <c r="F293" s="4">
        <v>120</v>
      </c>
      <c r="G293" s="4">
        <v>7</v>
      </c>
      <c r="H293" s="4">
        <v>10486</v>
      </c>
      <c r="I293" s="4">
        <v>629.16</v>
      </c>
      <c r="J293" s="4">
        <v>9856.84</v>
      </c>
      <c r="K293" s="4">
        <v>7490</v>
      </c>
      <c r="L293" s="4">
        <v>2366.84</v>
      </c>
      <c r="M293" s="5">
        <v>41791</v>
      </c>
      <c r="N293" s="6">
        <v>6</v>
      </c>
      <c r="O293" s="3" t="s">
        <v>25</v>
      </c>
      <c r="P293" s="7" t="s">
        <v>21</v>
      </c>
    </row>
    <row r="294" spans="1:16" ht="12.55" x14ac:dyDescent="0.2">
      <c r="A294" s="2" t="s">
        <v>42</v>
      </c>
      <c r="B294" s="2" t="s">
        <v>24</v>
      </c>
      <c r="C294" s="3" t="s">
        <v>44</v>
      </c>
      <c r="D294" s="3" t="s">
        <v>50</v>
      </c>
      <c r="E294" s="2">
        <v>1221</v>
      </c>
      <c r="F294" s="4">
        <v>120</v>
      </c>
      <c r="G294" s="4">
        <v>300</v>
      </c>
      <c r="H294" s="4">
        <v>366300</v>
      </c>
      <c r="I294" s="4">
        <v>21978</v>
      </c>
      <c r="J294" s="4">
        <v>344322</v>
      </c>
      <c r="K294" s="4">
        <v>305250</v>
      </c>
      <c r="L294" s="4">
        <v>39072</v>
      </c>
      <c r="M294" s="5">
        <v>41548</v>
      </c>
      <c r="N294" s="6">
        <v>10</v>
      </c>
      <c r="O294" s="3" t="s">
        <v>37</v>
      </c>
      <c r="P294" s="7" t="s">
        <v>38</v>
      </c>
    </row>
    <row r="295" spans="1:16" ht="12.55" x14ac:dyDescent="0.2">
      <c r="A295" s="2" t="s">
        <v>16</v>
      </c>
      <c r="B295" s="2" t="s">
        <v>24</v>
      </c>
      <c r="C295" s="3" t="s">
        <v>44</v>
      </c>
      <c r="D295" s="3" t="s">
        <v>50</v>
      </c>
      <c r="E295" s="2">
        <v>2076</v>
      </c>
      <c r="F295" s="4">
        <v>120</v>
      </c>
      <c r="G295" s="4">
        <v>350</v>
      </c>
      <c r="H295" s="4">
        <v>726600</v>
      </c>
      <c r="I295" s="4">
        <v>43596</v>
      </c>
      <c r="J295" s="4">
        <v>683004</v>
      </c>
      <c r="K295" s="4">
        <v>539760</v>
      </c>
      <c r="L295" s="4">
        <v>143244</v>
      </c>
      <c r="M295" s="5">
        <v>41548</v>
      </c>
      <c r="N295" s="6">
        <v>10</v>
      </c>
      <c r="O295" s="3" t="s">
        <v>37</v>
      </c>
      <c r="P295" s="7" t="s">
        <v>38</v>
      </c>
    </row>
    <row r="296" spans="1:16" ht="12.55" x14ac:dyDescent="0.2">
      <c r="A296" s="2" t="s">
        <v>23</v>
      </c>
      <c r="B296" s="2" t="s">
        <v>17</v>
      </c>
      <c r="C296" s="3" t="s">
        <v>45</v>
      </c>
      <c r="D296" s="3" t="s">
        <v>50</v>
      </c>
      <c r="E296" s="2">
        <v>2844</v>
      </c>
      <c r="F296" s="4">
        <v>250</v>
      </c>
      <c r="G296" s="4">
        <v>15</v>
      </c>
      <c r="H296" s="4">
        <v>42660</v>
      </c>
      <c r="I296" s="4">
        <v>2559.6</v>
      </c>
      <c r="J296" s="4">
        <v>40100.400000000001</v>
      </c>
      <c r="K296" s="4">
        <v>28440</v>
      </c>
      <c r="L296" s="4">
        <v>11660.400000000001</v>
      </c>
      <c r="M296" s="5">
        <v>41791</v>
      </c>
      <c r="N296" s="6">
        <v>6</v>
      </c>
      <c r="O296" s="3" t="s">
        <v>25</v>
      </c>
      <c r="P296" s="7" t="s">
        <v>21</v>
      </c>
    </row>
    <row r="297" spans="1:16" ht="12.55" x14ac:dyDescent="0.2">
      <c r="A297" s="2" t="s">
        <v>16</v>
      </c>
      <c r="B297" s="2" t="s">
        <v>26</v>
      </c>
      <c r="C297" s="3" t="s">
        <v>45</v>
      </c>
      <c r="D297" s="3" t="s">
        <v>50</v>
      </c>
      <c r="E297" s="2">
        <v>1498</v>
      </c>
      <c r="F297" s="4">
        <v>250</v>
      </c>
      <c r="G297" s="4">
        <v>7</v>
      </c>
      <c r="H297" s="4">
        <v>10486</v>
      </c>
      <c r="I297" s="4">
        <v>629.16</v>
      </c>
      <c r="J297" s="4">
        <v>9856.84</v>
      </c>
      <c r="K297" s="4">
        <v>7490</v>
      </c>
      <c r="L297" s="4">
        <v>2366.84</v>
      </c>
      <c r="M297" s="5">
        <v>41791</v>
      </c>
      <c r="N297" s="6">
        <v>6</v>
      </c>
      <c r="O297" s="3" t="s">
        <v>25</v>
      </c>
      <c r="P297" s="7" t="s">
        <v>21</v>
      </c>
    </row>
    <row r="298" spans="1:16" ht="12.55" x14ac:dyDescent="0.2">
      <c r="A298" s="2" t="s">
        <v>42</v>
      </c>
      <c r="B298" s="2" t="s">
        <v>24</v>
      </c>
      <c r="C298" s="3" t="s">
        <v>45</v>
      </c>
      <c r="D298" s="3" t="s">
        <v>50</v>
      </c>
      <c r="E298" s="2">
        <v>1221</v>
      </c>
      <c r="F298" s="4">
        <v>250</v>
      </c>
      <c r="G298" s="4">
        <v>300</v>
      </c>
      <c r="H298" s="4">
        <v>366300</v>
      </c>
      <c r="I298" s="4">
        <v>21978</v>
      </c>
      <c r="J298" s="4">
        <v>344322</v>
      </c>
      <c r="K298" s="4">
        <v>305250</v>
      </c>
      <c r="L298" s="4">
        <v>39072</v>
      </c>
      <c r="M298" s="5">
        <v>41548</v>
      </c>
      <c r="N298" s="6">
        <v>10</v>
      </c>
      <c r="O298" s="3" t="s">
        <v>37</v>
      </c>
      <c r="P298" s="7" t="s">
        <v>38</v>
      </c>
    </row>
    <row r="299" spans="1:16" ht="12.55" x14ac:dyDescent="0.2">
      <c r="A299" s="2" t="s">
        <v>16</v>
      </c>
      <c r="B299" s="2" t="s">
        <v>26</v>
      </c>
      <c r="C299" s="3" t="s">
        <v>45</v>
      </c>
      <c r="D299" s="3" t="s">
        <v>50</v>
      </c>
      <c r="E299" s="2">
        <v>1123</v>
      </c>
      <c r="F299" s="4">
        <v>250</v>
      </c>
      <c r="G299" s="4">
        <v>20</v>
      </c>
      <c r="H299" s="4">
        <v>22460</v>
      </c>
      <c r="I299" s="4">
        <v>1347.6</v>
      </c>
      <c r="J299" s="4">
        <v>21112.400000000001</v>
      </c>
      <c r="K299" s="4">
        <v>11230</v>
      </c>
      <c r="L299" s="4">
        <v>9882.4000000000015</v>
      </c>
      <c r="M299" s="5">
        <v>41579</v>
      </c>
      <c r="N299" s="6">
        <v>11</v>
      </c>
      <c r="O299" s="3" t="s">
        <v>43</v>
      </c>
      <c r="P299" s="7" t="s">
        <v>38</v>
      </c>
    </row>
    <row r="300" spans="1:16" ht="12.55" x14ac:dyDescent="0.2">
      <c r="A300" s="2" t="s">
        <v>42</v>
      </c>
      <c r="B300" s="2" t="s">
        <v>17</v>
      </c>
      <c r="C300" s="3" t="s">
        <v>45</v>
      </c>
      <c r="D300" s="3" t="s">
        <v>50</v>
      </c>
      <c r="E300" s="2">
        <v>2436</v>
      </c>
      <c r="F300" s="4">
        <v>250</v>
      </c>
      <c r="G300" s="4">
        <v>300</v>
      </c>
      <c r="H300" s="4">
        <v>730800</v>
      </c>
      <c r="I300" s="4">
        <v>43848</v>
      </c>
      <c r="J300" s="4">
        <v>686952</v>
      </c>
      <c r="K300" s="4">
        <v>609000</v>
      </c>
      <c r="L300" s="4">
        <v>77952</v>
      </c>
      <c r="M300" s="5">
        <v>41609</v>
      </c>
      <c r="N300" s="6">
        <v>12</v>
      </c>
      <c r="O300" s="3" t="s">
        <v>27</v>
      </c>
      <c r="P300" s="7" t="s">
        <v>38</v>
      </c>
    </row>
    <row r="301" spans="1:16" ht="12.55" x14ac:dyDescent="0.2">
      <c r="A301" s="2" t="s">
        <v>31</v>
      </c>
      <c r="B301" s="2" t="s">
        <v>24</v>
      </c>
      <c r="C301" s="3" t="s">
        <v>47</v>
      </c>
      <c r="D301" s="3" t="s">
        <v>50</v>
      </c>
      <c r="E301" s="2">
        <v>1987.5</v>
      </c>
      <c r="F301" s="4">
        <v>260</v>
      </c>
      <c r="G301" s="4">
        <v>125</v>
      </c>
      <c r="H301" s="4">
        <v>248437.5</v>
      </c>
      <c r="I301" s="4">
        <v>14906.25</v>
      </c>
      <c r="J301" s="4">
        <v>233531.25</v>
      </c>
      <c r="K301" s="4">
        <v>238500</v>
      </c>
      <c r="L301" s="4">
        <v>-4968.75</v>
      </c>
      <c r="M301" s="5">
        <v>41640</v>
      </c>
      <c r="N301" s="6">
        <v>1</v>
      </c>
      <c r="O301" s="3" t="s">
        <v>20</v>
      </c>
      <c r="P301" s="7" t="s">
        <v>21</v>
      </c>
    </row>
    <row r="302" spans="1:16" ht="12.55" x14ac:dyDescent="0.2">
      <c r="A302" s="2" t="s">
        <v>16</v>
      </c>
      <c r="B302" s="2" t="s">
        <v>26</v>
      </c>
      <c r="C302" s="3" t="s">
        <v>47</v>
      </c>
      <c r="D302" s="3" t="s">
        <v>50</v>
      </c>
      <c r="E302" s="2">
        <v>1679</v>
      </c>
      <c r="F302" s="4">
        <v>260</v>
      </c>
      <c r="G302" s="4">
        <v>350</v>
      </c>
      <c r="H302" s="4">
        <v>587650</v>
      </c>
      <c r="I302" s="4">
        <v>35259</v>
      </c>
      <c r="J302" s="4">
        <v>552391</v>
      </c>
      <c r="K302" s="4">
        <v>436540</v>
      </c>
      <c r="L302" s="4">
        <v>115851</v>
      </c>
      <c r="M302" s="5">
        <v>41883</v>
      </c>
      <c r="N302" s="6">
        <v>9</v>
      </c>
      <c r="O302" s="3" t="s">
        <v>36</v>
      </c>
      <c r="P302" s="7" t="s">
        <v>21</v>
      </c>
    </row>
    <row r="303" spans="1:16" ht="12.55" x14ac:dyDescent="0.2">
      <c r="A303" s="2" t="s">
        <v>16</v>
      </c>
      <c r="B303" s="2" t="s">
        <v>39</v>
      </c>
      <c r="C303" s="3" t="s">
        <v>47</v>
      </c>
      <c r="D303" s="3" t="s">
        <v>50</v>
      </c>
      <c r="E303" s="2">
        <v>727</v>
      </c>
      <c r="F303" s="4">
        <v>260</v>
      </c>
      <c r="G303" s="4">
        <v>350</v>
      </c>
      <c r="H303" s="4">
        <v>254450</v>
      </c>
      <c r="I303" s="4">
        <v>15267</v>
      </c>
      <c r="J303" s="4">
        <v>239183</v>
      </c>
      <c r="K303" s="4">
        <v>189020</v>
      </c>
      <c r="L303" s="4">
        <v>50163</v>
      </c>
      <c r="M303" s="5">
        <v>41548</v>
      </c>
      <c r="N303" s="6">
        <v>10</v>
      </c>
      <c r="O303" s="3" t="s">
        <v>37</v>
      </c>
      <c r="P303" s="7" t="s">
        <v>38</v>
      </c>
    </row>
    <row r="304" spans="1:16" ht="12.55" x14ac:dyDescent="0.2">
      <c r="A304" s="2" t="s">
        <v>16</v>
      </c>
      <c r="B304" s="2" t="s">
        <v>24</v>
      </c>
      <c r="C304" s="3" t="s">
        <v>47</v>
      </c>
      <c r="D304" s="3" t="s">
        <v>50</v>
      </c>
      <c r="E304" s="2">
        <v>1403</v>
      </c>
      <c r="F304" s="4">
        <v>260</v>
      </c>
      <c r="G304" s="4">
        <v>7</v>
      </c>
      <c r="H304" s="4">
        <v>9821</v>
      </c>
      <c r="I304" s="4">
        <v>589.26</v>
      </c>
      <c r="J304" s="4">
        <v>9231.74</v>
      </c>
      <c r="K304" s="4">
        <v>7015</v>
      </c>
      <c r="L304" s="4">
        <v>2216.7399999999998</v>
      </c>
      <c r="M304" s="5">
        <v>41548</v>
      </c>
      <c r="N304" s="6">
        <v>10</v>
      </c>
      <c r="O304" s="3" t="s">
        <v>37</v>
      </c>
      <c r="P304" s="7" t="s">
        <v>38</v>
      </c>
    </row>
    <row r="305" spans="1:16" ht="12.55" x14ac:dyDescent="0.2">
      <c r="A305" s="2" t="s">
        <v>16</v>
      </c>
      <c r="B305" s="2" t="s">
        <v>24</v>
      </c>
      <c r="C305" s="3" t="s">
        <v>47</v>
      </c>
      <c r="D305" s="3" t="s">
        <v>50</v>
      </c>
      <c r="E305" s="2">
        <v>2076</v>
      </c>
      <c r="F305" s="4">
        <v>260</v>
      </c>
      <c r="G305" s="4">
        <v>350</v>
      </c>
      <c r="H305" s="4">
        <v>726600</v>
      </c>
      <c r="I305" s="4">
        <v>43596</v>
      </c>
      <c r="J305" s="4">
        <v>683004</v>
      </c>
      <c r="K305" s="4">
        <v>539760</v>
      </c>
      <c r="L305" s="4">
        <v>143244</v>
      </c>
      <c r="M305" s="5">
        <v>41548</v>
      </c>
      <c r="N305" s="6">
        <v>10</v>
      </c>
      <c r="O305" s="3" t="s">
        <v>37</v>
      </c>
      <c r="P305" s="7" t="s">
        <v>38</v>
      </c>
    </row>
    <row r="306" spans="1:16" ht="12.55" x14ac:dyDescent="0.2">
      <c r="A306" s="2" t="s">
        <v>16</v>
      </c>
      <c r="B306" s="2" t="s">
        <v>24</v>
      </c>
      <c r="C306" s="3" t="s">
        <v>28</v>
      </c>
      <c r="D306" s="3" t="s">
        <v>50</v>
      </c>
      <c r="E306" s="2">
        <v>1757</v>
      </c>
      <c r="F306" s="4">
        <v>5</v>
      </c>
      <c r="G306" s="4">
        <v>20</v>
      </c>
      <c r="H306" s="4">
        <v>35140</v>
      </c>
      <c r="I306" s="4">
        <v>2108.4</v>
      </c>
      <c r="J306" s="4">
        <v>33031.599999999999</v>
      </c>
      <c r="K306" s="4">
        <v>17570</v>
      </c>
      <c r="L306" s="4">
        <v>15461.599999999999</v>
      </c>
      <c r="M306" s="5">
        <v>41548</v>
      </c>
      <c r="N306" s="6">
        <v>10</v>
      </c>
      <c r="O306" s="3" t="s">
        <v>37</v>
      </c>
      <c r="P306" s="7" t="s">
        <v>38</v>
      </c>
    </row>
    <row r="307" spans="1:16" ht="12.55" x14ac:dyDescent="0.2">
      <c r="A307" s="2" t="s">
        <v>23</v>
      </c>
      <c r="B307" s="2" t="s">
        <v>39</v>
      </c>
      <c r="C307" s="3" t="s">
        <v>40</v>
      </c>
      <c r="D307" s="3" t="s">
        <v>50</v>
      </c>
      <c r="E307" s="2">
        <v>2198</v>
      </c>
      <c r="F307" s="4">
        <v>10</v>
      </c>
      <c r="G307" s="4">
        <v>15</v>
      </c>
      <c r="H307" s="4">
        <v>32970</v>
      </c>
      <c r="I307" s="4">
        <v>1978.2</v>
      </c>
      <c r="J307" s="4">
        <v>30991.8</v>
      </c>
      <c r="K307" s="4">
        <v>21980</v>
      </c>
      <c r="L307" s="4">
        <v>9011.7999999999993</v>
      </c>
      <c r="M307" s="5">
        <v>41852</v>
      </c>
      <c r="N307" s="6">
        <v>8</v>
      </c>
      <c r="O307" s="3" t="s">
        <v>35</v>
      </c>
      <c r="P307" s="7" t="s">
        <v>21</v>
      </c>
    </row>
    <row r="308" spans="1:16" ht="12.55" x14ac:dyDescent="0.2">
      <c r="A308" s="2" t="s">
        <v>23</v>
      </c>
      <c r="B308" s="2" t="s">
        <v>22</v>
      </c>
      <c r="C308" s="3" t="s">
        <v>40</v>
      </c>
      <c r="D308" s="3" t="s">
        <v>50</v>
      </c>
      <c r="E308" s="2">
        <v>1743</v>
      </c>
      <c r="F308" s="4">
        <v>10</v>
      </c>
      <c r="G308" s="4">
        <v>15</v>
      </c>
      <c r="H308" s="4">
        <v>26145</v>
      </c>
      <c r="I308" s="4">
        <v>1568.7</v>
      </c>
      <c r="J308" s="4">
        <v>24576.3</v>
      </c>
      <c r="K308" s="4">
        <v>17430</v>
      </c>
      <c r="L308" s="4">
        <v>7146.2999999999993</v>
      </c>
      <c r="M308" s="5">
        <v>41852</v>
      </c>
      <c r="N308" s="6">
        <v>8</v>
      </c>
      <c r="O308" s="3" t="s">
        <v>35</v>
      </c>
      <c r="P308" s="7" t="s">
        <v>21</v>
      </c>
    </row>
    <row r="309" spans="1:16" ht="12.55" x14ac:dyDescent="0.2">
      <c r="A309" s="2" t="s">
        <v>23</v>
      </c>
      <c r="B309" s="2" t="s">
        <v>39</v>
      </c>
      <c r="C309" s="3" t="s">
        <v>40</v>
      </c>
      <c r="D309" s="3" t="s">
        <v>50</v>
      </c>
      <c r="E309" s="2">
        <v>1153</v>
      </c>
      <c r="F309" s="4">
        <v>10</v>
      </c>
      <c r="G309" s="4">
        <v>15</v>
      </c>
      <c r="H309" s="4">
        <v>17295</v>
      </c>
      <c r="I309" s="4">
        <v>1037.7</v>
      </c>
      <c r="J309" s="4">
        <v>16257.3</v>
      </c>
      <c r="K309" s="4">
        <v>11530</v>
      </c>
      <c r="L309" s="4">
        <v>4727.2999999999993</v>
      </c>
      <c r="M309" s="5">
        <v>41913</v>
      </c>
      <c r="N309" s="6">
        <v>10</v>
      </c>
      <c r="O309" s="3" t="s">
        <v>37</v>
      </c>
      <c r="P309" s="7" t="s">
        <v>21</v>
      </c>
    </row>
    <row r="310" spans="1:16" ht="12.55" x14ac:dyDescent="0.2">
      <c r="A310" s="2" t="s">
        <v>16</v>
      </c>
      <c r="B310" s="2" t="s">
        <v>24</v>
      </c>
      <c r="C310" s="3" t="s">
        <v>40</v>
      </c>
      <c r="D310" s="3" t="s">
        <v>50</v>
      </c>
      <c r="E310" s="2">
        <v>1757</v>
      </c>
      <c r="F310" s="4">
        <v>10</v>
      </c>
      <c r="G310" s="4">
        <v>20</v>
      </c>
      <c r="H310" s="4">
        <v>35140</v>
      </c>
      <c r="I310" s="4">
        <v>2108.4</v>
      </c>
      <c r="J310" s="4">
        <v>33031.599999999999</v>
      </c>
      <c r="K310" s="4">
        <v>17570</v>
      </c>
      <c r="L310" s="4">
        <v>15461.599999999999</v>
      </c>
      <c r="M310" s="5">
        <v>41548</v>
      </c>
      <c r="N310" s="6">
        <v>10</v>
      </c>
      <c r="O310" s="3" t="s">
        <v>37</v>
      </c>
      <c r="P310" s="7" t="s">
        <v>38</v>
      </c>
    </row>
    <row r="311" spans="1:16" ht="12.55" x14ac:dyDescent="0.2">
      <c r="A311" s="2" t="s">
        <v>16</v>
      </c>
      <c r="B311" s="2" t="s">
        <v>22</v>
      </c>
      <c r="C311" s="3" t="s">
        <v>44</v>
      </c>
      <c r="D311" s="3" t="s">
        <v>50</v>
      </c>
      <c r="E311" s="2">
        <v>1001</v>
      </c>
      <c r="F311" s="4">
        <v>120</v>
      </c>
      <c r="G311" s="4">
        <v>20</v>
      </c>
      <c r="H311" s="4">
        <v>20020</v>
      </c>
      <c r="I311" s="4">
        <v>1201.2</v>
      </c>
      <c r="J311" s="4">
        <v>18818.8</v>
      </c>
      <c r="K311" s="4">
        <v>10010</v>
      </c>
      <c r="L311" s="4">
        <v>8808.7999999999993</v>
      </c>
      <c r="M311" s="5">
        <v>41852</v>
      </c>
      <c r="N311" s="6">
        <v>8</v>
      </c>
      <c r="O311" s="3" t="s">
        <v>35</v>
      </c>
      <c r="P311" s="7" t="s">
        <v>21</v>
      </c>
    </row>
    <row r="312" spans="1:16" ht="12.55" x14ac:dyDescent="0.2">
      <c r="A312" s="2" t="s">
        <v>16</v>
      </c>
      <c r="B312" s="2" t="s">
        <v>26</v>
      </c>
      <c r="C312" s="3" t="s">
        <v>44</v>
      </c>
      <c r="D312" s="3" t="s">
        <v>50</v>
      </c>
      <c r="E312" s="2">
        <v>1333</v>
      </c>
      <c r="F312" s="4">
        <v>120</v>
      </c>
      <c r="G312" s="4">
        <v>7</v>
      </c>
      <c r="H312" s="4">
        <v>9331</v>
      </c>
      <c r="I312" s="4">
        <v>559.86</v>
      </c>
      <c r="J312" s="4">
        <v>8771.14</v>
      </c>
      <c r="K312" s="4">
        <v>6665</v>
      </c>
      <c r="L312" s="4">
        <v>2106.1399999999994</v>
      </c>
      <c r="M312" s="5">
        <v>41944</v>
      </c>
      <c r="N312" s="6">
        <v>11</v>
      </c>
      <c r="O312" s="3" t="s">
        <v>43</v>
      </c>
      <c r="P312" s="7" t="s">
        <v>21</v>
      </c>
    </row>
    <row r="313" spans="1:16" ht="12.55" x14ac:dyDescent="0.2">
      <c r="A313" s="2" t="s">
        <v>23</v>
      </c>
      <c r="B313" s="2" t="s">
        <v>39</v>
      </c>
      <c r="C313" s="3" t="s">
        <v>45</v>
      </c>
      <c r="D313" s="3" t="s">
        <v>50</v>
      </c>
      <c r="E313" s="2">
        <v>1153</v>
      </c>
      <c r="F313" s="4">
        <v>250</v>
      </c>
      <c r="G313" s="4">
        <v>15</v>
      </c>
      <c r="H313" s="4">
        <v>17295</v>
      </c>
      <c r="I313" s="4">
        <v>1037.7</v>
      </c>
      <c r="J313" s="4">
        <v>16257.3</v>
      </c>
      <c r="K313" s="4">
        <v>11530</v>
      </c>
      <c r="L313" s="4">
        <v>4727.2999999999993</v>
      </c>
      <c r="M313" s="5">
        <v>41913</v>
      </c>
      <c r="N313" s="6">
        <v>10</v>
      </c>
      <c r="O313" s="3" t="s">
        <v>37</v>
      </c>
      <c r="P313" s="7" t="s">
        <v>21</v>
      </c>
    </row>
    <row r="314" spans="1:16" ht="12.55" x14ac:dyDescent="0.2">
      <c r="A314" s="2" t="s">
        <v>30</v>
      </c>
      <c r="B314" s="2" t="s">
        <v>26</v>
      </c>
      <c r="C314" s="3" t="s">
        <v>18</v>
      </c>
      <c r="D314" s="3" t="s">
        <v>50</v>
      </c>
      <c r="E314" s="2">
        <v>727</v>
      </c>
      <c r="F314" s="4">
        <v>3</v>
      </c>
      <c r="G314" s="4">
        <v>12</v>
      </c>
      <c r="H314" s="4">
        <v>8724</v>
      </c>
      <c r="I314" s="4">
        <v>610.67999999999995</v>
      </c>
      <c r="J314" s="4">
        <v>8113.32</v>
      </c>
      <c r="K314" s="4">
        <v>2181</v>
      </c>
      <c r="L314" s="4">
        <v>5932.32</v>
      </c>
      <c r="M314" s="5">
        <v>41671</v>
      </c>
      <c r="N314" s="6">
        <v>2</v>
      </c>
      <c r="O314" s="3" t="s">
        <v>41</v>
      </c>
      <c r="P314" s="7" t="s">
        <v>21</v>
      </c>
    </row>
    <row r="315" spans="1:16" ht="12.55" x14ac:dyDescent="0.2">
      <c r="A315" s="2" t="s">
        <v>30</v>
      </c>
      <c r="B315" s="2" t="s">
        <v>17</v>
      </c>
      <c r="C315" s="3" t="s">
        <v>18</v>
      </c>
      <c r="D315" s="3" t="s">
        <v>50</v>
      </c>
      <c r="E315" s="2">
        <v>1884</v>
      </c>
      <c r="F315" s="4">
        <v>3</v>
      </c>
      <c r="G315" s="4">
        <v>12</v>
      </c>
      <c r="H315" s="4">
        <v>22608</v>
      </c>
      <c r="I315" s="4">
        <v>1582.56</v>
      </c>
      <c r="J315" s="4">
        <v>21025.439999999999</v>
      </c>
      <c r="K315" s="4">
        <v>5652</v>
      </c>
      <c r="L315" s="4">
        <v>15373.439999999999</v>
      </c>
      <c r="M315" s="5">
        <v>41852</v>
      </c>
      <c r="N315" s="6">
        <v>8</v>
      </c>
      <c r="O315" s="3" t="s">
        <v>35</v>
      </c>
      <c r="P315" s="7" t="s">
        <v>21</v>
      </c>
    </row>
    <row r="316" spans="1:16" ht="12.55" x14ac:dyDescent="0.2">
      <c r="A316" s="2" t="s">
        <v>16</v>
      </c>
      <c r="B316" s="2" t="s">
        <v>26</v>
      </c>
      <c r="C316" s="3" t="s">
        <v>18</v>
      </c>
      <c r="D316" s="3" t="s">
        <v>50</v>
      </c>
      <c r="E316" s="2">
        <v>1834</v>
      </c>
      <c r="F316" s="4">
        <v>3</v>
      </c>
      <c r="G316" s="4">
        <v>20</v>
      </c>
      <c r="H316" s="4">
        <v>36680</v>
      </c>
      <c r="I316" s="4">
        <v>2567.6</v>
      </c>
      <c r="J316" s="4">
        <v>34112.400000000001</v>
      </c>
      <c r="K316" s="4">
        <v>18340</v>
      </c>
      <c r="L316" s="4">
        <v>15772.400000000001</v>
      </c>
      <c r="M316" s="5">
        <v>41518</v>
      </c>
      <c r="N316" s="6">
        <v>9</v>
      </c>
      <c r="O316" s="3" t="s">
        <v>36</v>
      </c>
      <c r="P316" s="7" t="s">
        <v>38</v>
      </c>
    </row>
    <row r="317" spans="1:16" ht="12.55" x14ac:dyDescent="0.2">
      <c r="A317" s="2" t="s">
        <v>30</v>
      </c>
      <c r="B317" s="2" t="s">
        <v>26</v>
      </c>
      <c r="C317" s="3" t="s">
        <v>28</v>
      </c>
      <c r="D317" s="3" t="s">
        <v>50</v>
      </c>
      <c r="E317" s="2">
        <v>2340</v>
      </c>
      <c r="F317" s="4">
        <v>5</v>
      </c>
      <c r="G317" s="4">
        <v>12</v>
      </c>
      <c r="H317" s="4">
        <v>28080</v>
      </c>
      <c r="I317" s="4">
        <v>1965.6</v>
      </c>
      <c r="J317" s="4">
        <v>26114.400000000001</v>
      </c>
      <c r="K317" s="4">
        <v>7020</v>
      </c>
      <c r="L317" s="4">
        <v>19094.400000000001</v>
      </c>
      <c r="M317" s="5">
        <v>41640</v>
      </c>
      <c r="N317" s="6">
        <v>1</v>
      </c>
      <c r="O317" s="3" t="s">
        <v>20</v>
      </c>
      <c r="P317" s="7" t="s">
        <v>21</v>
      </c>
    </row>
    <row r="318" spans="1:16" ht="12.55" x14ac:dyDescent="0.2">
      <c r="A318" s="2" t="s">
        <v>30</v>
      </c>
      <c r="B318" s="2" t="s">
        <v>24</v>
      </c>
      <c r="C318" s="3" t="s">
        <v>28</v>
      </c>
      <c r="D318" s="3" t="s">
        <v>50</v>
      </c>
      <c r="E318" s="2">
        <v>2342</v>
      </c>
      <c r="F318" s="4">
        <v>5</v>
      </c>
      <c r="G318" s="4">
        <v>12</v>
      </c>
      <c r="H318" s="4">
        <v>28104</v>
      </c>
      <c r="I318" s="4">
        <v>1967.28</v>
      </c>
      <c r="J318" s="4">
        <v>26136.720000000001</v>
      </c>
      <c r="K318" s="4">
        <v>7026</v>
      </c>
      <c r="L318" s="4">
        <v>19110.72</v>
      </c>
      <c r="M318" s="5">
        <v>41944</v>
      </c>
      <c r="N318" s="6">
        <v>11</v>
      </c>
      <c r="O318" s="3" t="s">
        <v>43</v>
      </c>
      <c r="P318" s="7" t="s">
        <v>21</v>
      </c>
    </row>
    <row r="319" spans="1:16" ht="12.55" x14ac:dyDescent="0.2">
      <c r="A319" s="2" t="s">
        <v>16</v>
      </c>
      <c r="B319" s="2" t="s">
        <v>24</v>
      </c>
      <c r="C319" s="3" t="s">
        <v>40</v>
      </c>
      <c r="D319" s="3" t="s">
        <v>50</v>
      </c>
      <c r="E319" s="2">
        <v>1031</v>
      </c>
      <c r="F319" s="4">
        <v>10</v>
      </c>
      <c r="G319" s="4">
        <v>7</v>
      </c>
      <c r="H319" s="4">
        <v>7217</v>
      </c>
      <c r="I319" s="4">
        <v>505.19</v>
      </c>
      <c r="J319" s="4">
        <v>6711.81</v>
      </c>
      <c r="K319" s="4">
        <v>5155</v>
      </c>
      <c r="L319" s="4">
        <v>1556.8100000000004</v>
      </c>
      <c r="M319" s="5">
        <v>41518</v>
      </c>
      <c r="N319" s="6">
        <v>9</v>
      </c>
      <c r="O319" s="3" t="s">
        <v>36</v>
      </c>
      <c r="P319" s="7" t="s">
        <v>38</v>
      </c>
    </row>
    <row r="320" spans="1:16" ht="12.55" x14ac:dyDescent="0.2">
      <c r="A320" s="2" t="s">
        <v>23</v>
      </c>
      <c r="B320" s="2" t="s">
        <v>17</v>
      </c>
      <c r="C320" s="3" t="s">
        <v>44</v>
      </c>
      <c r="D320" s="3" t="s">
        <v>50</v>
      </c>
      <c r="E320" s="2">
        <v>1262</v>
      </c>
      <c r="F320" s="4">
        <v>120</v>
      </c>
      <c r="G320" s="4">
        <v>15</v>
      </c>
      <c r="H320" s="4">
        <v>18930</v>
      </c>
      <c r="I320" s="4">
        <v>1325.1</v>
      </c>
      <c r="J320" s="4">
        <v>17604.900000000001</v>
      </c>
      <c r="K320" s="4">
        <v>12620</v>
      </c>
      <c r="L320" s="4">
        <v>4984.9000000000015</v>
      </c>
      <c r="M320" s="5">
        <v>41760</v>
      </c>
      <c r="N320" s="6">
        <v>5</v>
      </c>
      <c r="O320" s="3" t="s">
        <v>49</v>
      </c>
      <c r="P320" s="7" t="s">
        <v>21</v>
      </c>
    </row>
    <row r="321" spans="1:16" ht="12.55" x14ac:dyDescent="0.2">
      <c r="A321" s="2" t="s">
        <v>16</v>
      </c>
      <c r="B321" s="2" t="s">
        <v>17</v>
      </c>
      <c r="C321" s="3" t="s">
        <v>44</v>
      </c>
      <c r="D321" s="3" t="s">
        <v>50</v>
      </c>
      <c r="E321" s="2">
        <v>1135</v>
      </c>
      <c r="F321" s="4">
        <v>120</v>
      </c>
      <c r="G321" s="4">
        <v>7</v>
      </c>
      <c r="H321" s="4">
        <v>7945</v>
      </c>
      <c r="I321" s="4">
        <v>556.15</v>
      </c>
      <c r="J321" s="4">
        <v>7388.85</v>
      </c>
      <c r="K321" s="4">
        <v>5675</v>
      </c>
      <c r="L321" s="4">
        <v>1713.8500000000004</v>
      </c>
      <c r="M321" s="5">
        <v>41791</v>
      </c>
      <c r="N321" s="6">
        <v>6</v>
      </c>
      <c r="O321" s="3" t="s">
        <v>25</v>
      </c>
      <c r="P321" s="7" t="s">
        <v>21</v>
      </c>
    </row>
    <row r="322" spans="1:16" ht="12.55" x14ac:dyDescent="0.2">
      <c r="A322" s="2" t="s">
        <v>16</v>
      </c>
      <c r="B322" s="2" t="s">
        <v>39</v>
      </c>
      <c r="C322" s="3" t="s">
        <v>44</v>
      </c>
      <c r="D322" s="3" t="s">
        <v>50</v>
      </c>
      <c r="E322" s="2">
        <v>547</v>
      </c>
      <c r="F322" s="4">
        <v>120</v>
      </c>
      <c r="G322" s="4">
        <v>7</v>
      </c>
      <c r="H322" s="4">
        <v>3829</v>
      </c>
      <c r="I322" s="4">
        <v>268.02999999999997</v>
      </c>
      <c r="J322" s="4">
        <v>3560.9700000000003</v>
      </c>
      <c r="K322" s="4">
        <v>2735</v>
      </c>
      <c r="L322" s="4">
        <v>825.97000000000025</v>
      </c>
      <c r="M322" s="5">
        <v>41944</v>
      </c>
      <c r="N322" s="6">
        <v>11</v>
      </c>
      <c r="O322" s="3" t="s">
        <v>43</v>
      </c>
      <c r="P322" s="7" t="s">
        <v>21</v>
      </c>
    </row>
    <row r="323" spans="1:16" ht="12.55" x14ac:dyDescent="0.2">
      <c r="A323" s="2" t="s">
        <v>16</v>
      </c>
      <c r="B323" s="2" t="s">
        <v>17</v>
      </c>
      <c r="C323" s="3" t="s">
        <v>44</v>
      </c>
      <c r="D323" s="3" t="s">
        <v>50</v>
      </c>
      <c r="E323" s="2">
        <v>1582</v>
      </c>
      <c r="F323" s="4">
        <v>120</v>
      </c>
      <c r="G323" s="4">
        <v>7</v>
      </c>
      <c r="H323" s="4">
        <v>11074</v>
      </c>
      <c r="I323" s="4">
        <v>775.18</v>
      </c>
      <c r="J323" s="4">
        <v>10298.82</v>
      </c>
      <c r="K323" s="4">
        <v>7910</v>
      </c>
      <c r="L323" s="4">
        <v>2388.8199999999997</v>
      </c>
      <c r="M323" s="5">
        <v>41974</v>
      </c>
      <c r="N323" s="6">
        <v>12</v>
      </c>
      <c r="O323" s="3" t="s">
        <v>27</v>
      </c>
      <c r="P323" s="7" t="s">
        <v>21</v>
      </c>
    </row>
    <row r="324" spans="1:16" ht="12.55" x14ac:dyDescent="0.2">
      <c r="A324" s="2" t="s">
        <v>30</v>
      </c>
      <c r="B324" s="2" t="s">
        <v>24</v>
      </c>
      <c r="C324" s="3" t="s">
        <v>45</v>
      </c>
      <c r="D324" s="3" t="s">
        <v>50</v>
      </c>
      <c r="E324" s="2">
        <v>1738.5</v>
      </c>
      <c r="F324" s="4">
        <v>250</v>
      </c>
      <c r="G324" s="4">
        <v>12</v>
      </c>
      <c r="H324" s="4">
        <v>20862</v>
      </c>
      <c r="I324" s="4">
        <v>1460.34</v>
      </c>
      <c r="J324" s="4">
        <v>19401.66</v>
      </c>
      <c r="K324" s="4">
        <v>5215.5</v>
      </c>
      <c r="L324" s="4">
        <v>14186.16</v>
      </c>
      <c r="M324" s="5">
        <v>41730</v>
      </c>
      <c r="N324" s="6">
        <v>4</v>
      </c>
      <c r="O324" s="3" t="s">
        <v>46</v>
      </c>
      <c r="P324" s="7" t="s">
        <v>21</v>
      </c>
    </row>
    <row r="325" spans="1:16" ht="12.55" x14ac:dyDescent="0.2">
      <c r="A325" s="2" t="s">
        <v>30</v>
      </c>
      <c r="B325" s="2" t="s">
        <v>22</v>
      </c>
      <c r="C325" s="3" t="s">
        <v>45</v>
      </c>
      <c r="D325" s="3" t="s">
        <v>50</v>
      </c>
      <c r="E325" s="2">
        <v>2215</v>
      </c>
      <c r="F325" s="4">
        <v>250</v>
      </c>
      <c r="G325" s="4">
        <v>12</v>
      </c>
      <c r="H325" s="4">
        <v>26580</v>
      </c>
      <c r="I325" s="4">
        <v>1860.6</v>
      </c>
      <c r="J325" s="4">
        <v>24719.4</v>
      </c>
      <c r="K325" s="4">
        <v>6645</v>
      </c>
      <c r="L325" s="4">
        <v>18074.400000000001</v>
      </c>
      <c r="M325" s="5">
        <v>41518</v>
      </c>
      <c r="N325" s="6">
        <v>9</v>
      </c>
      <c r="O325" s="3" t="s">
        <v>36</v>
      </c>
      <c r="P325" s="7" t="s">
        <v>38</v>
      </c>
    </row>
    <row r="326" spans="1:16" ht="12.55" x14ac:dyDescent="0.2">
      <c r="A326" s="2" t="s">
        <v>16</v>
      </c>
      <c r="B326" s="2" t="s">
        <v>17</v>
      </c>
      <c r="C326" s="3" t="s">
        <v>45</v>
      </c>
      <c r="D326" s="3" t="s">
        <v>50</v>
      </c>
      <c r="E326" s="2">
        <v>1582</v>
      </c>
      <c r="F326" s="4">
        <v>250</v>
      </c>
      <c r="G326" s="4">
        <v>7</v>
      </c>
      <c r="H326" s="4">
        <v>11074</v>
      </c>
      <c r="I326" s="4">
        <v>775.18</v>
      </c>
      <c r="J326" s="4">
        <v>10298.82</v>
      </c>
      <c r="K326" s="4">
        <v>7910</v>
      </c>
      <c r="L326" s="4">
        <v>2388.8199999999997</v>
      </c>
      <c r="M326" s="5">
        <v>41974</v>
      </c>
      <c r="N326" s="6">
        <v>12</v>
      </c>
      <c r="O326" s="3" t="s">
        <v>27</v>
      </c>
      <c r="P326" s="7" t="s">
        <v>21</v>
      </c>
    </row>
    <row r="327" spans="1:16" ht="12.55" x14ac:dyDescent="0.2">
      <c r="A327" s="2" t="s">
        <v>16</v>
      </c>
      <c r="B327" s="2" t="s">
        <v>17</v>
      </c>
      <c r="C327" s="3" t="s">
        <v>47</v>
      </c>
      <c r="D327" s="3" t="s">
        <v>50</v>
      </c>
      <c r="E327" s="2">
        <v>1135</v>
      </c>
      <c r="F327" s="4">
        <v>260</v>
      </c>
      <c r="G327" s="4">
        <v>7</v>
      </c>
      <c r="H327" s="4">
        <v>7945</v>
      </c>
      <c r="I327" s="4">
        <v>556.15</v>
      </c>
      <c r="J327" s="4">
        <v>7388.85</v>
      </c>
      <c r="K327" s="4">
        <v>5675</v>
      </c>
      <c r="L327" s="4">
        <v>1713.8500000000004</v>
      </c>
      <c r="M327" s="5">
        <v>41791</v>
      </c>
      <c r="N327" s="6">
        <v>6</v>
      </c>
      <c r="O327" s="3" t="s">
        <v>25</v>
      </c>
      <c r="P327" s="7" t="s">
        <v>21</v>
      </c>
    </row>
    <row r="328" spans="1:16" ht="12.55" x14ac:dyDescent="0.2">
      <c r="A328" s="2" t="s">
        <v>16</v>
      </c>
      <c r="B328" s="2" t="s">
        <v>39</v>
      </c>
      <c r="C328" s="3" t="s">
        <v>18</v>
      </c>
      <c r="D328" s="3" t="s">
        <v>50</v>
      </c>
      <c r="E328" s="2">
        <v>1761</v>
      </c>
      <c r="F328" s="4">
        <v>3</v>
      </c>
      <c r="G328" s="4">
        <v>350</v>
      </c>
      <c r="H328" s="4">
        <v>616350</v>
      </c>
      <c r="I328" s="4">
        <v>43144.5</v>
      </c>
      <c r="J328" s="4">
        <v>573205.5</v>
      </c>
      <c r="K328" s="4">
        <v>457860</v>
      </c>
      <c r="L328" s="4">
        <v>115345.5</v>
      </c>
      <c r="M328" s="5">
        <v>41699</v>
      </c>
      <c r="N328" s="6">
        <v>3</v>
      </c>
      <c r="O328" s="3" t="s">
        <v>29</v>
      </c>
      <c r="P328" s="7" t="s">
        <v>21</v>
      </c>
    </row>
    <row r="329" spans="1:16" ht="12.55" x14ac:dyDescent="0.2">
      <c r="A329" s="2" t="s">
        <v>42</v>
      </c>
      <c r="B329" s="2" t="s">
        <v>24</v>
      </c>
      <c r="C329" s="3" t="s">
        <v>18</v>
      </c>
      <c r="D329" s="3" t="s">
        <v>50</v>
      </c>
      <c r="E329" s="2">
        <v>448</v>
      </c>
      <c r="F329" s="4">
        <v>3</v>
      </c>
      <c r="G329" s="4">
        <v>300</v>
      </c>
      <c r="H329" s="4">
        <v>134400</v>
      </c>
      <c r="I329" s="4">
        <v>9408</v>
      </c>
      <c r="J329" s="4">
        <v>124992</v>
      </c>
      <c r="K329" s="4">
        <v>112000</v>
      </c>
      <c r="L329" s="4">
        <v>12992</v>
      </c>
      <c r="M329" s="5">
        <v>41791</v>
      </c>
      <c r="N329" s="6">
        <v>6</v>
      </c>
      <c r="O329" s="3" t="s">
        <v>25</v>
      </c>
      <c r="P329" s="7" t="s">
        <v>21</v>
      </c>
    </row>
    <row r="330" spans="1:16" ht="12.55" x14ac:dyDescent="0.2">
      <c r="A330" s="2" t="s">
        <v>42</v>
      </c>
      <c r="B330" s="2" t="s">
        <v>24</v>
      </c>
      <c r="C330" s="3" t="s">
        <v>18</v>
      </c>
      <c r="D330" s="3" t="s">
        <v>50</v>
      </c>
      <c r="E330" s="2">
        <v>2181</v>
      </c>
      <c r="F330" s="4">
        <v>3</v>
      </c>
      <c r="G330" s="4">
        <v>300</v>
      </c>
      <c r="H330" s="4">
        <v>654300</v>
      </c>
      <c r="I330" s="4">
        <v>45801</v>
      </c>
      <c r="J330" s="4">
        <v>608499</v>
      </c>
      <c r="K330" s="4">
        <v>545250</v>
      </c>
      <c r="L330" s="4">
        <v>63249</v>
      </c>
      <c r="M330" s="5">
        <v>41913</v>
      </c>
      <c r="N330" s="6">
        <v>10</v>
      </c>
      <c r="O330" s="3" t="s">
        <v>37</v>
      </c>
      <c r="P330" s="7" t="s">
        <v>21</v>
      </c>
    </row>
    <row r="331" spans="1:16" ht="12.55" x14ac:dyDescent="0.2">
      <c r="A331" s="2" t="s">
        <v>16</v>
      </c>
      <c r="B331" s="2" t="s">
        <v>24</v>
      </c>
      <c r="C331" s="3" t="s">
        <v>28</v>
      </c>
      <c r="D331" s="3" t="s">
        <v>50</v>
      </c>
      <c r="E331" s="2">
        <v>1976</v>
      </c>
      <c r="F331" s="4">
        <v>5</v>
      </c>
      <c r="G331" s="4">
        <v>20</v>
      </c>
      <c r="H331" s="4">
        <v>39520</v>
      </c>
      <c r="I331" s="4">
        <v>2766.4</v>
      </c>
      <c r="J331" s="4">
        <v>36753.599999999999</v>
      </c>
      <c r="K331" s="4">
        <v>19760</v>
      </c>
      <c r="L331" s="4">
        <v>16993.599999999999</v>
      </c>
      <c r="M331" s="5">
        <v>41913</v>
      </c>
      <c r="N331" s="6">
        <v>10</v>
      </c>
      <c r="O331" s="3" t="s">
        <v>37</v>
      </c>
      <c r="P331" s="7" t="s">
        <v>21</v>
      </c>
    </row>
    <row r="332" spans="1:16" ht="12.55" x14ac:dyDescent="0.2">
      <c r="A332" s="2" t="s">
        <v>42</v>
      </c>
      <c r="B332" s="2" t="s">
        <v>24</v>
      </c>
      <c r="C332" s="3" t="s">
        <v>28</v>
      </c>
      <c r="D332" s="3" t="s">
        <v>50</v>
      </c>
      <c r="E332" s="2">
        <v>2181</v>
      </c>
      <c r="F332" s="4">
        <v>5</v>
      </c>
      <c r="G332" s="4">
        <v>300</v>
      </c>
      <c r="H332" s="4">
        <v>654300</v>
      </c>
      <c r="I332" s="4">
        <v>45801</v>
      </c>
      <c r="J332" s="4">
        <v>608499</v>
      </c>
      <c r="K332" s="4">
        <v>545250</v>
      </c>
      <c r="L332" s="4">
        <v>63249</v>
      </c>
      <c r="M332" s="5">
        <v>41913</v>
      </c>
      <c r="N332" s="6">
        <v>10</v>
      </c>
      <c r="O332" s="3" t="s">
        <v>37</v>
      </c>
      <c r="P332" s="7" t="s">
        <v>21</v>
      </c>
    </row>
    <row r="333" spans="1:16" ht="12.55" x14ac:dyDescent="0.2">
      <c r="A333" s="2" t="s">
        <v>31</v>
      </c>
      <c r="B333" s="2" t="s">
        <v>22</v>
      </c>
      <c r="C333" s="3" t="s">
        <v>28</v>
      </c>
      <c r="D333" s="3" t="s">
        <v>50</v>
      </c>
      <c r="E333" s="2">
        <v>2500</v>
      </c>
      <c r="F333" s="4">
        <v>5</v>
      </c>
      <c r="G333" s="4">
        <v>125</v>
      </c>
      <c r="H333" s="4">
        <v>312500</v>
      </c>
      <c r="I333" s="4">
        <v>21875</v>
      </c>
      <c r="J333" s="4">
        <v>290625</v>
      </c>
      <c r="K333" s="4">
        <v>300000</v>
      </c>
      <c r="L333" s="4">
        <v>-9375</v>
      </c>
      <c r="M333" s="5">
        <v>41579</v>
      </c>
      <c r="N333" s="6">
        <v>11</v>
      </c>
      <c r="O333" s="3" t="s">
        <v>43</v>
      </c>
      <c r="P333" s="7" t="s">
        <v>38</v>
      </c>
    </row>
    <row r="334" spans="1:16" ht="12.55" x14ac:dyDescent="0.2">
      <c r="A334" s="2" t="s">
        <v>42</v>
      </c>
      <c r="B334" s="2" t="s">
        <v>17</v>
      </c>
      <c r="C334" s="3" t="s">
        <v>40</v>
      </c>
      <c r="D334" s="3" t="s">
        <v>50</v>
      </c>
      <c r="E334" s="2">
        <v>1702</v>
      </c>
      <c r="F334" s="4">
        <v>10</v>
      </c>
      <c r="G334" s="4">
        <v>300</v>
      </c>
      <c r="H334" s="4">
        <v>510600</v>
      </c>
      <c r="I334" s="4">
        <v>35742</v>
      </c>
      <c r="J334" s="4">
        <v>474858</v>
      </c>
      <c r="K334" s="4">
        <v>425500</v>
      </c>
      <c r="L334" s="4">
        <v>49358</v>
      </c>
      <c r="M334" s="5">
        <v>41760</v>
      </c>
      <c r="N334" s="6">
        <v>5</v>
      </c>
      <c r="O334" s="3" t="s">
        <v>49</v>
      </c>
      <c r="P334" s="7" t="s">
        <v>21</v>
      </c>
    </row>
    <row r="335" spans="1:16" ht="12.55" x14ac:dyDescent="0.2">
      <c r="A335" s="2" t="s">
        <v>42</v>
      </c>
      <c r="B335" s="2" t="s">
        <v>24</v>
      </c>
      <c r="C335" s="3" t="s">
        <v>40</v>
      </c>
      <c r="D335" s="3" t="s">
        <v>50</v>
      </c>
      <c r="E335" s="2">
        <v>448</v>
      </c>
      <c r="F335" s="4">
        <v>10</v>
      </c>
      <c r="G335" s="4">
        <v>300</v>
      </c>
      <c r="H335" s="4">
        <v>134400</v>
      </c>
      <c r="I335" s="4">
        <v>9408</v>
      </c>
      <c r="J335" s="4">
        <v>124992</v>
      </c>
      <c r="K335" s="4">
        <v>112000</v>
      </c>
      <c r="L335" s="4">
        <v>12992</v>
      </c>
      <c r="M335" s="5">
        <v>41791</v>
      </c>
      <c r="N335" s="6">
        <v>6</v>
      </c>
      <c r="O335" s="3" t="s">
        <v>25</v>
      </c>
      <c r="P335" s="7" t="s">
        <v>21</v>
      </c>
    </row>
    <row r="336" spans="1:16" ht="12.55" x14ac:dyDescent="0.2">
      <c r="A336" s="2" t="s">
        <v>31</v>
      </c>
      <c r="B336" s="2" t="s">
        <v>22</v>
      </c>
      <c r="C336" s="3" t="s">
        <v>40</v>
      </c>
      <c r="D336" s="3" t="s">
        <v>50</v>
      </c>
      <c r="E336" s="2">
        <v>3513</v>
      </c>
      <c r="F336" s="4">
        <v>10</v>
      </c>
      <c r="G336" s="4">
        <v>125</v>
      </c>
      <c r="H336" s="4">
        <v>439125</v>
      </c>
      <c r="I336" s="4">
        <v>30738.75</v>
      </c>
      <c r="J336" s="4">
        <v>408386.25</v>
      </c>
      <c r="K336" s="4">
        <v>421560</v>
      </c>
      <c r="L336" s="4">
        <v>-13173.75</v>
      </c>
      <c r="M336" s="5">
        <v>41821</v>
      </c>
      <c r="N336" s="6">
        <v>7</v>
      </c>
      <c r="O336" s="3" t="s">
        <v>32</v>
      </c>
      <c r="P336" s="7" t="s">
        <v>21</v>
      </c>
    </row>
    <row r="337" spans="1:16" ht="12.55" x14ac:dyDescent="0.2">
      <c r="A337" s="2" t="s">
        <v>23</v>
      </c>
      <c r="B337" s="2" t="s">
        <v>24</v>
      </c>
      <c r="C337" s="3" t="s">
        <v>40</v>
      </c>
      <c r="D337" s="3" t="s">
        <v>50</v>
      </c>
      <c r="E337" s="2">
        <v>2101</v>
      </c>
      <c r="F337" s="4">
        <v>10</v>
      </c>
      <c r="G337" s="4">
        <v>15</v>
      </c>
      <c r="H337" s="4">
        <v>31515</v>
      </c>
      <c r="I337" s="4">
        <v>2206.0500000000002</v>
      </c>
      <c r="J337" s="4">
        <v>29308.95</v>
      </c>
      <c r="K337" s="4">
        <v>21010</v>
      </c>
      <c r="L337" s="4">
        <v>8298.9500000000007</v>
      </c>
      <c r="M337" s="5">
        <v>41852</v>
      </c>
      <c r="N337" s="6">
        <v>8</v>
      </c>
      <c r="O337" s="3" t="s">
        <v>35</v>
      </c>
      <c r="P337" s="7" t="s">
        <v>21</v>
      </c>
    </row>
    <row r="338" spans="1:16" ht="12.55" x14ac:dyDescent="0.2">
      <c r="A338" s="2" t="s">
        <v>23</v>
      </c>
      <c r="B338" s="2" t="s">
        <v>39</v>
      </c>
      <c r="C338" s="3" t="s">
        <v>40</v>
      </c>
      <c r="D338" s="3" t="s">
        <v>50</v>
      </c>
      <c r="E338" s="2">
        <v>2931</v>
      </c>
      <c r="F338" s="4">
        <v>10</v>
      </c>
      <c r="G338" s="4">
        <v>15</v>
      </c>
      <c r="H338" s="4">
        <v>43965</v>
      </c>
      <c r="I338" s="4">
        <v>3077.55</v>
      </c>
      <c r="J338" s="4">
        <v>40887.449999999997</v>
      </c>
      <c r="K338" s="4">
        <v>29310</v>
      </c>
      <c r="L338" s="4">
        <v>11577.449999999997</v>
      </c>
      <c r="M338" s="5">
        <v>41518</v>
      </c>
      <c r="N338" s="6">
        <v>9</v>
      </c>
      <c r="O338" s="3" t="s">
        <v>36</v>
      </c>
      <c r="P338" s="7" t="s">
        <v>38</v>
      </c>
    </row>
    <row r="339" spans="1:16" ht="12.55" x14ac:dyDescent="0.2">
      <c r="A339" s="2" t="s">
        <v>16</v>
      </c>
      <c r="B339" s="2" t="s">
        <v>24</v>
      </c>
      <c r="C339" s="3" t="s">
        <v>40</v>
      </c>
      <c r="D339" s="3" t="s">
        <v>50</v>
      </c>
      <c r="E339" s="2">
        <v>1535</v>
      </c>
      <c r="F339" s="4">
        <v>10</v>
      </c>
      <c r="G339" s="4">
        <v>20</v>
      </c>
      <c r="H339" s="4">
        <v>30700</v>
      </c>
      <c r="I339" s="4">
        <v>2149</v>
      </c>
      <c r="J339" s="4">
        <v>28551</v>
      </c>
      <c r="K339" s="4">
        <v>15350</v>
      </c>
      <c r="L339" s="4">
        <v>13201</v>
      </c>
      <c r="M339" s="5">
        <v>41883</v>
      </c>
      <c r="N339" s="6">
        <v>9</v>
      </c>
      <c r="O339" s="3" t="s">
        <v>36</v>
      </c>
      <c r="P339" s="7" t="s">
        <v>21</v>
      </c>
    </row>
    <row r="340" spans="1:16" ht="12.55" x14ac:dyDescent="0.2">
      <c r="A340" s="2" t="s">
        <v>42</v>
      </c>
      <c r="B340" s="2" t="s">
        <v>22</v>
      </c>
      <c r="C340" s="3" t="s">
        <v>40</v>
      </c>
      <c r="D340" s="3" t="s">
        <v>50</v>
      </c>
      <c r="E340" s="2">
        <v>1123</v>
      </c>
      <c r="F340" s="4">
        <v>10</v>
      </c>
      <c r="G340" s="4">
        <v>300</v>
      </c>
      <c r="H340" s="4">
        <v>336900</v>
      </c>
      <c r="I340" s="4">
        <v>23583</v>
      </c>
      <c r="J340" s="4">
        <v>313317</v>
      </c>
      <c r="K340" s="4">
        <v>280750</v>
      </c>
      <c r="L340" s="4">
        <v>32567</v>
      </c>
      <c r="M340" s="5">
        <v>41518</v>
      </c>
      <c r="N340" s="6">
        <v>9</v>
      </c>
      <c r="O340" s="3" t="s">
        <v>36</v>
      </c>
      <c r="P340" s="7" t="s">
        <v>38</v>
      </c>
    </row>
    <row r="341" spans="1:16" ht="12.55" x14ac:dyDescent="0.2">
      <c r="A341" s="2" t="s">
        <v>42</v>
      </c>
      <c r="B341" s="2" t="s">
        <v>17</v>
      </c>
      <c r="C341" s="3" t="s">
        <v>40</v>
      </c>
      <c r="D341" s="3" t="s">
        <v>50</v>
      </c>
      <c r="E341" s="2">
        <v>1404</v>
      </c>
      <c r="F341" s="4">
        <v>10</v>
      </c>
      <c r="G341" s="4">
        <v>300</v>
      </c>
      <c r="H341" s="4">
        <v>421200</v>
      </c>
      <c r="I341" s="4">
        <v>29484</v>
      </c>
      <c r="J341" s="4">
        <v>391716</v>
      </c>
      <c r="K341" s="4">
        <v>351000</v>
      </c>
      <c r="L341" s="4">
        <v>40716</v>
      </c>
      <c r="M341" s="5">
        <v>41579</v>
      </c>
      <c r="N341" s="6">
        <v>11</v>
      </c>
      <c r="O341" s="3" t="s">
        <v>43</v>
      </c>
      <c r="P341" s="7" t="s">
        <v>38</v>
      </c>
    </row>
    <row r="342" spans="1:16" ht="12.55" x14ac:dyDescent="0.2">
      <c r="A342" s="2" t="s">
        <v>30</v>
      </c>
      <c r="B342" s="2" t="s">
        <v>26</v>
      </c>
      <c r="C342" s="3" t="s">
        <v>40</v>
      </c>
      <c r="D342" s="3" t="s">
        <v>50</v>
      </c>
      <c r="E342" s="2">
        <v>2763</v>
      </c>
      <c r="F342" s="4">
        <v>10</v>
      </c>
      <c r="G342" s="4">
        <v>12</v>
      </c>
      <c r="H342" s="4">
        <v>33156</v>
      </c>
      <c r="I342" s="4">
        <v>2320.92</v>
      </c>
      <c r="J342" s="4">
        <v>30835.08</v>
      </c>
      <c r="K342" s="4">
        <v>8289</v>
      </c>
      <c r="L342" s="4">
        <v>22546.080000000002</v>
      </c>
      <c r="M342" s="5">
        <v>41579</v>
      </c>
      <c r="N342" s="6">
        <v>11</v>
      </c>
      <c r="O342" s="3" t="s">
        <v>43</v>
      </c>
      <c r="P342" s="7" t="s">
        <v>38</v>
      </c>
    </row>
    <row r="343" spans="1:16" ht="12.55" x14ac:dyDescent="0.2">
      <c r="A343" s="2" t="s">
        <v>16</v>
      </c>
      <c r="B343" s="2" t="s">
        <v>22</v>
      </c>
      <c r="C343" s="3" t="s">
        <v>40</v>
      </c>
      <c r="D343" s="3" t="s">
        <v>50</v>
      </c>
      <c r="E343" s="2">
        <v>2125</v>
      </c>
      <c r="F343" s="4">
        <v>10</v>
      </c>
      <c r="G343" s="4">
        <v>7</v>
      </c>
      <c r="H343" s="4">
        <v>14875</v>
      </c>
      <c r="I343" s="4">
        <v>1041.25</v>
      </c>
      <c r="J343" s="4">
        <v>13833.75</v>
      </c>
      <c r="K343" s="4">
        <v>10625</v>
      </c>
      <c r="L343" s="4">
        <v>3208.75</v>
      </c>
      <c r="M343" s="5">
        <v>41609</v>
      </c>
      <c r="N343" s="6">
        <v>12</v>
      </c>
      <c r="O343" s="3" t="s">
        <v>27</v>
      </c>
      <c r="P343" s="7" t="s">
        <v>38</v>
      </c>
    </row>
    <row r="344" spans="1:16" ht="12.55" x14ac:dyDescent="0.2">
      <c r="A344" s="2" t="s">
        <v>42</v>
      </c>
      <c r="B344" s="2" t="s">
        <v>24</v>
      </c>
      <c r="C344" s="3" t="s">
        <v>44</v>
      </c>
      <c r="D344" s="3" t="s">
        <v>50</v>
      </c>
      <c r="E344" s="2">
        <v>1659</v>
      </c>
      <c r="F344" s="4">
        <v>120</v>
      </c>
      <c r="G344" s="4">
        <v>300</v>
      </c>
      <c r="H344" s="4">
        <v>497700</v>
      </c>
      <c r="I344" s="4">
        <v>34839</v>
      </c>
      <c r="J344" s="4">
        <v>462861</v>
      </c>
      <c r="K344" s="4">
        <v>414750</v>
      </c>
      <c r="L344" s="4">
        <v>48111</v>
      </c>
      <c r="M344" s="5">
        <v>41821</v>
      </c>
      <c r="N344" s="6">
        <v>7</v>
      </c>
      <c r="O344" s="3" t="s">
        <v>32</v>
      </c>
      <c r="P344" s="7" t="s">
        <v>21</v>
      </c>
    </row>
    <row r="345" spans="1:16" ht="12.55" x14ac:dyDescent="0.2">
      <c r="A345" s="2" t="s">
        <v>16</v>
      </c>
      <c r="B345" s="2" t="s">
        <v>26</v>
      </c>
      <c r="C345" s="3" t="s">
        <v>44</v>
      </c>
      <c r="D345" s="3" t="s">
        <v>50</v>
      </c>
      <c r="E345" s="2">
        <v>609</v>
      </c>
      <c r="F345" s="4">
        <v>120</v>
      </c>
      <c r="G345" s="4">
        <v>20</v>
      </c>
      <c r="H345" s="4">
        <v>12180</v>
      </c>
      <c r="I345" s="4">
        <v>852.6</v>
      </c>
      <c r="J345" s="4">
        <v>11327.4</v>
      </c>
      <c r="K345" s="4">
        <v>6090</v>
      </c>
      <c r="L345" s="4">
        <v>5237.3999999999996</v>
      </c>
      <c r="M345" s="5">
        <v>41852</v>
      </c>
      <c r="N345" s="6">
        <v>8</v>
      </c>
      <c r="O345" s="3" t="s">
        <v>35</v>
      </c>
      <c r="P345" s="7" t="s">
        <v>21</v>
      </c>
    </row>
    <row r="346" spans="1:16" ht="12.55" x14ac:dyDescent="0.2">
      <c r="A346" s="2" t="s">
        <v>31</v>
      </c>
      <c r="B346" s="2" t="s">
        <v>22</v>
      </c>
      <c r="C346" s="3" t="s">
        <v>44</v>
      </c>
      <c r="D346" s="3" t="s">
        <v>50</v>
      </c>
      <c r="E346" s="2">
        <v>2087</v>
      </c>
      <c r="F346" s="4">
        <v>120</v>
      </c>
      <c r="G346" s="4">
        <v>125</v>
      </c>
      <c r="H346" s="4">
        <v>260875</v>
      </c>
      <c r="I346" s="4">
        <v>18261.25</v>
      </c>
      <c r="J346" s="4">
        <v>242613.75</v>
      </c>
      <c r="K346" s="4">
        <v>250440</v>
      </c>
      <c r="L346" s="4">
        <v>-7826.25</v>
      </c>
      <c r="M346" s="5">
        <v>41883</v>
      </c>
      <c r="N346" s="6">
        <v>9</v>
      </c>
      <c r="O346" s="3" t="s">
        <v>36</v>
      </c>
      <c r="P346" s="7" t="s">
        <v>21</v>
      </c>
    </row>
    <row r="347" spans="1:16" ht="12.55" x14ac:dyDescent="0.2">
      <c r="A347" s="2" t="s">
        <v>16</v>
      </c>
      <c r="B347" s="2" t="s">
        <v>24</v>
      </c>
      <c r="C347" s="3" t="s">
        <v>44</v>
      </c>
      <c r="D347" s="3" t="s">
        <v>50</v>
      </c>
      <c r="E347" s="2">
        <v>1976</v>
      </c>
      <c r="F347" s="4">
        <v>120</v>
      </c>
      <c r="G347" s="4">
        <v>20</v>
      </c>
      <c r="H347" s="4">
        <v>39520</v>
      </c>
      <c r="I347" s="4">
        <v>2766.4</v>
      </c>
      <c r="J347" s="4">
        <v>36753.599999999999</v>
      </c>
      <c r="K347" s="4">
        <v>19760</v>
      </c>
      <c r="L347" s="4">
        <v>16993.599999999999</v>
      </c>
      <c r="M347" s="5">
        <v>41913</v>
      </c>
      <c r="N347" s="6">
        <v>10</v>
      </c>
      <c r="O347" s="3" t="s">
        <v>37</v>
      </c>
      <c r="P347" s="7" t="s">
        <v>21</v>
      </c>
    </row>
    <row r="348" spans="1:16" ht="12.55" x14ac:dyDescent="0.2">
      <c r="A348" s="2" t="s">
        <v>16</v>
      </c>
      <c r="B348" s="2" t="s">
        <v>39</v>
      </c>
      <c r="C348" s="3" t="s">
        <v>44</v>
      </c>
      <c r="D348" s="3" t="s">
        <v>50</v>
      </c>
      <c r="E348" s="2">
        <v>1421</v>
      </c>
      <c r="F348" s="4">
        <v>120</v>
      </c>
      <c r="G348" s="4">
        <v>20</v>
      </c>
      <c r="H348" s="4">
        <v>28420</v>
      </c>
      <c r="I348" s="4">
        <v>1989.4</v>
      </c>
      <c r="J348" s="4">
        <v>26430.6</v>
      </c>
      <c r="K348" s="4">
        <v>14210</v>
      </c>
      <c r="L348" s="4">
        <v>12220.599999999999</v>
      </c>
      <c r="M348" s="5">
        <v>41609</v>
      </c>
      <c r="N348" s="6">
        <v>12</v>
      </c>
      <c r="O348" s="3" t="s">
        <v>27</v>
      </c>
      <c r="P348" s="7" t="s">
        <v>38</v>
      </c>
    </row>
    <row r="349" spans="1:16" ht="12.55" x14ac:dyDescent="0.2">
      <c r="A349" s="2" t="s">
        <v>42</v>
      </c>
      <c r="B349" s="2" t="s">
        <v>39</v>
      </c>
      <c r="C349" s="3" t="s">
        <v>44</v>
      </c>
      <c r="D349" s="3" t="s">
        <v>50</v>
      </c>
      <c r="E349" s="2">
        <v>1372</v>
      </c>
      <c r="F349" s="4">
        <v>120</v>
      </c>
      <c r="G349" s="4">
        <v>300</v>
      </c>
      <c r="H349" s="4">
        <v>411600</v>
      </c>
      <c r="I349" s="4">
        <v>28812</v>
      </c>
      <c r="J349" s="4">
        <v>382788</v>
      </c>
      <c r="K349" s="4">
        <v>343000</v>
      </c>
      <c r="L349" s="4">
        <v>39788</v>
      </c>
      <c r="M349" s="5">
        <v>41974</v>
      </c>
      <c r="N349" s="6">
        <v>12</v>
      </c>
      <c r="O349" s="3" t="s">
        <v>27</v>
      </c>
      <c r="P349" s="7" t="s">
        <v>21</v>
      </c>
    </row>
    <row r="350" spans="1:16" ht="12.55" x14ac:dyDescent="0.2">
      <c r="A350" s="2" t="s">
        <v>16</v>
      </c>
      <c r="B350" s="2" t="s">
        <v>22</v>
      </c>
      <c r="C350" s="3" t="s">
        <v>44</v>
      </c>
      <c r="D350" s="3" t="s">
        <v>50</v>
      </c>
      <c r="E350" s="2">
        <v>588</v>
      </c>
      <c r="F350" s="4">
        <v>120</v>
      </c>
      <c r="G350" s="4">
        <v>20</v>
      </c>
      <c r="H350" s="4">
        <v>11760</v>
      </c>
      <c r="I350" s="4">
        <v>823.2</v>
      </c>
      <c r="J350" s="4">
        <v>10936.8</v>
      </c>
      <c r="K350" s="4">
        <v>5880</v>
      </c>
      <c r="L350" s="4">
        <v>5056.7999999999993</v>
      </c>
      <c r="M350" s="5">
        <v>41609</v>
      </c>
      <c r="N350" s="6">
        <v>12</v>
      </c>
      <c r="O350" s="3" t="s">
        <v>27</v>
      </c>
      <c r="P350" s="7" t="s">
        <v>38</v>
      </c>
    </row>
    <row r="351" spans="1:16" ht="12.55" x14ac:dyDescent="0.2">
      <c r="A351" s="2" t="s">
        <v>30</v>
      </c>
      <c r="B351" s="2" t="s">
        <v>17</v>
      </c>
      <c r="C351" s="3" t="s">
        <v>45</v>
      </c>
      <c r="D351" s="3" t="s">
        <v>50</v>
      </c>
      <c r="E351" s="2">
        <v>3244.5</v>
      </c>
      <c r="F351" s="4">
        <v>250</v>
      </c>
      <c r="G351" s="4">
        <v>12</v>
      </c>
      <c r="H351" s="4">
        <v>38934</v>
      </c>
      <c r="I351" s="4">
        <v>2725.38</v>
      </c>
      <c r="J351" s="4">
        <v>36208.620000000003</v>
      </c>
      <c r="K351" s="4">
        <v>9733.5</v>
      </c>
      <c r="L351" s="4">
        <v>26475.120000000003</v>
      </c>
      <c r="M351" s="5">
        <v>41640</v>
      </c>
      <c r="N351" s="6">
        <v>1</v>
      </c>
      <c r="O351" s="3" t="s">
        <v>20</v>
      </c>
      <c r="P351" s="7" t="s">
        <v>21</v>
      </c>
    </row>
    <row r="352" spans="1:16" ht="12.55" x14ac:dyDescent="0.2">
      <c r="A352" s="2" t="s">
        <v>42</v>
      </c>
      <c r="B352" s="2" t="s">
        <v>24</v>
      </c>
      <c r="C352" s="3" t="s">
        <v>45</v>
      </c>
      <c r="D352" s="3" t="s">
        <v>50</v>
      </c>
      <c r="E352" s="2">
        <v>959</v>
      </c>
      <c r="F352" s="4">
        <v>250</v>
      </c>
      <c r="G352" s="4">
        <v>300</v>
      </c>
      <c r="H352" s="4">
        <v>287700</v>
      </c>
      <c r="I352" s="4">
        <v>20139</v>
      </c>
      <c r="J352" s="4">
        <v>267561</v>
      </c>
      <c r="K352" s="4">
        <v>239750</v>
      </c>
      <c r="L352" s="4">
        <v>27811</v>
      </c>
      <c r="M352" s="5">
        <v>41671</v>
      </c>
      <c r="N352" s="6">
        <v>2</v>
      </c>
      <c r="O352" s="3" t="s">
        <v>41</v>
      </c>
      <c r="P352" s="7" t="s">
        <v>21</v>
      </c>
    </row>
    <row r="353" spans="1:16" ht="12.55" x14ac:dyDescent="0.2">
      <c r="A353" s="2" t="s">
        <v>42</v>
      </c>
      <c r="B353" s="2" t="s">
        <v>26</v>
      </c>
      <c r="C353" s="3" t="s">
        <v>45</v>
      </c>
      <c r="D353" s="3" t="s">
        <v>50</v>
      </c>
      <c r="E353" s="2">
        <v>2747</v>
      </c>
      <c r="F353" s="4">
        <v>250</v>
      </c>
      <c r="G353" s="4">
        <v>300</v>
      </c>
      <c r="H353" s="4">
        <v>824100</v>
      </c>
      <c r="I353" s="4">
        <v>57687</v>
      </c>
      <c r="J353" s="4">
        <v>766413</v>
      </c>
      <c r="K353" s="4">
        <v>686750</v>
      </c>
      <c r="L353" s="4">
        <v>79663</v>
      </c>
      <c r="M353" s="5">
        <v>41671</v>
      </c>
      <c r="N353" s="6">
        <v>2</v>
      </c>
      <c r="O353" s="3" t="s">
        <v>41</v>
      </c>
      <c r="P353" s="7" t="s">
        <v>21</v>
      </c>
    </row>
    <row r="354" spans="1:16" ht="12.55" x14ac:dyDescent="0.2">
      <c r="A354" s="2" t="s">
        <v>31</v>
      </c>
      <c r="B354" s="2" t="s">
        <v>17</v>
      </c>
      <c r="C354" s="3" t="s">
        <v>47</v>
      </c>
      <c r="D354" s="3" t="s">
        <v>50</v>
      </c>
      <c r="E354" s="2">
        <v>1645</v>
      </c>
      <c r="F354" s="4">
        <v>260</v>
      </c>
      <c r="G354" s="4">
        <v>125</v>
      </c>
      <c r="H354" s="4">
        <v>205625</v>
      </c>
      <c r="I354" s="4">
        <v>14393.75</v>
      </c>
      <c r="J354" s="4">
        <v>191231.25</v>
      </c>
      <c r="K354" s="4">
        <v>197400</v>
      </c>
      <c r="L354" s="4">
        <v>-6168.75</v>
      </c>
      <c r="M354" s="5">
        <v>41760</v>
      </c>
      <c r="N354" s="6">
        <v>5</v>
      </c>
      <c r="O354" s="3" t="s">
        <v>49</v>
      </c>
      <c r="P354" s="7" t="s">
        <v>21</v>
      </c>
    </row>
    <row r="355" spans="1:16" ht="12.55" x14ac:dyDescent="0.2">
      <c r="A355" s="2" t="s">
        <v>16</v>
      </c>
      <c r="B355" s="2" t="s">
        <v>24</v>
      </c>
      <c r="C355" s="3" t="s">
        <v>47</v>
      </c>
      <c r="D355" s="3" t="s">
        <v>50</v>
      </c>
      <c r="E355" s="2">
        <v>2876</v>
      </c>
      <c r="F355" s="4">
        <v>260</v>
      </c>
      <c r="G355" s="4">
        <v>350</v>
      </c>
      <c r="H355" s="4">
        <v>1006600</v>
      </c>
      <c r="I355" s="4">
        <v>70462</v>
      </c>
      <c r="J355" s="4">
        <v>936138</v>
      </c>
      <c r="K355" s="4">
        <v>747760</v>
      </c>
      <c r="L355" s="4">
        <v>188378</v>
      </c>
      <c r="M355" s="5">
        <v>41883</v>
      </c>
      <c r="N355" s="6">
        <v>9</v>
      </c>
      <c r="O355" s="3" t="s">
        <v>36</v>
      </c>
      <c r="P355" s="7" t="s">
        <v>21</v>
      </c>
    </row>
    <row r="356" spans="1:16" ht="12.55" x14ac:dyDescent="0.2">
      <c r="A356" s="2" t="s">
        <v>31</v>
      </c>
      <c r="B356" s="2" t="s">
        <v>22</v>
      </c>
      <c r="C356" s="3" t="s">
        <v>47</v>
      </c>
      <c r="D356" s="3" t="s">
        <v>50</v>
      </c>
      <c r="E356" s="2">
        <v>994</v>
      </c>
      <c r="F356" s="4">
        <v>260</v>
      </c>
      <c r="G356" s="4">
        <v>125</v>
      </c>
      <c r="H356" s="4">
        <v>124250</v>
      </c>
      <c r="I356" s="4">
        <v>8697.5</v>
      </c>
      <c r="J356" s="4">
        <v>115552.5</v>
      </c>
      <c r="K356" s="4">
        <v>119280</v>
      </c>
      <c r="L356" s="4">
        <v>-3727.5</v>
      </c>
      <c r="M356" s="5">
        <v>41518</v>
      </c>
      <c r="N356" s="6">
        <v>9</v>
      </c>
      <c r="O356" s="3" t="s">
        <v>36</v>
      </c>
      <c r="P356" s="7" t="s">
        <v>38</v>
      </c>
    </row>
    <row r="357" spans="1:16" ht="12.55" x14ac:dyDescent="0.2">
      <c r="A357" s="2" t="s">
        <v>16</v>
      </c>
      <c r="B357" s="2" t="s">
        <v>17</v>
      </c>
      <c r="C357" s="3" t="s">
        <v>47</v>
      </c>
      <c r="D357" s="3" t="s">
        <v>50</v>
      </c>
      <c r="E357" s="2">
        <v>1118</v>
      </c>
      <c r="F357" s="4">
        <v>260</v>
      </c>
      <c r="G357" s="4">
        <v>20</v>
      </c>
      <c r="H357" s="4">
        <v>22360</v>
      </c>
      <c r="I357" s="4">
        <v>1565.2</v>
      </c>
      <c r="J357" s="4">
        <v>20794.8</v>
      </c>
      <c r="K357" s="4">
        <v>11180</v>
      </c>
      <c r="L357" s="4">
        <v>9614.7999999999993</v>
      </c>
      <c r="M357" s="5">
        <v>41944</v>
      </c>
      <c r="N357" s="6">
        <v>11</v>
      </c>
      <c r="O357" s="3" t="s">
        <v>43</v>
      </c>
      <c r="P357" s="7" t="s">
        <v>21</v>
      </c>
    </row>
    <row r="358" spans="1:16" ht="12.55" x14ac:dyDescent="0.2">
      <c r="A358" s="2" t="s">
        <v>42</v>
      </c>
      <c r="B358" s="2" t="s">
        <v>39</v>
      </c>
      <c r="C358" s="3" t="s">
        <v>47</v>
      </c>
      <c r="D358" s="3" t="s">
        <v>50</v>
      </c>
      <c r="E358" s="2">
        <v>1372</v>
      </c>
      <c r="F358" s="4">
        <v>260</v>
      </c>
      <c r="G358" s="4">
        <v>300</v>
      </c>
      <c r="H358" s="4">
        <v>411600</v>
      </c>
      <c r="I358" s="4">
        <v>28812</v>
      </c>
      <c r="J358" s="4">
        <v>382788</v>
      </c>
      <c r="K358" s="4">
        <v>343000</v>
      </c>
      <c r="L358" s="4">
        <v>39788</v>
      </c>
      <c r="M358" s="5">
        <v>41974</v>
      </c>
      <c r="N358" s="6">
        <v>12</v>
      </c>
      <c r="O358" s="3" t="s">
        <v>27</v>
      </c>
      <c r="P358" s="7" t="s">
        <v>21</v>
      </c>
    </row>
    <row r="359" spans="1:16" ht="12.55" x14ac:dyDescent="0.2">
      <c r="A359" s="2" t="s">
        <v>16</v>
      </c>
      <c r="B359" s="2" t="s">
        <v>17</v>
      </c>
      <c r="C359" s="3" t="s">
        <v>28</v>
      </c>
      <c r="D359" s="3" t="s">
        <v>50</v>
      </c>
      <c r="E359" s="2">
        <v>488</v>
      </c>
      <c r="F359" s="4">
        <v>5</v>
      </c>
      <c r="G359" s="4">
        <v>7</v>
      </c>
      <c r="H359" s="4">
        <v>3416</v>
      </c>
      <c r="I359" s="4">
        <v>273.27999999999997</v>
      </c>
      <c r="J359" s="4">
        <v>3142.7200000000003</v>
      </c>
      <c r="K359" s="4">
        <v>2440</v>
      </c>
      <c r="L359" s="4">
        <v>702.72000000000025</v>
      </c>
      <c r="M359" s="5">
        <v>41671</v>
      </c>
      <c r="N359" s="6">
        <v>2</v>
      </c>
      <c r="O359" s="3" t="s">
        <v>41</v>
      </c>
      <c r="P359" s="7" t="s">
        <v>21</v>
      </c>
    </row>
    <row r="360" spans="1:16" ht="12.55" x14ac:dyDescent="0.2">
      <c r="A360" s="2" t="s">
        <v>16</v>
      </c>
      <c r="B360" s="2" t="s">
        <v>39</v>
      </c>
      <c r="C360" s="3" t="s">
        <v>28</v>
      </c>
      <c r="D360" s="3" t="s">
        <v>50</v>
      </c>
      <c r="E360" s="2">
        <v>1282</v>
      </c>
      <c r="F360" s="4">
        <v>5</v>
      </c>
      <c r="G360" s="4">
        <v>20</v>
      </c>
      <c r="H360" s="4">
        <v>25640</v>
      </c>
      <c r="I360" s="4">
        <v>2051.1999999999998</v>
      </c>
      <c r="J360" s="4">
        <v>23588.799999999999</v>
      </c>
      <c r="K360" s="4">
        <v>12820</v>
      </c>
      <c r="L360" s="4">
        <v>10768.8</v>
      </c>
      <c r="M360" s="5">
        <v>41791</v>
      </c>
      <c r="N360" s="6">
        <v>6</v>
      </c>
      <c r="O360" s="3" t="s">
        <v>25</v>
      </c>
      <c r="P360" s="7" t="s">
        <v>21</v>
      </c>
    </row>
    <row r="361" spans="1:16" ht="12.55" x14ac:dyDescent="0.2">
      <c r="A361" s="2" t="s">
        <v>16</v>
      </c>
      <c r="B361" s="2" t="s">
        <v>17</v>
      </c>
      <c r="C361" s="3" t="s">
        <v>40</v>
      </c>
      <c r="D361" s="3" t="s">
        <v>50</v>
      </c>
      <c r="E361" s="2">
        <v>257</v>
      </c>
      <c r="F361" s="4">
        <v>10</v>
      </c>
      <c r="G361" s="4">
        <v>7</v>
      </c>
      <c r="H361" s="4">
        <v>1799</v>
      </c>
      <c r="I361" s="4">
        <v>143.91999999999999</v>
      </c>
      <c r="J361" s="4">
        <v>1655.08</v>
      </c>
      <c r="K361" s="4">
        <v>1285</v>
      </c>
      <c r="L361" s="4">
        <v>370.07999999999993</v>
      </c>
      <c r="M361" s="5">
        <v>41760</v>
      </c>
      <c r="N361" s="6">
        <v>5</v>
      </c>
      <c r="O361" s="3" t="s">
        <v>49</v>
      </c>
      <c r="P361" s="7" t="s">
        <v>21</v>
      </c>
    </row>
    <row r="362" spans="1:16" ht="12.55" x14ac:dyDescent="0.2">
      <c r="A362" s="2" t="s">
        <v>16</v>
      </c>
      <c r="B362" s="2" t="s">
        <v>39</v>
      </c>
      <c r="C362" s="3" t="s">
        <v>47</v>
      </c>
      <c r="D362" s="3" t="s">
        <v>50</v>
      </c>
      <c r="E362" s="2">
        <v>1282</v>
      </c>
      <c r="F362" s="4">
        <v>260</v>
      </c>
      <c r="G362" s="4">
        <v>20</v>
      </c>
      <c r="H362" s="4">
        <v>25640</v>
      </c>
      <c r="I362" s="4">
        <v>2051.1999999999998</v>
      </c>
      <c r="J362" s="4">
        <v>23588.799999999999</v>
      </c>
      <c r="K362" s="4">
        <v>12820</v>
      </c>
      <c r="L362" s="4">
        <v>10768.8</v>
      </c>
      <c r="M362" s="5">
        <v>41791</v>
      </c>
      <c r="N362" s="6">
        <v>6</v>
      </c>
      <c r="O362" s="3" t="s">
        <v>25</v>
      </c>
      <c r="P362" s="7" t="s">
        <v>21</v>
      </c>
    </row>
    <row r="363" spans="1:16" ht="12.55" x14ac:dyDescent="0.2">
      <c r="A363" s="2" t="s">
        <v>31</v>
      </c>
      <c r="B363" s="2" t="s">
        <v>26</v>
      </c>
      <c r="C363" s="3" t="s">
        <v>18</v>
      </c>
      <c r="D363" s="3" t="s">
        <v>50</v>
      </c>
      <c r="E363" s="2">
        <v>1540</v>
      </c>
      <c r="F363" s="4">
        <v>3</v>
      </c>
      <c r="G363" s="4">
        <v>125</v>
      </c>
      <c r="H363" s="4">
        <v>192500</v>
      </c>
      <c r="I363" s="4">
        <v>15400</v>
      </c>
      <c r="J363" s="4">
        <v>177100</v>
      </c>
      <c r="K363" s="4">
        <v>184800</v>
      </c>
      <c r="L363" s="4">
        <v>-7700</v>
      </c>
      <c r="M363" s="5">
        <v>41852</v>
      </c>
      <c r="N363" s="6">
        <v>8</v>
      </c>
      <c r="O363" s="3" t="s">
        <v>35</v>
      </c>
      <c r="P363" s="7" t="s">
        <v>21</v>
      </c>
    </row>
    <row r="364" spans="1:16" ht="12.55" x14ac:dyDescent="0.2">
      <c r="A364" s="2" t="s">
        <v>23</v>
      </c>
      <c r="B364" s="2" t="s">
        <v>24</v>
      </c>
      <c r="C364" s="3" t="s">
        <v>18</v>
      </c>
      <c r="D364" s="3" t="s">
        <v>50</v>
      </c>
      <c r="E364" s="2">
        <v>490</v>
      </c>
      <c r="F364" s="4">
        <v>3</v>
      </c>
      <c r="G364" s="4">
        <v>15</v>
      </c>
      <c r="H364" s="4">
        <v>7350</v>
      </c>
      <c r="I364" s="4">
        <v>588</v>
      </c>
      <c r="J364" s="4">
        <v>6762</v>
      </c>
      <c r="K364" s="4">
        <v>4900</v>
      </c>
      <c r="L364" s="4">
        <v>1862</v>
      </c>
      <c r="M364" s="5">
        <v>41944</v>
      </c>
      <c r="N364" s="6">
        <v>11</v>
      </c>
      <c r="O364" s="3" t="s">
        <v>43</v>
      </c>
      <c r="P364" s="7" t="s">
        <v>21</v>
      </c>
    </row>
    <row r="365" spans="1:16" ht="12.55" x14ac:dyDescent="0.2">
      <c r="A365" s="2" t="s">
        <v>16</v>
      </c>
      <c r="B365" s="2" t="s">
        <v>26</v>
      </c>
      <c r="C365" s="3" t="s">
        <v>18</v>
      </c>
      <c r="D365" s="3" t="s">
        <v>50</v>
      </c>
      <c r="E365" s="2">
        <v>1362</v>
      </c>
      <c r="F365" s="4">
        <v>3</v>
      </c>
      <c r="G365" s="4">
        <v>350</v>
      </c>
      <c r="H365" s="4">
        <v>476700</v>
      </c>
      <c r="I365" s="4">
        <v>38136</v>
      </c>
      <c r="J365" s="4">
        <v>438564</v>
      </c>
      <c r="K365" s="4">
        <v>354120</v>
      </c>
      <c r="L365" s="4">
        <v>84444</v>
      </c>
      <c r="M365" s="5">
        <v>41974</v>
      </c>
      <c r="N365" s="6">
        <v>12</v>
      </c>
      <c r="O365" s="3" t="s">
        <v>27</v>
      </c>
      <c r="P365" s="7" t="s">
        <v>21</v>
      </c>
    </row>
    <row r="366" spans="1:16" ht="12.55" x14ac:dyDescent="0.2">
      <c r="A366" s="2" t="s">
        <v>23</v>
      </c>
      <c r="B366" s="2" t="s">
        <v>24</v>
      </c>
      <c r="C366" s="3" t="s">
        <v>28</v>
      </c>
      <c r="D366" s="3" t="s">
        <v>50</v>
      </c>
      <c r="E366" s="2">
        <v>2501</v>
      </c>
      <c r="F366" s="4">
        <v>5</v>
      </c>
      <c r="G366" s="4">
        <v>15</v>
      </c>
      <c r="H366" s="4">
        <v>37515</v>
      </c>
      <c r="I366" s="4">
        <v>3001.2</v>
      </c>
      <c r="J366" s="4">
        <v>34513.800000000003</v>
      </c>
      <c r="K366" s="4">
        <v>25010</v>
      </c>
      <c r="L366" s="4">
        <v>9503.8000000000029</v>
      </c>
      <c r="M366" s="5">
        <v>41699</v>
      </c>
      <c r="N366" s="6">
        <v>3</v>
      </c>
      <c r="O366" s="3" t="s">
        <v>29</v>
      </c>
      <c r="P366" s="7" t="s">
        <v>21</v>
      </c>
    </row>
    <row r="367" spans="1:16" ht="12.55" x14ac:dyDescent="0.2">
      <c r="A367" s="2" t="s">
        <v>16</v>
      </c>
      <c r="B367" s="2" t="s">
        <v>17</v>
      </c>
      <c r="C367" s="3" t="s">
        <v>28</v>
      </c>
      <c r="D367" s="3" t="s">
        <v>50</v>
      </c>
      <c r="E367" s="2">
        <v>708</v>
      </c>
      <c r="F367" s="4">
        <v>5</v>
      </c>
      <c r="G367" s="4">
        <v>20</v>
      </c>
      <c r="H367" s="4">
        <v>14160</v>
      </c>
      <c r="I367" s="4">
        <v>1132.8</v>
      </c>
      <c r="J367" s="4">
        <v>13027.2</v>
      </c>
      <c r="K367" s="4">
        <v>7080</v>
      </c>
      <c r="L367" s="4">
        <v>5947.2000000000007</v>
      </c>
      <c r="M367" s="5">
        <v>41791</v>
      </c>
      <c r="N367" s="6">
        <v>6</v>
      </c>
      <c r="O367" s="3" t="s">
        <v>25</v>
      </c>
      <c r="P367" s="7" t="s">
        <v>21</v>
      </c>
    </row>
    <row r="368" spans="1:16" ht="12.55" x14ac:dyDescent="0.2">
      <c r="A368" s="2" t="s">
        <v>16</v>
      </c>
      <c r="B368" s="2" t="s">
        <v>22</v>
      </c>
      <c r="C368" s="3" t="s">
        <v>28</v>
      </c>
      <c r="D368" s="3" t="s">
        <v>50</v>
      </c>
      <c r="E368" s="2">
        <v>645</v>
      </c>
      <c r="F368" s="4">
        <v>5</v>
      </c>
      <c r="G368" s="4">
        <v>20</v>
      </c>
      <c r="H368" s="4">
        <v>12900</v>
      </c>
      <c r="I368" s="4">
        <v>1032</v>
      </c>
      <c r="J368" s="4">
        <v>11868</v>
      </c>
      <c r="K368" s="4">
        <v>6450</v>
      </c>
      <c r="L368" s="4">
        <v>5418</v>
      </c>
      <c r="M368" s="5">
        <v>41821</v>
      </c>
      <c r="N368" s="6">
        <v>7</v>
      </c>
      <c r="O368" s="3" t="s">
        <v>32</v>
      </c>
      <c r="P368" s="7" t="s">
        <v>21</v>
      </c>
    </row>
    <row r="369" spans="1:16" ht="12.55" x14ac:dyDescent="0.2">
      <c r="A369" s="2" t="s">
        <v>42</v>
      </c>
      <c r="B369" s="2" t="s">
        <v>24</v>
      </c>
      <c r="C369" s="3" t="s">
        <v>28</v>
      </c>
      <c r="D369" s="3" t="s">
        <v>50</v>
      </c>
      <c r="E369" s="2">
        <v>1562</v>
      </c>
      <c r="F369" s="4">
        <v>5</v>
      </c>
      <c r="G369" s="4">
        <v>300</v>
      </c>
      <c r="H369" s="4">
        <v>468600</v>
      </c>
      <c r="I369" s="4">
        <v>37488</v>
      </c>
      <c r="J369" s="4">
        <v>431112</v>
      </c>
      <c r="K369" s="4">
        <v>390500</v>
      </c>
      <c r="L369" s="4">
        <v>40612</v>
      </c>
      <c r="M369" s="5">
        <v>41852</v>
      </c>
      <c r="N369" s="6">
        <v>8</v>
      </c>
      <c r="O369" s="3" t="s">
        <v>35</v>
      </c>
      <c r="P369" s="7" t="s">
        <v>21</v>
      </c>
    </row>
    <row r="370" spans="1:16" ht="12.55" x14ac:dyDescent="0.2">
      <c r="A370" s="2" t="s">
        <v>42</v>
      </c>
      <c r="B370" s="2" t="s">
        <v>17</v>
      </c>
      <c r="C370" s="3" t="s">
        <v>28</v>
      </c>
      <c r="D370" s="3" t="s">
        <v>50</v>
      </c>
      <c r="E370" s="2">
        <v>1283</v>
      </c>
      <c r="F370" s="4">
        <v>5</v>
      </c>
      <c r="G370" s="4">
        <v>300</v>
      </c>
      <c r="H370" s="4">
        <v>384900</v>
      </c>
      <c r="I370" s="4">
        <v>30792</v>
      </c>
      <c r="J370" s="4">
        <v>354108</v>
      </c>
      <c r="K370" s="4">
        <v>320750</v>
      </c>
      <c r="L370" s="4">
        <v>33358</v>
      </c>
      <c r="M370" s="5">
        <v>41518</v>
      </c>
      <c r="N370" s="6">
        <v>9</v>
      </c>
      <c r="O370" s="3" t="s">
        <v>36</v>
      </c>
      <c r="P370" s="7" t="s">
        <v>38</v>
      </c>
    </row>
    <row r="371" spans="1:16" ht="12.55" x14ac:dyDescent="0.2">
      <c r="A371" s="2" t="s">
        <v>23</v>
      </c>
      <c r="B371" s="2" t="s">
        <v>22</v>
      </c>
      <c r="C371" s="3" t="s">
        <v>28</v>
      </c>
      <c r="D371" s="3" t="s">
        <v>50</v>
      </c>
      <c r="E371" s="2">
        <v>711</v>
      </c>
      <c r="F371" s="4">
        <v>5</v>
      </c>
      <c r="G371" s="4">
        <v>15</v>
      </c>
      <c r="H371" s="4">
        <v>10665</v>
      </c>
      <c r="I371" s="4">
        <v>853.2</v>
      </c>
      <c r="J371" s="4">
        <v>9811.7999999999993</v>
      </c>
      <c r="K371" s="4">
        <v>7110</v>
      </c>
      <c r="L371" s="4">
        <v>2701.7999999999993</v>
      </c>
      <c r="M371" s="5">
        <v>41974</v>
      </c>
      <c r="N371" s="6">
        <v>12</v>
      </c>
      <c r="O371" s="3" t="s">
        <v>27</v>
      </c>
      <c r="P371" s="7" t="s">
        <v>21</v>
      </c>
    </row>
    <row r="372" spans="1:16" ht="12.55" x14ac:dyDescent="0.2">
      <c r="A372" s="2" t="s">
        <v>31</v>
      </c>
      <c r="B372" s="2" t="s">
        <v>26</v>
      </c>
      <c r="C372" s="3" t="s">
        <v>40</v>
      </c>
      <c r="D372" s="3" t="s">
        <v>50</v>
      </c>
      <c r="E372" s="2">
        <v>1114</v>
      </c>
      <c r="F372" s="4">
        <v>10</v>
      </c>
      <c r="G372" s="4">
        <v>125</v>
      </c>
      <c r="H372" s="4">
        <v>139250</v>
      </c>
      <c r="I372" s="4">
        <v>11140</v>
      </c>
      <c r="J372" s="4">
        <v>128110</v>
      </c>
      <c r="K372" s="4">
        <v>133680</v>
      </c>
      <c r="L372" s="4">
        <v>-5570</v>
      </c>
      <c r="M372" s="5">
        <v>41699</v>
      </c>
      <c r="N372" s="6">
        <v>3</v>
      </c>
      <c r="O372" s="3" t="s">
        <v>29</v>
      </c>
      <c r="P372" s="7" t="s">
        <v>21</v>
      </c>
    </row>
    <row r="373" spans="1:16" ht="12.55" x14ac:dyDescent="0.2">
      <c r="A373" s="2" t="s">
        <v>16</v>
      </c>
      <c r="B373" s="2" t="s">
        <v>22</v>
      </c>
      <c r="C373" s="3" t="s">
        <v>40</v>
      </c>
      <c r="D373" s="3" t="s">
        <v>50</v>
      </c>
      <c r="E373" s="2">
        <v>1259</v>
      </c>
      <c r="F373" s="4">
        <v>10</v>
      </c>
      <c r="G373" s="4">
        <v>7</v>
      </c>
      <c r="H373" s="4">
        <v>8813</v>
      </c>
      <c r="I373" s="4">
        <v>705.04</v>
      </c>
      <c r="J373" s="4">
        <v>8107.96</v>
      </c>
      <c r="K373" s="4">
        <v>6295</v>
      </c>
      <c r="L373" s="4">
        <v>1812.96</v>
      </c>
      <c r="M373" s="5">
        <v>41730</v>
      </c>
      <c r="N373" s="6">
        <v>4</v>
      </c>
      <c r="O373" s="3" t="s">
        <v>46</v>
      </c>
      <c r="P373" s="7" t="s">
        <v>21</v>
      </c>
    </row>
    <row r="374" spans="1:16" ht="12.55" x14ac:dyDescent="0.2">
      <c r="A374" s="2" t="s">
        <v>16</v>
      </c>
      <c r="B374" s="2" t="s">
        <v>22</v>
      </c>
      <c r="C374" s="3" t="s">
        <v>40</v>
      </c>
      <c r="D374" s="3" t="s">
        <v>50</v>
      </c>
      <c r="E374" s="2">
        <v>1095</v>
      </c>
      <c r="F374" s="4">
        <v>10</v>
      </c>
      <c r="G374" s="4">
        <v>7</v>
      </c>
      <c r="H374" s="4">
        <v>7665</v>
      </c>
      <c r="I374" s="4">
        <v>613.20000000000005</v>
      </c>
      <c r="J374" s="4">
        <v>7051.8</v>
      </c>
      <c r="K374" s="4">
        <v>5475</v>
      </c>
      <c r="L374" s="4">
        <v>1576.8000000000002</v>
      </c>
      <c r="M374" s="5">
        <v>41760</v>
      </c>
      <c r="N374" s="6">
        <v>5</v>
      </c>
      <c r="O374" s="3" t="s">
        <v>49</v>
      </c>
      <c r="P374" s="7" t="s">
        <v>21</v>
      </c>
    </row>
    <row r="375" spans="1:16" ht="12.55" x14ac:dyDescent="0.2">
      <c r="A375" s="2" t="s">
        <v>16</v>
      </c>
      <c r="B375" s="2" t="s">
        <v>22</v>
      </c>
      <c r="C375" s="3" t="s">
        <v>40</v>
      </c>
      <c r="D375" s="3" t="s">
        <v>50</v>
      </c>
      <c r="E375" s="2">
        <v>1366</v>
      </c>
      <c r="F375" s="4">
        <v>10</v>
      </c>
      <c r="G375" s="4">
        <v>20</v>
      </c>
      <c r="H375" s="4">
        <v>27320</v>
      </c>
      <c r="I375" s="4">
        <v>2185.6</v>
      </c>
      <c r="J375" s="4">
        <v>25134.400000000001</v>
      </c>
      <c r="K375" s="4">
        <v>13660</v>
      </c>
      <c r="L375" s="4">
        <v>11474.400000000001</v>
      </c>
      <c r="M375" s="5">
        <v>41791</v>
      </c>
      <c r="N375" s="6">
        <v>6</v>
      </c>
      <c r="O375" s="3" t="s">
        <v>25</v>
      </c>
      <c r="P375" s="7" t="s">
        <v>21</v>
      </c>
    </row>
    <row r="376" spans="1:16" ht="12.55" x14ac:dyDescent="0.2">
      <c r="A376" s="2" t="s">
        <v>42</v>
      </c>
      <c r="B376" s="2" t="s">
        <v>26</v>
      </c>
      <c r="C376" s="3" t="s">
        <v>40</v>
      </c>
      <c r="D376" s="3" t="s">
        <v>50</v>
      </c>
      <c r="E376" s="2">
        <v>2460</v>
      </c>
      <c r="F376" s="4">
        <v>10</v>
      </c>
      <c r="G376" s="4">
        <v>300</v>
      </c>
      <c r="H376" s="4">
        <v>738000</v>
      </c>
      <c r="I376" s="4">
        <v>59040</v>
      </c>
      <c r="J376" s="4">
        <v>678960</v>
      </c>
      <c r="K376" s="4">
        <v>615000</v>
      </c>
      <c r="L376" s="4">
        <v>63960</v>
      </c>
      <c r="M376" s="5">
        <v>41791</v>
      </c>
      <c r="N376" s="6">
        <v>6</v>
      </c>
      <c r="O376" s="3" t="s">
        <v>25</v>
      </c>
      <c r="P376" s="7" t="s">
        <v>21</v>
      </c>
    </row>
    <row r="377" spans="1:16" ht="12.55" x14ac:dyDescent="0.2">
      <c r="A377" s="2" t="s">
        <v>16</v>
      </c>
      <c r="B377" s="2" t="s">
        <v>39</v>
      </c>
      <c r="C377" s="3" t="s">
        <v>40</v>
      </c>
      <c r="D377" s="3" t="s">
        <v>50</v>
      </c>
      <c r="E377" s="2">
        <v>678</v>
      </c>
      <c r="F377" s="4">
        <v>10</v>
      </c>
      <c r="G377" s="4">
        <v>7</v>
      </c>
      <c r="H377" s="4">
        <v>4746</v>
      </c>
      <c r="I377" s="4">
        <v>379.68</v>
      </c>
      <c r="J377" s="4">
        <v>4366.32</v>
      </c>
      <c r="K377" s="4">
        <v>3390</v>
      </c>
      <c r="L377" s="4">
        <v>976.31999999999971</v>
      </c>
      <c r="M377" s="5">
        <v>41852</v>
      </c>
      <c r="N377" s="6">
        <v>8</v>
      </c>
      <c r="O377" s="3" t="s">
        <v>35</v>
      </c>
      <c r="P377" s="7" t="s">
        <v>21</v>
      </c>
    </row>
    <row r="378" spans="1:16" ht="12.55" x14ac:dyDescent="0.2">
      <c r="A378" s="2" t="s">
        <v>16</v>
      </c>
      <c r="B378" s="2" t="s">
        <v>22</v>
      </c>
      <c r="C378" s="3" t="s">
        <v>40</v>
      </c>
      <c r="D378" s="3" t="s">
        <v>50</v>
      </c>
      <c r="E378" s="2">
        <v>1598</v>
      </c>
      <c r="F378" s="4">
        <v>10</v>
      </c>
      <c r="G378" s="4">
        <v>7</v>
      </c>
      <c r="H378" s="4">
        <v>11186</v>
      </c>
      <c r="I378" s="4">
        <v>894.88</v>
      </c>
      <c r="J378" s="4">
        <v>10291.120000000001</v>
      </c>
      <c r="K378" s="4">
        <v>7990</v>
      </c>
      <c r="L378" s="4">
        <v>2301.1200000000008</v>
      </c>
      <c r="M378" s="5">
        <v>41852</v>
      </c>
      <c r="N378" s="6">
        <v>8</v>
      </c>
      <c r="O378" s="3" t="s">
        <v>35</v>
      </c>
      <c r="P378" s="7" t="s">
        <v>21</v>
      </c>
    </row>
    <row r="379" spans="1:16" ht="12.55" x14ac:dyDescent="0.2">
      <c r="A379" s="2" t="s">
        <v>16</v>
      </c>
      <c r="B379" s="2" t="s">
        <v>22</v>
      </c>
      <c r="C379" s="3" t="s">
        <v>40</v>
      </c>
      <c r="D379" s="3" t="s">
        <v>50</v>
      </c>
      <c r="E379" s="2">
        <v>2409</v>
      </c>
      <c r="F379" s="4">
        <v>10</v>
      </c>
      <c r="G379" s="4">
        <v>7</v>
      </c>
      <c r="H379" s="4">
        <v>16863</v>
      </c>
      <c r="I379" s="4">
        <v>1349.04</v>
      </c>
      <c r="J379" s="4">
        <v>15513.96</v>
      </c>
      <c r="K379" s="4">
        <v>12045</v>
      </c>
      <c r="L379" s="4">
        <v>3468.9599999999991</v>
      </c>
      <c r="M379" s="5">
        <v>41518</v>
      </c>
      <c r="N379" s="6">
        <v>9</v>
      </c>
      <c r="O379" s="3" t="s">
        <v>36</v>
      </c>
      <c r="P379" s="7" t="s">
        <v>38</v>
      </c>
    </row>
    <row r="380" spans="1:16" ht="12.55" x14ac:dyDescent="0.2">
      <c r="A380" s="2" t="s">
        <v>16</v>
      </c>
      <c r="B380" s="2" t="s">
        <v>22</v>
      </c>
      <c r="C380" s="3" t="s">
        <v>40</v>
      </c>
      <c r="D380" s="3" t="s">
        <v>50</v>
      </c>
      <c r="E380" s="2">
        <v>1934</v>
      </c>
      <c r="F380" s="4">
        <v>10</v>
      </c>
      <c r="G380" s="4">
        <v>20</v>
      </c>
      <c r="H380" s="4">
        <v>38680</v>
      </c>
      <c r="I380" s="4">
        <v>3094.4</v>
      </c>
      <c r="J380" s="4">
        <v>35585.599999999999</v>
      </c>
      <c r="K380" s="4">
        <v>19340</v>
      </c>
      <c r="L380" s="4">
        <v>16245.599999999999</v>
      </c>
      <c r="M380" s="5">
        <v>41883</v>
      </c>
      <c r="N380" s="6">
        <v>9</v>
      </c>
      <c r="O380" s="3" t="s">
        <v>36</v>
      </c>
      <c r="P380" s="7" t="s">
        <v>21</v>
      </c>
    </row>
    <row r="381" spans="1:16" ht="12.55" x14ac:dyDescent="0.2">
      <c r="A381" s="2" t="s">
        <v>16</v>
      </c>
      <c r="B381" s="2" t="s">
        <v>26</v>
      </c>
      <c r="C381" s="3" t="s">
        <v>40</v>
      </c>
      <c r="D381" s="3" t="s">
        <v>50</v>
      </c>
      <c r="E381" s="2">
        <v>2993</v>
      </c>
      <c r="F381" s="4">
        <v>10</v>
      </c>
      <c r="G381" s="4">
        <v>20</v>
      </c>
      <c r="H381" s="4">
        <v>59860</v>
      </c>
      <c r="I381" s="4">
        <v>4788.8</v>
      </c>
      <c r="J381" s="4">
        <v>55071.199999999997</v>
      </c>
      <c r="K381" s="4">
        <v>29930</v>
      </c>
      <c r="L381" s="4">
        <v>25141.199999999997</v>
      </c>
      <c r="M381" s="5">
        <v>41883</v>
      </c>
      <c r="N381" s="6">
        <v>9</v>
      </c>
      <c r="O381" s="3" t="s">
        <v>36</v>
      </c>
      <c r="P381" s="7" t="s">
        <v>21</v>
      </c>
    </row>
    <row r="382" spans="1:16" ht="12.55" x14ac:dyDescent="0.2">
      <c r="A382" s="2" t="s">
        <v>16</v>
      </c>
      <c r="B382" s="2" t="s">
        <v>22</v>
      </c>
      <c r="C382" s="3" t="s">
        <v>40</v>
      </c>
      <c r="D382" s="3" t="s">
        <v>50</v>
      </c>
      <c r="E382" s="2">
        <v>2146</v>
      </c>
      <c r="F382" s="4">
        <v>10</v>
      </c>
      <c r="G382" s="4">
        <v>350</v>
      </c>
      <c r="H382" s="4">
        <v>751100</v>
      </c>
      <c r="I382" s="4">
        <v>60088</v>
      </c>
      <c r="J382" s="4">
        <v>691012</v>
      </c>
      <c r="K382" s="4">
        <v>557960</v>
      </c>
      <c r="L382" s="4">
        <v>133052</v>
      </c>
      <c r="M382" s="5">
        <v>41579</v>
      </c>
      <c r="N382" s="6">
        <v>11</v>
      </c>
      <c r="O382" s="3" t="s">
        <v>43</v>
      </c>
      <c r="P382" s="7" t="s">
        <v>38</v>
      </c>
    </row>
    <row r="383" spans="1:16" ht="12.55" x14ac:dyDescent="0.2">
      <c r="A383" s="2" t="s">
        <v>16</v>
      </c>
      <c r="B383" s="2" t="s">
        <v>26</v>
      </c>
      <c r="C383" s="3" t="s">
        <v>40</v>
      </c>
      <c r="D383" s="3" t="s">
        <v>50</v>
      </c>
      <c r="E383" s="2">
        <v>1946</v>
      </c>
      <c r="F383" s="4">
        <v>10</v>
      </c>
      <c r="G383" s="4">
        <v>7</v>
      </c>
      <c r="H383" s="4">
        <v>13622</v>
      </c>
      <c r="I383" s="4">
        <v>1089.76</v>
      </c>
      <c r="J383" s="4">
        <v>12532.24</v>
      </c>
      <c r="K383" s="4">
        <v>9730</v>
      </c>
      <c r="L383" s="4">
        <v>2802.24</v>
      </c>
      <c r="M383" s="5">
        <v>41609</v>
      </c>
      <c r="N383" s="6">
        <v>12</v>
      </c>
      <c r="O383" s="3" t="s">
        <v>27</v>
      </c>
      <c r="P383" s="7" t="s">
        <v>38</v>
      </c>
    </row>
    <row r="384" spans="1:16" ht="12.55" x14ac:dyDescent="0.2">
      <c r="A384" s="2" t="s">
        <v>16</v>
      </c>
      <c r="B384" s="2" t="s">
        <v>26</v>
      </c>
      <c r="C384" s="3" t="s">
        <v>40</v>
      </c>
      <c r="D384" s="3" t="s">
        <v>50</v>
      </c>
      <c r="E384" s="2">
        <v>1362</v>
      </c>
      <c r="F384" s="4">
        <v>10</v>
      </c>
      <c r="G384" s="4">
        <v>350</v>
      </c>
      <c r="H384" s="4">
        <v>476700</v>
      </c>
      <c r="I384" s="4">
        <v>38136</v>
      </c>
      <c r="J384" s="4">
        <v>438564</v>
      </c>
      <c r="K384" s="4">
        <v>354120</v>
      </c>
      <c r="L384" s="4">
        <v>84444</v>
      </c>
      <c r="M384" s="5">
        <v>41974</v>
      </c>
      <c r="N384" s="6">
        <v>12</v>
      </c>
      <c r="O384" s="3" t="s">
        <v>27</v>
      </c>
      <c r="P384" s="7" t="s">
        <v>21</v>
      </c>
    </row>
    <row r="385" spans="1:16" ht="12.55" x14ac:dyDescent="0.2">
      <c r="A385" s="2" t="s">
        <v>30</v>
      </c>
      <c r="B385" s="2" t="s">
        <v>17</v>
      </c>
      <c r="C385" s="3" t="s">
        <v>44</v>
      </c>
      <c r="D385" s="3" t="s">
        <v>50</v>
      </c>
      <c r="E385" s="2">
        <v>598</v>
      </c>
      <c r="F385" s="4">
        <v>120</v>
      </c>
      <c r="G385" s="4">
        <v>12</v>
      </c>
      <c r="H385" s="4">
        <v>7176</v>
      </c>
      <c r="I385" s="4">
        <v>574.08000000000004</v>
      </c>
      <c r="J385" s="4">
        <v>6601.92</v>
      </c>
      <c r="K385" s="4">
        <v>1794</v>
      </c>
      <c r="L385" s="4">
        <v>4807.92</v>
      </c>
      <c r="M385" s="5">
        <v>41699</v>
      </c>
      <c r="N385" s="6">
        <v>3</v>
      </c>
      <c r="O385" s="3" t="s">
        <v>29</v>
      </c>
      <c r="P385" s="7" t="s">
        <v>21</v>
      </c>
    </row>
    <row r="386" spans="1:16" ht="12.55" x14ac:dyDescent="0.2">
      <c r="A386" s="2" t="s">
        <v>16</v>
      </c>
      <c r="B386" s="2" t="s">
        <v>39</v>
      </c>
      <c r="C386" s="3" t="s">
        <v>44</v>
      </c>
      <c r="D386" s="3" t="s">
        <v>50</v>
      </c>
      <c r="E386" s="2">
        <v>2907</v>
      </c>
      <c r="F386" s="4">
        <v>120</v>
      </c>
      <c r="G386" s="4">
        <v>7</v>
      </c>
      <c r="H386" s="4">
        <v>20349</v>
      </c>
      <c r="I386" s="4">
        <v>1627.92</v>
      </c>
      <c r="J386" s="4">
        <v>18721.080000000002</v>
      </c>
      <c r="K386" s="4">
        <v>14535</v>
      </c>
      <c r="L386" s="4">
        <v>4186.0800000000017</v>
      </c>
      <c r="M386" s="5">
        <v>41791</v>
      </c>
      <c r="N386" s="6">
        <v>6</v>
      </c>
      <c r="O386" s="3" t="s">
        <v>25</v>
      </c>
      <c r="P386" s="7" t="s">
        <v>21</v>
      </c>
    </row>
    <row r="387" spans="1:16" ht="12.55" x14ac:dyDescent="0.2">
      <c r="A387" s="2" t="s">
        <v>16</v>
      </c>
      <c r="B387" s="2" t="s">
        <v>22</v>
      </c>
      <c r="C387" s="3" t="s">
        <v>44</v>
      </c>
      <c r="D387" s="3" t="s">
        <v>50</v>
      </c>
      <c r="E387" s="2">
        <v>2338</v>
      </c>
      <c r="F387" s="4">
        <v>120</v>
      </c>
      <c r="G387" s="4">
        <v>7</v>
      </c>
      <c r="H387" s="4">
        <v>16366</v>
      </c>
      <c r="I387" s="4">
        <v>1309.28</v>
      </c>
      <c r="J387" s="4">
        <v>15056.72</v>
      </c>
      <c r="K387" s="4">
        <v>11690</v>
      </c>
      <c r="L387" s="4">
        <v>3366.7199999999993</v>
      </c>
      <c r="M387" s="5">
        <v>41791</v>
      </c>
      <c r="N387" s="6">
        <v>6</v>
      </c>
      <c r="O387" s="3" t="s">
        <v>25</v>
      </c>
      <c r="P387" s="7" t="s">
        <v>21</v>
      </c>
    </row>
    <row r="388" spans="1:16" ht="12.55" x14ac:dyDescent="0.2">
      <c r="A388" s="2" t="s">
        <v>42</v>
      </c>
      <c r="B388" s="2" t="s">
        <v>24</v>
      </c>
      <c r="C388" s="3" t="s">
        <v>44</v>
      </c>
      <c r="D388" s="3" t="s">
        <v>50</v>
      </c>
      <c r="E388" s="2">
        <v>386</v>
      </c>
      <c r="F388" s="4">
        <v>120</v>
      </c>
      <c r="G388" s="4">
        <v>300</v>
      </c>
      <c r="H388" s="4">
        <v>115800</v>
      </c>
      <c r="I388" s="4">
        <v>9264</v>
      </c>
      <c r="J388" s="4">
        <v>106536</v>
      </c>
      <c r="K388" s="4">
        <v>96500</v>
      </c>
      <c r="L388" s="4">
        <v>10036</v>
      </c>
      <c r="M388" s="5">
        <v>41579</v>
      </c>
      <c r="N388" s="6">
        <v>11</v>
      </c>
      <c r="O388" s="3" t="s">
        <v>43</v>
      </c>
      <c r="P388" s="7" t="s">
        <v>38</v>
      </c>
    </row>
    <row r="389" spans="1:16" ht="12.55" x14ac:dyDescent="0.2">
      <c r="A389" s="2" t="s">
        <v>42</v>
      </c>
      <c r="B389" s="2" t="s">
        <v>26</v>
      </c>
      <c r="C389" s="3" t="s">
        <v>44</v>
      </c>
      <c r="D389" s="3" t="s">
        <v>50</v>
      </c>
      <c r="E389" s="2">
        <v>635</v>
      </c>
      <c r="F389" s="4">
        <v>120</v>
      </c>
      <c r="G389" s="4">
        <v>300</v>
      </c>
      <c r="H389" s="4">
        <v>190500</v>
      </c>
      <c r="I389" s="4">
        <v>15240</v>
      </c>
      <c r="J389" s="4">
        <v>175260</v>
      </c>
      <c r="K389" s="4">
        <v>158750</v>
      </c>
      <c r="L389" s="4">
        <v>16510</v>
      </c>
      <c r="M389" s="5">
        <v>41974</v>
      </c>
      <c r="N389" s="6">
        <v>12</v>
      </c>
      <c r="O389" s="3" t="s">
        <v>27</v>
      </c>
      <c r="P389" s="7" t="s">
        <v>21</v>
      </c>
    </row>
    <row r="390" spans="1:16" ht="12.55" x14ac:dyDescent="0.2">
      <c r="A390" s="2" t="s">
        <v>16</v>
      </c>
      <c r="B390" s="2" t="s">
        <v>24</v>
      </c>
      <c r="C390" s="3" t="s">
        <v>45</v>
      </c>
      <c r="D390" s="3" t="s">
        <v>50</v>
      </c>
      <c r="E390" s="2">
        <v>574.5</v>
      </c>
      <c r="F390" s="4">
        <v>250</v>
      </c>
      <c r="G390" s="4">
        <v>350</v>
      </c>
      <c r="H390" s="4">
        <v>201075</v>
      </c>
      <c r="I390" s="4">
        <v>16086</v>
      </c>
      <c r="J390" s="4">
        <v>184989</v>
      </c>
      <c r="K390" s="4">
        <v>149370</v>
      </c>
      <c r="L390" s="4">
        <v>35619</v>
      </c>
      <c r="M390" s="5">
        <v>41730</v>
      </c>
      <c r="N390" s="6">
        <v>4</v>
      </c>
      <c r="O390" s="3" t="s">
        <v>46</v>
      </c>
      <c r="P390" s="7" t="s">
        <v>21</v>
      </c>
    </row>
    <row r="391" spans="1:16" ht="12.55" x14ac:dyDescent="0.2">
      <c r="A391" s="2" t="s">
        <v>16</v>
      </c>
      <c r="B391" s="2" t="s">
        <v>22</v>
      </c>
      <c r="C391" s="3" t="s">
        <v>45</v>
      </c>
      <c r="D391" s="3" t="s">
        <v>50</v>
      </c>
      <c r="E391" s="2">
        <v>2338</v>
      </c>
      <c r="F391" s="4">
        <v>250</v>
      </c>
      <c r="G391" s="4">
        <v>7</v>
      </c>
      <c r="H391" s="4">
        <v>16366</v>
      </c>
      <c r="I391" s="4">
        <v>1309.28</v>
      </c>
      <c r="J391" s="4">
        <v>15056.72</v>
      </c>
      <c r="K391" s="4">
        <v>11690</v>
      </c>
      <c r="L391" s="4">
        <v>3366.7199999999993</v>
      </c>
      <c r="M391" s="5">
        <v>41791</v>
      </c>
      <c r="N391" s="6">
        <v>6</v>
      </c>
      <c r="O391" s="3" t="s">
        <v>25</v>
      </c>
      <c r="P391" s="7" t="s">
        <v>21</v>
      </c>
    </row>
    <row r="392" spans="1:16" ht="12.55" x14ac:dyDescent="0.2">
      <c r="A392" s="2" t="s">
        <v>16</v>
      </c>
      <c r="B392" s="2" t="s">
        <v>24</v>
      </c>
      <c r="C392" s="3" t="s">
        <v>45</v>
      </c>
      <c r="D392" s="3" t="s">
        <v>50</v>
      </c>
      <c r="E392" s="2">
        <v>381</v>
      </c>
      <c r="F392" s="4">
        <v>250</v>
      </c>
      <c r="G392" s="4">
        <v>350</v>
      </c>
      <c r="H392" s="4">
        <v>133350</v>
      </c>
      <c r="I392" s="4">
        <v>10668</v>
      </c>
      <c r="J392" s="4">
        <v>122682</v>
      </c>
      <c r="K392" s="4">
        <v>99060</v>
      </c>
      <c r="L392" s="4">
        <v>23622</v>
      </c>
      <c r="M392" s="5">
        <v>41852</v>
      </c>
      <c r="N392" s="6">
        <v>8</v>
      </c>
      <c r="O392" s="3" t="s">
        <v>35</v>
      </c>
      <c r="P392" s="7" t="s">
        <v>21</v>
      </c>
    </row>
    <row r="393" spans="1:16" ht="12.55" x14ac:dyDescent="0.2">
      <c r="A393" s="2" t="s">
        <v>16</v>
      </c>
      <c r="B393" s="2" t="s">
        <v>22</v>
      </c>
      <c r="C393" s="3" t="s">
        <v>45</v>
      </c>
      <c r="D393" s="3" t="s">
        <v>50</v>
      </c>
      <c r="E393" s="2">
        <v>422</v>
      </c>
      <c r="F393" s="4">
        <v>250</v>
      </c>
      <c r="G393" s="4">
        <v>350</v>
      </c>
      <c r="H393" s="4">
        <v>147700</v>
      </c>
      <c r="I393" s="4">
        <v>11816</v>
      </c>
      <c r="J393" s="4">
        <v>135884</v>
      </c>
      <c r="K393" s="4">
        <v>109720</v>
      </c>
      <c r="L393" s="4">
        <v>26164</v>
      </c>
      <c r="M393" s="5">
        <v>41852</v>
      </c>
      <c r="N393" s="6">
        <v>8</v>
      </c>
      <c r="O393" s="3" t="s">
        <v>35</v>
      </c>
      <c r="P393" s="7" t="s">
        <v>21</v>
      </c>
    </row>
    <row r="394" spans="1:16" ht="12.55" x14ac:dyDescent="0.2">
      <c r="A394" s="2" t="s">
        <v>42</v>
      </c>
      <c r="B394" s="2" t="s">
        <v>17</v>
      </c>
      <c r="C394" s="3" t="s">
        <v>45</v>
      </c>
      <c r="D394" s="3" t="s">
        <v>50</v>
      </c>
      <c r="E394" s="2">
        <v>2134</v>
      </c>
      <c r="F394" s="4">
        <v>250</v>
      </c>
      <c r="G394" s="4">
        <v>300</v>
      </c>
      <c r="H394" s="4">
        <v>640200</v>
      </c>
      <c r="I394" s="4">
        <v>51216</v>
      </c>
      <c r="J394" s="4">
        <v>588984</v>
      </c>
      <c r="K394" s="4">
        <v>533500</v>
      </c>
      <c r="L394" s="4">
        <v>55484</v>
      </c>
      <c r="M394" s="5">
        <v>41883</v>
      </c>
      <c r="N394" s="6">
        <v>9</v>
      </c>
      <c r="O394" s="3" t="s">
        <v>36</v>
      </c>
      <c r="P394" s="7" t="s">
        <v>21</v>
      </c>
    </row>
    <row r="395" spans="1:16" ht="12.55" x14ac:dyDescent="0.2">
      <c r="A395" s="2" t="s">
        <v>42</v>
      </c>
      <c r="B395" s="2" t="s">
        <v>39</v>
      </c>
      <c r="C395" s="3" t="s">
        <v>45</v>
      </c>
      <c r="D395" s="3" t="s">
        <v>50</v>
      </c>
      <c r="E395" s="2">
        <v>808</v>
      </c>
      <c r="F395" s="4">
        <v>250</v>
      </c>
      <c r="G395" s="4">
        <v>300</v>
      </c>
      <c r="H395" s="4">
        <v>242400</v>
      </c>
      <c r="I395" s="4">
        <v>19392</v>
      </c>
      <c r="J395" s="4">
        <v>223008</v>
      </c>
      <c r="K395" s="4">
        <v>202000</v>
      </c>
      <c r="L395" s="4">
        <v>21008</v>
      </c>
      <c r="M395" s="5">
        <v>41609</v>
      </c>
      <c r="N395" s="6">
        <v>12</v>
      </c>
      <c r="O395" s="3" t="s">
        <v>27</v>
      </c>
      <c r="P395" s="7" t="s">
        <v>38</v>
      </c>
    </row>
    <row r="396" spans="1:16" ht="12.55" x14ac:dyDescent="0.2">
      <c r="A396" s="2" t="s">
        <v>16</v>
      </c>
      <c r="B396" s="2" t="s">
        <v>17</v>
      </c>
      <c r="C396" s="3" t="s">
        <v>47</v>
      </c>
      <c r="D396" s="3" t="s">
        <v>50</v>
      </c>
      <c r="E396" s="2">
        <v>708</v>
      </c>
      <c r="F396" s="4">
        <v>260</v>
      </c>
      <c r="G396" s="4">
        <v>20</v>
      </c>
      <c r="H396" s="4">
        <v>14160</v>
      </c>
      <c r="I396" s="4">
        <v>1132.8</v>
      </c>
      <c r="J396" s="4">
        <v>13027.2</v>
      </c>
      <c r="K396" s="4">
        <v>7080</v>
      </c>
      <c r="L396" s="4">
        <v>5947.2000000000007</v>
      </c>
      <c r="M396" s="5">
        <v>41791</v>
      </c>
      <c r="N396" s="6">
        <v>6</v>
      </c>
      <c r="O396" s="3" t="s">
        <v>25</v>
      </c>
      <c r="P396" s="7" t="s">
        <v>21</v>
      </c>
    </row>
    <row r="397" spans="1:16" ht="12.55" x14ac:dyDescent="0.2">
      <c r="A397" s="2" t="s">
        <v>16</v>
      </c>
      <c r="B397" s="2" t="s">
        <v>39</v>
      </c>
      <c r="C397" s="3" t="s">
        <v>47</v>
      </c>
      <c r="D397" s="3" t="s">
        <v>50</v>
      </c>
      <c r="E397" s="2">
        <v>2907</v>
      </c>
      <c r="F397" s="4">
        <v>260</v>
      </c>
      <c r="G397" s="4">
        <v>7</v>
      </c>
      <c r="H397" s="4">
        <v>20349</v>
      </c>
      <c r="I397" s="4">
        <v>1627.92</v>
      </c>
      <c r="J397" s="4">
        <v>18721.080000000002</v>
      </c>
      <c r="K397" s="4">
        <v>14535</v>
      </c>
      <c r="L397" s="4">
        <v>4186.0800000000017</v>
      </c>
      <c r="M397" s="5">
        <v>41791</v>
      </c>
      <c r="N397" s="6">
        <v>6</v>
      </c>
      <c r="O397" s="3" t="s">
        <v>25</v>
      </c>
      <c r="P397" s="7" t="s">
        <v>21</v>
      </c>
    </row>
    <row r="398" spans="1:16" ht="12.55" x14ac:dyDescent="0.2">
      <c r="A398" s="2" t="s">
        <v>16</v>
      </c>
      <c r="B398" s="2" t="s">
        <v>22</v>
      </c>
      <c r="C398" s="3" t="s">
        <v>47</v>
      </c>
      <c r="D398" s="3" t="s">
        <v>50</v>
      </c>
      <c r="E398" s="2">
        <v>1366</v>
      </c>
      <c r="F398" s="4">
        <v>260</v>
      </c>
      <c r="G398" s="4">
        <v>20</v>
      </c>
      <c r="H398" s="4">
        <v>27320</v>
      </c>
      <c r="I398" s="4">
        <v>2185.6</v>
      </c>
      <c r="J398" s="4">
        <v>25134.400000000001</v>
      </c>
      <c r="K398" s="4">
        <v>13660</v>
      </c>
      <c r="L398" s="4">
        <v>11474.400000000001</v>
      </c>
      <c r="M398" s="5">
        <v>41791</v>
      </c>
      <c r="N398" s="6">
        <v>6</v>
      </c>
      <c r="O398" s="3" t="s">
        <v>25</v>
      </c>
      <c r="P398" s="7" t="s">
        <v>21</v>
      </c>
    </row>
    <row r="399" spans="1:16" ht="12.55" x14ac:dyDescent="0.2">
      <c r="A399" s="2" t="s">
        <v>42</v>
      </c>
      <c r="B399" s="2" t="s">
        <v>26</v>
      </c>
      <c r="C399" s="3" t="s">
        <v>47</v>
      </c>
      <c r="D399" s="3" t="s">
        <v>50</v>
      </c>
      <c r="E399" s="2">
        <v>2460</v>
      </c>
      <c r="F399" s="4">
        <v>260</v>
      </c>
      <c r="G399" s="4">
        <v>300</v>
      </c>
      <c r="H399" s="4">
        <v>738000</v>
      </c>
      <c r="I399" s="4">
        <v>59040</v>
      </c>
      <c r="J399" s="4">
        <v>678960</v>
      </c>
      <c r="K399" s="4">
        <v>615000</v>
      </c>
      <c r="L399" s="4">
        <v>63960</v>
      </c>
      <c r="M399" s="5">
        <v>41791</v>
      </c>
      <c r="N399" s="6">
        <v>6</v>
      </c>
      <c r="O399" s="3" t="s">
        <v>25</v>
      </c>
      <c r="P399" s="7" t="s">
        <v>21</v>
      </c>
    </row>
    <row r="400" spans="1:16" ht="12.55" x14ac:dyDescent="0.2">
      <c r="A400" s="2" t="s">
        <v>16</v>
      </c>
      <c r="B400" s="2" t="s">
        <v>22</v>
      </c>
      <c r="C400" s="3" t="s">
        <v>47</v>
      </c>
      <c r="D400" s="3" t="s">
        <v>50</v>
      </c>
      <c r="E400" s="2">
        <v>1520</v>
      </c>
      <c r="F400" s="4">
        <v>260</v>
      </c>
      <c r="G400" s="4">
        <v>20</v>
      </c>
      <c r="H400" s="4">
        <v>30400</v>
      </c>
      <c r="I400" s="4">
        <v>2432</v>
      </c>
      <c r="J400" s="4">
        <v>27968</v>
      </c>
      <c r="K400" s="4">
        <v>15200</v>
      </c>
      <c r="L400" s="4">
        <v>12768</v>
      </c>
      <c r="M400" s="5">
        <v>41944</v>
      </c>
      <c r="N400" s="6">
        <v>11</v>
      </c>
      <c r="O400" s="3" t="s">
        <v>43</v>
      </c>
      <c r="P400" s="7" t="s">
        <v>21</v>
      </c>
    </row>
    <row r="401" spans="1:16" ht="12.55" x14ac:dyDescent="0.2">
      <c r="A401" s="2" t="s">
        <v>23</v>
      </c>
      <c r="B401" s="2" t="s">
        <v>22</v>
      </c>
      <c r="C401" s="3" t="s">
        <v>47</v>
      </c>
      <c r="D401" s="3" t="s">
        <v>50</v>
      </c>
      <c r="E401" s="2">
        <v>711</v>
      </c>
      <c r="F401" s="4">
        <v>260</v>
      </c>
      <c r="G401" s="4">
        <v>15</v>
      </c>
      <c r="H401" s="4">
        <v>10665</v>
      </c>
      <c r="I401" s="4">
        <v>853.2</v>
      </c>
      <c r="J401" s="4">
        <v>9811.7999999999993</v>
      </c>
      <c r="K401" s="4">
        <v>7110</v>
      </c>
      <c r="L401" s="4">
        <v>2701.7999999999993</v>
      </c>
      <c r="M401" s="5">
        <v>41974</v>
      </c>
      <c r="N401" s="6">
        <v>12</v>
      </c>
      <c r="O401" s="3" t="s">
        <v>27</v>
      </c>
      <c r="P401" s="7" t="s">
        <v>21</v>
      </c>
    </row>
    <row r="402" spans="1:16" ht="12.55" x14ac:dyDescent="0.2">
      <c r="A402" s="2" t="s">
        <v>30</v>
      </c>
      <c r="B402" s="2" t="s">
        <v>26</v>
      </c>
      <c r="C402" s="3" t="s">
        <v>47</v>
      </c>
      <c r="D402" s="3" t="s">
        <v>50</v>
      </c>
      <c r="E402" s="2">
        <v>1375</v>
      </c>
      <c r="F402" s="4">
        <v>260</v>
      </c>
      <c r="G402" s="4">
        <v>12</v>
      </c>
      <c r="H402" s="4">
        <v>16500</v>
      </c>
      <c r="I402" s="4">
        <v>1320</v>
      </c>
      <c r="J402" s="4">
        <v>15180</v>
      </c>
      <c r="K402" s="4">
        <v>4125</v>
      </c>
      <c r="L402" s="4">
        <v>11055</v>
      </c>
      <c r="M402" s="5">
        <v>41609</v>
      </c>
      <c r="N402" s="6">
        <v>12</v>
      </c>
      <c r="O402" s="3" t="s">
        <v>27</v>
      </c>
      <c r="P402" s="7" t="s">
        <v>38</v>
      </c>
    </row>
    <row r="403" spans="1:16" ht="12.55" x14ac:dyDescent="0.2">
      <c r="A403" s="2" t="s">
        <v>42</v>
      </c>
      <c r="B403" s="2" t="s">
        <v>26</v>
      </c>
      <c r="C403" s="3" t="s">
        <v>47</v>
      </c>
      <c r="D403" s="3" t="s">
        <v>50</v>
      </c>
      <c r="E403" s="2">
        <v>635</v>
      </c>
      <c r="F403" s="4">
        <v>260</v>
      </c>
      <c r="G403" s="4">
        <v>300</v>
      </c>
      <c r="H403" s="4">
        <v>190500</v>
      </c>
      <c r="I403" s="4">
        <v>15240</v>
      </c>
      <c r="J403" s="4">
        <v>175260</v>
      </c>
      <c r="K403" s="4">
        <v>158750</v>
      </c>
      <c r="L403" s="4">
        <v>16510</v>
      </c>
      <c r="M403" s="5">
        <v>41974</v>
      </c>
      <c r="N403" s="6">
        <v>12</v>
      </c>
      <c r="O403" s="3" t="s">
        <v>27</v>
      </c>
      <c r="P403" s="7" t="s">
        <v>21</v>
      </c>
    </row>
    <row r="404" spans="1:16" ht="12.55" x14ac:dyDescent="0.2">
      <c r="A404" s="2" t="s">
        <v>16</v>
      </c>
      <c r="B404" s="2" t="s">
        <v>39</v>
      </c>
      <c r="C404" s="3" t="s">
        <v>45</v>
      </c>
      <c r="D404" s="3" t="s">
        <v>50</v>
      </c>
      <c r="E404" s="2">
        <v>436.5</v>
      </c>
      <c r="F404" s="4">
        <v>250</v>
      </c>
      <c r="G404" s="4">
        <v>20</v>
      </c>
      <c r="H404" s="4">
        <v>8730</v>
      </c>
      <c r="I404" s="4">
        <v>698.40000000000009</v>
      </c>
      <c r="J404" s="4">
        <v>8031.5999999999995</v>
      </c>
      <c r="K404" s="4">
        <v>4365</v>
      </c>
      <c r="L404" s="4">
        <v>3666.5999999999995</v>
      </c>
      <c r="M404" s="5">
        <v>41821</v>
      </c>
      <c r="N404" s="6">
        <v>7</v>
      </c>
      <c r="O404" s="3" t="s">
        <v>32</v>
      </c>
      <c r="P404" s="7" t="s">
        <v>21</v>
      </c>
    </row>
    <row r="405" spans="1:16" ht="12.55" x14ac:dyDescent="0.2">
      <c r="A405" s="2" t="s">
        <v>42</v>
      </c>
      <c r="B405" s="2" t="s">
        <v>17</v>
      </c>
      <c r="C405" s="3" t="s">
        <v>18</v>
      </c>
      <c r="D405" s="3" t="s">
        <v>50</v>
      </c>
      <c r="E405" s="2">
        <v>1094</v>
      </c>
      <c r="F405" s="4">
        <v>3</v>
      </c>
      <c r="G405" s="4">
        <v>300</v>
      </c>
      <c r="H405" s="4">
        <v>328200</v>
      </c>
      <c r="I405" s="4">
        <v>29538</v>
      </c>
      <c r="J405" s="4">
        <v>298662</v>
      </c>
      <c r="K405" s="4">
        <v>273500</v>
      </c>
      <c r="L405" s="4">
        <v>25162</v>
      </c>
      <c r="M405" s="5">
        <v>41791</v>
      </c>
      <c r="N405" s="6">
        <v>6</v>
      </c>
      <c r="O405" s="3" t="s">
        <v>25</v>
      </c>
      <c r="P405" s="7" t="s">
        <v>21</v>
      </c>
    </row>
    <row r="406" spans="1:16" ht="12.55" x14ac:dyDescent="0.2">
      <c r="A406" s="2" t="s">
        <v>30</v>
      </c>
      <c r="B406" s="2" t="s">
        <v>26</v>
      </c>
      <c r="C406" s="3" t="s">
        <v>18</v>
      </c>
      <c r="D406" s="3" t="s">
        <v>50</v>
      </c>
      <c r="E406" s="2">
        <v>367</v>
      </c>
      <c r="F406" s="4">
        <v>3</v>
      </c>
      <c r="G406" s="4">
        <v>12</v>
      </c>
      <c r="H406" s="4">
        <v>4404</v>
      </c>
      <c r="I406" s="4">
        <v>396.36</v>
      </c>
      <c r="J406" s="4">
        <v>4007.64</v>
      </c>
      <c r="K406" s="4">
        <v>1101</v>
      </c>
      <c r="L406" s="4">
        <v>2906.64</v>
      </c>
      <c r="M406" s="5">
        <v>41548</v>
      </c>
      <c r="N406" s="6">
        <v>10</v>
      </c>
      <c r="O406" s="3" t="s">
        <v>37</v>
      </c>
      <c r="P406" s="7" t="s">
        <v>38</v>
      </c>
    </row>
    <row r="407" spans="1:16" ht="12.55" x14ac:dyDescent="0.2">
      <c r="A407" s="2" t="s">
        <v>42</v>
      </c>
      <c r="B407" s="2" t="s">
        <v>17</v>
      </c>
      <c r="C407" s="3" t="s">
        <v>28</v>
      </c>
      <c r="D407" s="3" t="s">
        <v>50</v>
      </c>
      <c r="E407" s="2">
        <v>3802.5</v>
      </c>
      <c r="F407" s="4">
        <v>5</v>
      </c>
      <c r="G407" s="4">
        <v>300</v>
      </c>
      <c r="H407" s="4">
        <v>1140750</v>
      </c>
      <c r="I407" s="4">
        <v>102667.5</v>
      </c>
      <c r="J407" s="4">
        <v>1038082.5</v>
      </c>
      <c r="K407" s="4">
        <v>950625</v>
      </c>
      <c r="L407" s="4">
        <v>87457.5</v>
      </c>
      <c r="M407" s="5">
        <v>41730</v>
      </c>
      <c r="N407" s="6">
        <v>4</v>
      </c>
      <c r="O407" s="3" t="s">
        <v>46</v>
      </c>
      <c r="P407" s="7" t="s">
        <v>21</v>
      </c>
    </row>
    <row r="408" spans="1:16" ht="12.55" x14ac:dyDescent="0.2">
      <c r="A408" s="2" t="s">
        <v>16</v>
      </c>
      <c r="B408" s="2" t="s">
        <v>24</v>
      </c>
      <c r="C408" s="3" t="s">
        <v>28</v>
      </c>
      <c r="D408" s="3" t="s">
        <v>50</v>
      </c>
      <c r="E408" s="2">
        <v>1666</v>
      </c>
      <c r="F408" s="4">
        <v>5</v>
      </c>
      <c r="G408" s="4">
        <v>350</v>
      </c>
      <c r="H408" s="4">
        <v>583100</v>
      </c>
      <c r="I408" s="4">
        <v>52479</v>
      </c>
      <c r="J408" s="4">
        <v>530621</v>
      </c>
      <c r="K408" s="4">
        <v>433160</v>
      </c>
      <c r="L408" s="4">
        <v>97461</v>
      </c>
      <c r="M408" s="5">
        <v>41760</v>
      </c>
      <c r="N408" s="6">
        <v>5</v>
      </c>
      <c r="O408" s="3" t="s">
        <v>49</v>
      </c>
      <c r="P408" s="7" t="s">
        <v>21</v>
      </c>
    </row>
    <row r="409" spans="1:16" ht="12.55" x14ac:dyDescent="0.2">
      <c r="A409" s="2" t="s">
        <v>42</v>
      </c>
      <c r="B409" s="2" t="s">
        <v>24</v>
      </c>
      <c r="C409" s="3" t="s">
        <v>28</v>
      </c>
      <c r="D409" s="3" t="s">
        <v>50</v>
      </c>
      <c r="E409" s="2">
        <v>322</v>
      </c>
      <c r="F409" s="4">
        <v>5</v>
      </c>
      <c r="G409" s="4">
        <v>300</v>
      </c>
      <c r="H409" s="4">
        <v>96600</v>
      </c>
      <c r="I409" s="4">
        <v>8694</v>
      </c>
      <c r="J409" s="4">
        <v>87906</v>
      </c>
      <c r="K409" s="4">
        <v>80500</v>
      </c>
      <c r="L409" s="4">
        <v>7406</v>
      </c>
      <c r="M409" s="5">
        <v>41518</v>
      </c>
      <c r="N409" s="6">
        <v>9</v>
      </c>
      <c r="O409" s="3" t="s">
        <v>36</v>
      </c>
      <c r="P409" s="7" t="s">
        <v>38</v>
      </c>
    </row>
    <row r="410" spans="1:16" ht="12.55" x14ac:dyDescent="0.2">
      <c r="A410" s="2" t="s">
        <v>30</v>
      </c>
      <c r="B410" s="2" t="s">
        <v>17</v>
      </c>
      <c r="C410" s="3" t="s">
        <v>28</v>
      </c>
      <c r="D410" s="3" t="s">
        <v>50</v>
      </c>
      <c r="E410" s="2">
        <v>2321</v>
      </c>
      <c r="F410" s="4">
        <v>5</v>
      </c>
      <c r="G410" s="4">
        <v>12</v>
      </c>
      <c r="H410" s="4">
        <v>27852</v>
      </c>
      <c r="I410" s="4">
        <v>2506.6799999999998</v>
      </c>
      <c r="J410" s="4">
        <v>25345.32</v>
      </c>
      <c r="K410" s="4">
        <v>6963</v>
      </c>
      <c r="L410" s="4">
        <v>18382.32</v>
      </c>
      <c r="M410" s="5">
        <v>41944</v>
      </c>
      <c r="N410" s="6">
        <v>11</v>
      </c>
      <c r="O410" s="3" t="s">
        <v>43</v>
      </c>
      <c r="P410" s="7" t="s">
        <v>21</v>
      </c>
    </row>
    <row r="411" spans="1:16" ht="12.55" x14ac:dyDescent="0.2">
      <c r="A411" s="2" t="s">
        <v>31</v>
      </c>
      <c r="B411" s="2" t="s">
        <v>24</v>
      </c>
      <c r="C411" s="3" t="s">
        <v>28</v>
      </c>
      <c r="D411" s="3" t="s">
        <v>50</v>
      </c>
      <c r="E411" s="2">
        <v>1857</v>
      </c>
      <c r="F411" s="4">
        <v>5</v>
      </c>
      <c r="G411" s="4">
        <v>125</v>
      </c>
      <c r="H411" s="4">
        <v>232125</v>
      </c>
      <c r="I411" s="4">
        <v>20891.25</v>
      </c>
      <c r="J411" s="4">
        <v>211233.75</v>
      </c>
      <c r="K411" s="4">
        <v>222840</v>
      </c>
      <c r="L411" s="4">
        <v>-11606.25</v>
      </c>
      <c r="M411" s="5">
        <v>41579</v>
      </c>
      <c r="N411" s="6">
        <v>11</v>
      </c>
      <c r="O411" s="3" t="s">
        <v>43</v>
      </c>
      <c r="P411" s="7" t="s">
        <v>38</v>
      </c>
    </row>
    <row r="412" spans="1:16" ht="12.55" x14ac:dyDescent="0.2">
      <c r="A412" s="2" t="s">
        <v>16</v>
      </c>
      <c r="B412" s="2" t="s">
        <v>17</v>
      </c>
      <c r="C412" s="3" t="s">
        <v>28</v>
      </c>
      <c r="D412" s="3" t="s">
        <v>50</v>
      </c>
      <c r="E412" s="2">
        <v>1611</v>
      </c>
      <c r="F412" s="4">
        <v>5</v>
      </c>
      <c r="G412" s="4">
        <v>7</v>
      </c>
      <c r="H412" s="4">
        <v>11277</v>
      </c>
      <c r="I412" s="4">
        <v>1014.93</v>
      </c>
      <c r="J412" s="4">
        <v>10262.07</v>
      </c>
      <c r="K412" s="4">
        <v>8055</v>
      </c>
      <c r="L412" s="4">
        <v>2207.0699999999997</v>
      </c>
      <c r="M412" s="5">
        <v>41609</v>
      </c>
      <c r="N412" s="6">
        <v>12</v>
      </c>
      <c r="O412" s="3" t="s">
        <v>27</v>
      </c>
      <c r="P412" s="7" t="s">
        <v>38</v>
      </c>
    </row>
    <row r="413" spans="1:16" ht="12.55" x14ac:dyDescent="0.2">
      <c r="A413" s="2" t="s">
        <v>31</v>
      </c>
      <c r="B413" s="2" t="s">
        <v>39</v>
      </c>
      <c r="C413" s="3" t="s">
        <v>28</v>
      </c>
      <c r="D413" s="3" t="s">
        <v>50</v>
      </c>
      <c r="E413" s="2">
        <v>2797</v>
      </c>
      <c r="F413" s="4">
        <v>5</v>
      </c>
      <c r="G413" s="4">
        <v>125</v>
      </c>
      <c r="H413" s="4">
        <v>349625</v>
      </c>
      <c r="I413" s="4">
        <v>31466.25</v>
      </c>
      <c r="J413" s="4">
        <v>318158.75</v>
      </c>
      <c r="K413" s="4">
        <v>335640</v>
      </c>
      <c r="L413" s="4">
        <v>-17481.25</v>
      </c>
      <c r="M413" s="5">
        <v>41974</v>
      </c>
      <c r="N413" s="6">
        <v>12</v>
      </c>
      <c r="O413" s="3" t="s">
        <v>27</v>
      </c>
      <c r="P413" s="7" t="s">
        <v>21</v>
      </c>
    </row>
    <row r="414" spans="1:16" ht="12.55" x14ac:dyDescent="0.2">
      <c r="A414" s="2" t="s">
        <v>42</v>
      </c>
      <c r="B414" s="2" t="s">
        <v>22</v>
      </c>
      <c r="C414" s="3" t="s">
        <v>28</v>
      </c>
      <c r="D414" s="3" t="s">
        <v>50</v>
      </c>
      <c r="E414" s="2">
        <v>334</v>
      </c>
      <c r="F414" s="4">
        <v>5</v>
      </c>
      <c r="G414" s="4">
        <v>300</v>
      </c>
      <c r="H414" s="4">
        <v>100200</v>
      </c>
      <c r="I414" s="4">
        <v>9018</v>
      </c>
      <c r="J414" s="4">
        <v>91182</v>
      </c>
      <c r="K414" s="4">
        <v>83500</v>
      </c>
      <c r="L414" s="4">
        <v>7682</v>
      </c>
      <c r="M414" s="5">
        <v>41609</v>
      </c>
      <c r="N414" s="6">
        <v>12</v>
      </c>
      <c r="O414" s="3" t="s">
        <v>27</v>
      </c>
      <c r="P414" s="7" t="s">
        <v>38</v>
      </c>
    </row>
    <row r="415" spans="1:16" ht="12.55" x14ac:dyDescent="0.2">
      <c r="A415" s="2" t="s">
        <v>42</v>
      </c>
      <c r="B415" s="2" t="s">
        <v>26</v>
      </c>
      <c r="C415" s="3" t="s">
        <v>40</v>
      </c>
      <c r="D415" s="3" t="s">
        <v>50</v>
      </c>
      <c r="E415" s="2">
        <v>2565</v>
      </c>
      <c r="F415" s="4">
        <v>10</v>
      </c>
      <c r="G415" s="4">
        <v>300</v>
      </c>
      <c r="H415" s="4">
        <v>769500</v>
      </c>
      <c r="I415" s="4">
        <v>69255</v>
      </c>
      <c r="J415" s="4">
        <v>700245</v>
      </c>
      <c r="K415" s="4">
        <v>641250</v>
      </c>
      <c r="L415" s="4">
        <v>58995</v>
      </c>
      <c r="M415" s="5">
        <v>41640</v>
      </c>
      <c r="N415" s="6">
        <v>1</v>
      </c>
      <c r="O415" s="3" t="s">
        <v>20</v>
      </c>
      <c r="P415" s="7" t="s">
        <v>21</v>
      </c>
    </row>
    <row r="416" spans="1:16" ht="12.55" x14ac:dyDescent="0.2">
      <c r="A416" s="2" t="s">
        <v>16</v>
      </c>
      <c r="B416" s="2" t="s">
        <v>26</v>
      </c>
      <c r="C416" s="3" t="s">
        <v>40</v>
      </c>
      <c r="D416" s="3" t="s">
        <v>50</v>
      </c>
      <c r="E416" s="2">
        <v>2417</v>
      </c>
      <c r="F416" s="4">
        <v>10</v>
      </c>
      <c r="G416" s="4">
        <v>350</v>
      </c>
      <c r="H416" s="4">
        <v>845950</v>
      </c>
      <c r="I416" s="4">
        <v>76135.5</v>
      </c>
      <c r="J416" s="4">
        <v>769814.5</v>
      </c>
      <c r="K416" s="4">
        <v>628420</v>
      </c>
      <c r="L416" s="4">
        <v>141394.5</v>
      </c>
      <c r="M416" s="5">
        <v>41640</v>
      </c>
      <c r="N416" s="6">
        <v>1</v>
      </c>
      <c r="O416" s="3" t="s">
        <v>20</v>
      </c>
      <c r="P416" s="7" t="s">
        <v>21</v>
      </c>
    </row>
    <row r="417" spans="1:16" ht="12.55" x14ac:dyDescent="0.2">
      <c r="A417" s="2" t="s">
        <v>23</v>
      </c>
      <c r="B417" s="2" t="s">
        <v>39</v>
      </c>
      <c r="C417" s="3" t="s">
        <v>40</v>
      </c>
      <c r="D417" s="3" t="s">
        <v>50</v>
      </c>
      <c r="E417" s="2">
        <v>3675</v>
      </c>
      <c r="F417" s="4">
        <v>10</v>
      </c>
      <c r="G417" s="4">
        <v>15</v>
      </c>
      <c r="H417" s="4">
        <v>55125</v>
      </c>
      <c r="I417" s="4">
        <v>4961.25</v>
      </c>
      <c r="J417" s="4">
        <v>50163.75</v>
      </c>
      <c r="K417" s="4">
        <v>36750</v>
      </c>
      <c r="L417" s="4">
        <v>13413.75</v>
      </c>
      <c r="M417" s="5">
        <v>41730</v>
      </c>
      <c r="N417" s="6">
        <v>4</v>
      </c>
      <c r="O417" s="3" t="s">
        <v>46</v>
      </c>
      <c r="P417" s="7" t="s">
        <v>21</v>
      </c>
    </row>
    <row r="418" spans="1:16" ht="12.55" x14ac:dyDescent="0.2">
      <c r="A418" s="2" t="s">
        <v>42</v>
      </c>
      <c r="B418" s="2" t="s">
        <v>17</v>
      </c>
      <c r="C418" s="3" t="s">
        <v>40</v>
      </c>
      <c r="D418" s="3" t="s">
        <v>50</v>
      </c>
      <c r="E418" s="2">
        <v>1094</v>
      </c>
      <c r="F418" s="4">
        <v>10</v>
      </c>
      <c r="G418" s="4">
        <v>300</v>
      </c>
      <c r="H418" s="4">
        <v>328200</v>
      </c>
      <c r="I418" s="4">
        <v>29538</v>
      </c>
      <c r="J418" s="4">
        <v>298662</v>
      </c>
      <c r="K418" s="4">
        <v>273500</v>
      </c>
      <c r="L418" s="4">
        <v>25162</v>
      </c>
      <c r="M418" s="5">
        <v>41791</v>
      </c>
      <c r="N418" s="6">
        <v>6</v>
      </c>
      <c r="O418" s="3" t="s">
        <v>25</v>
      </c>
      <c r="P418" s="7" t="s">
        <v>21</v>
      </c>
    </row>
    <row r="419" spans="1:16" ht="12.55" x14ac:dyDescent="0.2">
      <c r="A419" s="2" t="s">
        <v>23</v>
      </c>
      <c r="B419" s="2" t="s">
        <v>24</v>
      </c>
      <c r="C419" s="3" t="s">
        <v>40</v>
      </c>
      <c r="D419" s="3" t="s">
        <v>50</v>
      </c>
      <c r="E419" s="2">
        <v>1227</v>
      </c>
      <c r="F419" s="4">
        <v>10</v>
      </c>
      <c r="G419" s="4">
        <v>15</v>
      </c>
      <c r="H419" s="4">
        <v>18405</v>
      </c>
      <c r="I419" s="4">
        <v>1656.45</v>
      </c>
      <c r="J419" s="4">
        <v>16748.55</v>
      </c>
      <c r="K419" s="4">
        <v>12270</v>
      </c>
      <c r="L419" s="4">
        <v>4478.5499999999993</v>
      </c>
      <c r="M419" s="5">
        <v>41913</v>
      </c>
      <c r="N419" s="6">
        <v>10</v>
      </c>
      <c r="O419" s="3" t="s">
        <v>37</v>
      </c>
      <c r="P419" s="7" t="s">
        <v>21</v>
      </c>
    </row>
    <row r="420" spans="1:16" ht="12.55" x14ac:dyDescent="0.2">
      <c r="A420" s="2" t="s">
        <v>30</v>
      </c>
      <c r="B420" s="2" t="s">
        <v>26</v>
      </c>
      <c r="C420" s="3" t="s">
        <v>40</v>
      </c>
      <c r="D420" s="3" t="s">
        <v>50</v>
      </c>
      <c r="E420" s="2">
        <v>367</v>
      </c>
      <c r="F420" s="4">
        <v>10</v>
      </c>
      <c r="G420" s="4">
        <v>12</v>
      </c>
      <c r="H420" s="4">
        <v>4404</v>
      </c>
      <c r="I420" s="4">
        <v>396.36</v>
      </c>
      <c r="J420" s="4">
        <v>4007.64</v>
      </c>
      <c r="K420" s="4">
        <v>1101</v>
      </c>
      <c r="L420" s="4">
        <v>2906.64</v>
      </c>
      <c r="M420" s="5">
        <v>41548</v>
      </c>
      <c r="N420" s="6">
        <v>10</v>
      </c>
      <c r="O420" s="3" t="s">
        <v>37</v>
      </c>
      <c r="P420" s="7" t="s">
        <v>38</v>
      </c>
    </row>
    <row r="421" spans="1:16" ht="12.55" x14ac:dyDescent="0.2">
      <c r="A421" s="2" t="s">
        <v>42</v>
      </c>
      <c r="B421" s="2" t="s">
        <v>24</v>
      </c>
      <c r="C421" s="3" t="s">
        <v>40</v>
      </c>
      <c r="D421" s="3" t="s">
        <v>50</v>
      </c>
      <c r="E421" s="2">
        <v>1324</v>
      </c>
      <c r="F421" s="4">
        <v>10</v>
      </c>
      <c r="G421" s="4">
        <v>300</v>
      </c>
      <c r="H421" s="4">
        <v>397200</v>
      </c>
      <c r="I421" s="4">
        <v>35748</v>
      </c>
      <c r="J421" s="4">
        <v>361452</v>
      </c>
      <c r="K421" s="4">
        <v>331000</v>
      </c>
      <c r="L421" s="4">
        <v>30452</v>
      </c>
      <c r="M421" s="5">
        <v>41944</v>
      </c>
      <c r="N421" s="6">
        <v>11</v>
      </c>
      <c r="O421" s="3" t="s">
        <v>43</v>
      </c>
      <c r="P421" s="7" t="s">
        <v>21</v>
      </c>
    </row>
    <row r="422" spans="1:16" ht="12.55" x14ac:dyDescent="0.2">
      <c r="A422" s="2" t="s">
        <v>30</v>
      </c>
      <c r="B422" s="2" t="s">
        <v>22</v>
      </c>
      <c r="C422" s="3" t="s">
        <v>40</v>
      </c>
      <c r="D422" s="3" t="s">
        <v>50</v>
      </c>
      <c r="E422" s="2">
        <v>1775</v>
      </c>
      <c r="F422" s="4">
        <v>10</v>
      </c>
      <c r="G422" s="4">
        <v>12</v>
      </c>
      <c r="H422" s="4">
        <v>21300</v>
      </c>
      <c r="I422" s="4">
        <v>1917</v>
      </c>
      <c r="J422" s="4">
        <v>19383</v>
      </c>
      <c r="K422" s="4">
        <v>5325</v>
      </c>
      <c r="L422" s="4">
        <v>14058</v>
      </c>
      <c r="M422" s="5">
        <v>41579</v>
      </c>
      <c r="N422" s="6">
        <v>11</v>
      </c>
      <c r="O422" s="3" t="s">
        <v>43</v>
      </c>
      <c r="P422" s="7" t="s">
        <v>38</v>
      </c>
    </row>
    <row r="423" spans="1:16" ht="12.55" x14ac:dyDescent="0.2">
      <c r="A423" s="2" t="s">
        <v>31</v>
      </c>
      <c r="B423" s="2" t="s">
        <v>39</v>
      </c>
      <c r="C423" s="3" t="s">
        <v>40</v>
      </c>
      <c r="D423" s="3" t="s">
        <v>50</v>
      </c>
      <c r="E423" s="2">
        <v>2797</v>
      </c>
      <c r="F423" s="4">
        <v>10</v>
      </c>
      <c r="G423" s="4">
        <v>125</v>
      </c>
      <c r="H423" s="4">
        <v>349625</v>
      </c>
      <c r="I423" s="4">
        <v>31466.25</v>
      </c>
      <c r="J423" s="4">
        <v>318158.75</v>
      </c>
      <c r="K423" s="4">
        <v>335640</v>
      </c>
      <c r="L423" s="4">
        <v>-17481.25</v>
      </c>
      <c r="M423" s="5">
        <v>41974</v>
      </c>
      <c r="N423" s="6">
        <v>12</v>
      </c>
      <c r="O423" s="3" t="s">
        <v>27</v>
      </c>
      <c r="P423" s="7" t="s">
        <v>21</v>
      </c>
    </row>
    <row r="424" spans="1:16" ht="12.55" x14ac:dyDescent="0.2">
      <c r="A424" s="2" t="s">
        <v>23</v>
      </c>
      <c r="B424" s="2" t="s">
        <v>26</v>
      </c>
      <c r="C424" s="3" t="s">
        <v>44</v>
      </c>
      <c r="D424" s="3" t="s">
        <v>50</v>
      </c>
      <c r="E424" s="2">
        <v>245</v>
      </c>
      <c r="F424" s="4">
        <v>120</v>
      </c>
      <c r="G424" s="4">
        <v>15</v>
      </c>
      <c r="H424" s="4">
        <v>3675</v>
      </c>
      <c r="I424" s="4">
        <v>330.75</v>
      </c>
      <c r="J424" s="4">
        <v>3344.25</v>
      </c>
      <c r="K424" s="4">
        <v>2450</v>
      </c>
      <c r="L424" s="4">
        <v>894.25</v>
      </c>
      <c r="M424" s="5">
        <v>41760</v>
      </c>
      <c r="N424" s="6">
        <v>5</v>
      </c>
      <c r="O424" s="3" t="s">
        <v>49</v>
      </c>
      <c r="P424" s="7" t="s">
        <v>21</v>
      </c>
    </row>
    <row r="425" spans="1:16" ht="12.55" x14ac:dyDescent="0.2">
      <c r="A425" s="2" t="s">
        <v>42</v>
      </c>
      <c r="B425" s="2" t="s">
        <v>17</v>
      </c>
      <c r="C425" s="3" t="s">
        <v>44</v>
      </c>
      <c r="D425" s="3" t="s">
        <v>50</v>
      </c>
      <c r="E425" s="2">
        <v>3793.5</v>
      </c>
      <c r="F425" s="4">
        <v>120</v>
      </c>
      <c r="G425" s="4">
        <v>300</v>
      </c>
      <c r="H425" s="4">
        <v>1138050</v>
      </c>
      <c r="I425" s="4">
        <v>102424.5</v>
      </c>
      <c r="J425" s="4">
        <v>1035625.5</v>
      </c>
      <c r="K425" s="4">
        <v>948375</v>
      </c>
      <c r="L425" s="4">
        <v>87250.5</v>
      </c>
      <c r="M425" s="5">
        <v>41821</v>
      </c>
      <c r="N425" s="6">
        <v>7</v>
      </c>
      <c r="O425" s="3" t="s">
        <v>32</v>
      </c>
      <c r="P425" s="7" t="s">
        <v>21</v>
      </c>
    </row>
    <row r="426" spans="1:16" ht="12.55" x14ac:dyDescent="0.2">
      <c r="A426" s="2" t="s">
        <v>16</v>
      </c>
      <c r="B426" s="2" t="s">
        <v>22</v>
      </c>
      <c r="C426" s="3" t="s">
        <v>44</v>
      </c>
      <c r="D426" s="3" t="s">
        <v>50</v>
      </c>
      <c r="E426" s="2">
        <v>1307</v>
      </c>
      <c r="F426" s="4">
        <v>120</v>
      </c>
      <c r="G426" s="4">
        <v>350</v>
      </c>
      <c r="H426" s="4">
        <v>457450</v>
      </c>
      <c r="I426" s="4">
        <v>41170.5</v>
      </c>
      <c r="J426" s="4">
        <v>416279.5</v>
      </c>
      <c r="K426" s="4">
        <v>339820</v>
      </c>
      <c r="L426" s="4">
        <v>76459.5</v>
      </c>
      <c r="M426" s="5">
        <v>41821</v>
      </c>
      <c r="N426" s="6">
        <v>7</v>
      </c>
      <c r="O426" s="3" t="s">
        <v>32</v>
      </c>
      <c r="P426" s="7" t="s">
        <v>21</v>
      </c>
    </row>
    <row r="427" spans="1:16" ht="12.55" x14ac:dyDescent="0.2">
      <c r="A427" s="2" t="s">
        <v>31</v>
      </c>
      <c r="B427" s="2" t="s">
        <v>17</v>
      </c>
      <c r="C427" s="3" t="s">
        <v>44</v>
      </c>
      <c r="D427" s="3" t="s">
        <v>50</v>
      </c>
      <c r="E427" s="2">
        <v>567</v>
      </c>
      <c r="F427" s="4">
        <v>120</v>
      </c>
      <c r="G427" s="4">
        <v>125</v>
      </c>
      <c r="H427" s="4">
        <v>70875</v>
      </c>
      <c r="I427" s="4">
        <v>6378.75</v>
      </c>
      <c r="J427" s="4">
        <v>64496.25</v>
      </c>
      <c r="K427" s="4">
        <v>68040</v>
      </c>
      <c r="L427" s="4">
        <v>-3543.75</v>
      </c>
      <c r="M427" s="5">
        <v>41883</v>
      </c>
      <c r="N427" s="6">
        <v>9</v>
      </c>
      <c r="O427" s="3" t="s">
        <v>36</v>
      </c>
      <c r="P427" s="7" t="s">
        <v>21</v>
      </c>
    </row>
    <row r="428" spans="1:16" ht="12.55" x14ac:dyDescent="0.2">
      <c r="A428" s="2" t="s">
        <v>31</v>
      </c>
      <c r="B428" s="2" t="s">
        <v>26</v>
      </c>
      <c r="C428" s="3" t="s">
        <v>44</v>
      </c>
      <c r="D428" s="3" t="s">
        <v>50</v>
      </c>
      <c r="E428" s="2">
        <v>2110</v>
      </c>
      <c r="F428" s="4">
        <v>120</v>
      </c>
      <c r="G428" s="4">
        <v>125</v>
      </c>
      <c r="H428" s="4">
        <v>263750</v>
      </c>
      <c r="I428" s="4">
        <v>23737.5</v>
      </c>
      <c r="J428" s="4">
        <v>240012.5</v>
      </c>
      <c r="K428" s="4">
        <v>253200</v>
      </c>
      <c r="L428" s="4">
        <v>-13187.5</v>
      </c>
      <c r="M428" s="5">
        <v>41883</v>
      </c>
      <c r="N428" s="6">
        <v>9</v>
      </c>
      <c r="O428" s="3" t="s">
        <v>36</v>
      </c>
      <c r="P428" s="7" t="s">
        <v>21</v>
      </c>
    </row>
    <row r="429" spans="1:16" ht="12.55" x14ac:dyDescent="0.2">
      <c r="A429" s="2" t="s">
        <v>16</v>
      </c>
      <c r="B429" s="2" t="s">
        <v>17</v>
      </c>
      <c r="C429" s="3" t="s">
        <v>44</v>
      </c>
      <c r="D429" s="3" t="s">
        <v>50</v>
      </c>
      <c r="E429" s="2">
        <v>1269</v>
      </c>
      <c r="F429" s="4">
        <v>120</v>
      </c>
      <c r="G429" s="4">
        <v>350</v>
      </c>
      <c r="H429" s="4">
        <v>444150</v>
      </c>
      <c r="I429" s="4">
        <v>39973.5</v>
      </c>
      <c r="J429" s="4">
        <v>404176.5</v>
      </c>
      <c r="K429" s="4">
        <v>329940</v>
      </c>
      <c r="L429" s="4">
        <v>74236.5</v>
      </c>
      <c r="M429" s="5">
        <v>41913</v>
      </c>
      <c r="N429" s="6">
        <v>10</v>
      </c>
      <c r="O429" s="3" t="s">
        <v>37</v>
      </c>
      <c r="P429" s="7" t="s">
        <v>21</v>
      </c>
    </row>
    <row r="430" spans="1:16" ht="12.55" x14ac:dyDescent="0.2">
      <c r="A430" s="2" t="s">
        <v>30</v>
      </c>
      <c r="B430" s="2" t="s">
        <v>39</v>
      </c>
      <c r="C430" s="3" t="s">
        <v>45</v>
      </c>
      <c r="D430" s="3" t="s">
        <v>50</v>
      </c>
      <c r="E430" s="2">
        <v>1956</v>
      </c>
      <c r="F430" s="4">
        <v>250</v>
      </c>
      <c r="G430" s="4">
        <v>12</v>
      </c>
      <c r="H430" s="4">
        <v>23472</v>
      </c>
      <c r="I430" s="4">
        <v>2112.48</v>
      </c>
      <c r="J430" s="4">
        <v>21359.52</v>
      </c>
      <c r="K430" s="4">
        <v>5868</v>
      </c>
      <c r="L430" s="4">
        <v>15491.52</v>
      </c>
      <c r="M430" s="5">
        <v>41640</v>
      </c>
      <c r="N430" s="6">
        <v>1</v>
      </c>
      <c r="O430" s="3" t="s">
        <v>20</v>
      </c>
      <c r="P430" s="7" t="s">
        <v>21</v>
      </c>
    </row>
    <row r="431" spans="1:16" ht="12.55" x14ac:dyDescent="0.2">
      <c r="A431" s="2" t="s">
        <v>42</v>
      </c>
      <c r="B431" s="2" t="s">
        <v>22</v>
      </c>
      <c r="C431" s="3" t="s">
        <v>45</v>
      </c>
      <c r="D431" s="3" t="s">
        <v>50</v>
      </c>
      <c r="E431" s="2">
        <v>2659</v>
      </c>
      <c r="F431" s="4">
        <v>250</v>
      </c>
      <c r="G431" s="4">
        <v>300</v>
      </c>
      <c r="H431" s="4">
        <v>797700</v>
      </c>
      <c r="I431" s="4">
        <v>71793</v>
      </c>
      <c r="J431" s="4">
        <v>725907</v>
      </c>
      <c r="K431" s="4">
        <v>664750</v>
      </c>
      <c r="L431" s="4">
        <v>61157</v>
      </c>
      <c r="M431" s="5">
        <v>41671</v>
      </c>
      <c r="N431" s="6">
        <v>2</v>
      </c>
      <c r="O431" s="3" t="s">
        <v>41</v>
      </c>
      <c r="P431" s="7" t="s">
        <v>21</v>
      </c>
    </row>
    <row r="432" spans="1:16" ht="12.55" x14ac:dyDescent="0.2">
      <c r="A432" s="2" t="s">
        <v>16</v>
      </c>
      <c r="B432" s="2" t="s">
        <v>39</v>
      </c>
      <c r="C432" s="3" t="s">
        <v>45</v>
      </c>
      <c r="D432" s="3" t="s">
        <v>50</v>
      </c>
      <c r="E432" s="2">
        <v>1351.5</v>
      </c>
      <c r="F432" s="4">
        <v>250</v>
      </c>
      <c r="G432" s="4">
        <v>350</v>
      </c>
      <c r="H432" s="4">
        <v>473025</v>
      </c>
      <c r="I432" s="4">
        <v>42572.25</v>
      </c>
      <c r="J432" s="4">
        <v>430452.75</v>
      </c>
      <c r="K432" s="4">
        <v>351390</v>
      </c>
      <c r="L432" s="4">
        <v>79062.75</v>
      </c>
      <c r="M432" s="5">
        <v>41730</v>
      </c>
      <c r="N432" s="6">
        <v>4</v>
      </c>
      <c r="O432" s="3" t="s">
        <v>46</v>
      </c>
      <c r="P432" s="7" t="s">
        <v>21</v>
      </c>
    </row>
    <row r="433" spans="1:16" ht="12.55" x14ac:dyDescent="0.2">
      <c r="A433" s="2" t="s">
        <v>30</v>
      </c>
      <c r="B433" s="2" t="s">
        <v>22</v>
      </c>
      <c r="C433" s="3" t="s">
        <v>45</v>
      </c>
      <c r="D433" s="3" t="s">
        <v>50</v>
      </c>
      <c r="E433" s="2">
        <v>880</v>
      </c>
      <c r="F433" s="4">
        <v>250</v>
      </c>
      <c r="G433" s="4">
        <v>12</v>
      </c>
      <c r="H433" s="4">
        <v>10560</v>
      </c>
      <c r="I433" s="4">
        <v>950.4</v>
      </c>
      <c r="J433" s="4">
        <v>9609.6</v>
      </c>
      <c r="K433" s="4">
        <v>2640</v>
      </c>
      <c r="L433" s="4">
        <v>6969.6</v>
      </c>
      <c r="M433" s="5">
        <v>41760</v>
      </c>
      <c r="N433" s="6">
        <v>5</v>
      </c>
      <c r="O433" s="3" t="s">
        <v>49</v>
      </c>
      <c r="P433" s="7" t="s">
        <v>21</v>
      </c>
    </row>
    <row r="434" spans="1:16" ht="12.55" x14ac:dyDescent="0.2">
      <c r="A434" s="2" t="s">
        <v>42</v>
      </c>
      <c r="B434" s="2" t="s">
        <v>39</v>
      </c>
      <c r="C434" s="3" t="s">
        <v>45</v>
      </c>
      <c r="D434" s="3" t="s">
        <v>50</v>
      </c>
      <c r="E434" s="2">
        <v>1867</v>
      </c>
      <c r="F434" s="4">
        <v>250</v>
      </c>
      <c r="G434" s="4">
        <v>300</v>
      </c>
      <c r="H434" s="4">
        <v>560100</v>
      </c>
      <c r="I434" s="4">
        <v>50409</v>
      </c>
      <c r="J434" s="4">
        <v>509691</v>
      </c>
      <c r="K434" s="4">
        <v>466750</v>
      </c>
      <c r="L434" s="4">
        <v>42941</v>
      </c>
      <c r="M434" s="5">
        <v>41883</v>
      </c>
      <c r="N434" s="6">
        <v>9</v>
      </c>
      <c r="O434" s="3" t="s">
        <v>36</v>
      </c>
      <c r="P434" s="7" t="s">
        <v>21</v>
      </c>
    </row>
    <row r="435" spans="1:16" ht="12.55" x14ac:dyDescent="0.2">
      <c r="A435" s="2" t="s">
        <v>30</v>
      </c>
      <c r="B435" s="2" t="s">
        <v>24</v>
      </c>
      <c r="C435" s="3" t="s">
        <v>45</v>
      </c>
      <c r="D435" s="3" t="s">
        <v>50</v>
      </c>
      <c r="E435" s="2">
        <v>2234</v>
      </c>
      <c r="F435" s="4">
        <v>250</v>
      </c>
      <c r="G435" s="4">
        <v>12</v>
      </c>
      <c r="H435" s="4">
        <v>26808</v>
      </c>
      <c r="I435" s="4">
        <v>2412.7199999999998</v>
      </c>
      <c r="J435" s="4">
        <v>24395.279999999999</v>
      </c>
      <c r="K435" s="4">
        <v>6702</v>
      </c>
      <c r="L435" s="4">
        <v>17693.28</v>
      </c>
      <c r="M435" s="5">
        <v>41518</v>
      </c>
      <c r="N435" s="6">
        <v>9</v>
      </c>
      <c r="O435" s="3" t="s">
        <v>36</v>
      </c>
      <c r="P435" s="7" t="s">
        <v>38</v>
      </c>
    </row>
    <row r="436" spans="1:16" ht="12.55" x14ac:dyDescent="0.2">
      <c r="A436" s="2" t="s">
        <v>23</v>
      </c>
      <c r="B436" s="2" t="s">
        <v>24</v>
      </c>
      <c r="C436" s="3" t="s">
        <v>45</v>
      </c>
      <c r="D436" s="3" t="s">
        <v>50</v>
      </c>
      <c r="E436" s="2">
        <v>1227</v>
      </c>
      <c r="F436" s="4">
        <v>250</v>
      </c>
      <c r="G436" s="4">
        <v>15</v>
      </c>
      <c r="H436" s="4">
        <v>18405</v>
      </c>
      <c r="I436" s="4">
        <v>1656.45</v>
      </c>
      <c r="J436" s="4">
        <v>16748.55</v>
      </c>
      <c r="K436" s="4">
        <v>12270</v>
      </c>
      <c r="L436" s="4">
        <v>4478.5499999999993</v>
      </c>
      <c r="M436" s="5">
        <v>41913</v>
      </c>
      <c r="N436" s="6">
        <v>10</v>
      </c>
      <c r="O436" s="3" t="s">
        <v>37</v>
      </c>
      <c r="P436" s="7" t="s">
        <v>21</v>
      </c>
    </row>
    <row r="437" spans="1:16" ht="12.55" x14ac:dyDescent="0.2">
      <c r="A437" s="2" t="s">
        <v>31</v>
      </c>
      <c r="B437" s="2" t="s">
        <v>26</v>
      </c>
      <c r="C437" s="3" t="s">
        <v>45</v>
      </c>
      <c r="D437" s="3" t="s">
        <v>50</v>
      </c>
      <c r="E437" s="2">
        <v>877</v>
      </c>
      <c r="F437" s="4">
        <v>250</v>
      </c>
      <c r="G437" s="4">
        <v>125</v>
      </c>
      <c r="H437" s="4">
        <v>109625</v>
      </c>
      <c r="I437" s="4">
        <v>9866.25</v>
      </c>
      <c r="J437" s="4">
        <v>99758.75</v>
      </c>
      <c r="K437" s="4">
        <v>105240</v>
      </c>
      <c r="L437" s="4">
        <v>-5481.25</v>
      </c>
      <c r="M437" s="5">
        <v>41944</v>
      </c>
      <c r="N437" s="6">
        <v>11</v>
      </c>
      <c r="O437" s="3" t="s">
        <v>43</v>
      </c>
      <c r="P437" s="7" t="s">
        <v>21</v>
      </c>
    </row>
    <row r="438" spans="1:16" ht="12.55" x14ac:dyDescent="0.2">
      <c r="A438" s="2" t="s">
        <v>16</v>
      </c>
      <c r="B438" s="2" t="s">
        <v>39</v>
      </c>
      <c r="C438" s="3" t="s">
        <v>47</v>
      </c>
      <c r="D438" s="3" t="s">
        <v>50</v>
      </c>
      <c r="E438" s="2">
        <v>2071</v>
      </c>
      <c r="F438" s="4">
        <v>260</v>
      </c>
      <c r="G438" s="4">
        <v>350</v>
      </c>
      <c r="H438" s="4">
        <v>724850</v>
      </c>
      <c r="I438" s="4">
        <v>65236.5</v>
      </c>
      <c r="J438" s="4">
        <v>659613.5</v>
      </c>
      <c r="K438" s="4">
        <v>538460</v>
      </c>
      <c r="L438" s="4">
        <v>121153.5</v>
      </c>
      <c r="M438" s="5">
        <v>41883</v>
      </c>
      <c r="N438" s="6">
        <v>9</v>
      </c>
      <c r="O438" s="3" t="s">
        <v>36</v>
      </c>
      <c r="P438" s="7" t="s">
        <v>21</v>
      </c>
    </row>
    <row r="439" spans="1:16" ht="12.55" x14ac:dyDescent="0.2">
      <c r="A439" s="2" t="s">
        <v>16</v>
      </c>
      <c r="B439" s="2" t="s">
        <v>17</v>
      </c>
      <c r="C439" s="3" t="s">
        <v>47</v>
      </c>
      <c r="D439" s="3" t="s">
        <v>50</v>
      </c>
      <c r="E439" s="2">
        <v>1269</v>
      </c>
      <c r="F439" s="4">
        <v>260</v>
      </c>
      <c r="G439" s="4">
        <v>350</v>
      </c>
      <c r="H439" s="4">
        <v>444150</v>
      </c>
      <c r="I439" s="4">
        <v>39973.5</v>
      </c>
      <c r="J439" s="4">
        <v>404176.5</v>
      </c>
      <c r="K439" s="4">
        <v>329940</v>
      </c>
      <c r="L439" s="4">
        <v>74236.5</v>
      </c>
      <c r="M439" s="5">
        <v>41913</v>
      </c>
      <c r="N439" s="6">
        <v>10</v>
      </c>
      <c r="O439" s="3" t="s">
        <v>37</v>
      </c>
      <c r="P439" s="7" t="s">
        <v>21</v>
      </c>
    </row>
    <row r="440" spans="1:16" ht="12.55" x14ac:dyDescent="0.2">
      <c r="A440" s="2" t="s">
        <v>23</v>
      </c>
      <c r="B440" s="2" t="s">
        <v>22</v>
      </c>
      <c r="C440" s="3" t="s">
        <v>47</v>
      </c>
      <c r="D440" s="3" t="s">
        <v>50</v>
      </c>
      <c r="E440" s="2">
        <v>970</v>
      </c>
      <c r="F440" s="4">
        <v>260</v>
      </c>
      <c r="G440" s="4">
        <v>15</v>
      </c>
      <c r="H440" s="4">
        <v>14550</v>
      </c>
      <c r="I440" s="4">
        <v>1309.5</v>
      </c>
      <c r="J440" s="4">
        <v>13240.5</v>
      </c>
      <c r="K440" s="4">
        <v>9700</v>
      </c>
      <c r="L440" s="4">
        <v>3540.5</v>
      </c>
      <c r="M440" s="5">
        <v>41579</v>
      </c>
      <c r="N440" s="6">
        <v>11</v>
      </c>
      <c r="O440" s="3" t="s">
        <v>43</v>
      </c>
      <c r="P440" s="7" t="s">
        <v>38</v>
      </c>
    </row>
    <row r="441" spans="1:16" ht="12.55" x14ac:dyDescent="0.2">
      <c r="A441" s="2" t="s">
        <v>16</v>
      </c>
      <c r="B441" s="2" t="s">
        <v>26</v>
      </c>
      <c r="C441" s="3" t="s">
        <v>47</v>
      </c>
      <c r="D441" s="3" t="s">
        <v>50</v>
      </c>
      <c r="E441" s="2">
        <v>1694</v>
      </c>
      <c r="F441" s="4">
        <v>260</v>
      </c>
      <c r="G441" s="4">
        <v>20</v>
      </c>
      <c r="H441" s="4">
        <v>33880</v>
      </c>
      <c r="I441" s="4">
        <v>3049.2</v>
      </c>
      <c r="J441" s="4">
        <v>30830.799999999999</v>
      </c>
      <c r="K441" s="4">
        <v>16940</v>
      </c>
      <c r="L441" s="4">
        <v>13890.8</v>
      </c>
      <c r="M441" s="5">
        <v>41944</v>
      </c>
      <c r="N441" s="6">
        <v>11</v>
      </c>
      <c r="O441" s="3" t="s">
        <v>43</v>
      </c>
      <c r="P441" s="7" t="s">
        <v>21</v>
      </c>
    </row>
    <row r="442" spans="1:16" ht="12.55" x14ac:dyDescent="0.2">
      <c r="A442" s="2" t="s">
        <v>16</v>
      </c>
      <c r="B442" s="2" t="s">
        <v>22</v>
      </c>
      <c r="C442" s="3" t="s">
        <v>18</v>
      </c>
      <c r="D442" s="3" t="s">
        <v>50</v>
      </c>
      <c r="E442" s="2">
        <v>663</v>
      </c>
      <c r="F442" s="4">
        <v>3</v>
      </c>
      <c r="G442" s="4">
        <v>20</v>
      </c>
      <c r="H442" s="4">
        <v>13260</v>
      </c>
      <c r="I442" s="4">
        <v>1193.4000000000001</v>
      </c>
      <c r="J442" s="4">
        <v>12066.6</v>
      </c>
      <c r="K442" s="4">
        <v>6630</v>
      </c>
      <c r="L442" s="4">
        <v>5436.6</v>
      </c>
      <c r="M442" s="5">
        <v>41760</v>
      </c>
      <c r="N442" s="6">
        <v>5</v>
      </c>
      <c r="O442" s="3" t="s">
        <v>49</v>
      </c>
      <c r="P442" s="7" t="s">
        <v>21</v>
      </c>
    </row>
    <row r="443" spans="1:16" ht="12.55" x14ac:dyDescent="0.2">
      <c r="A443" s="2" t="s">
        <v>16</v>
      </c>
      <c r="B443" s="2" t="s">
        <v>17</v>
      </c>
      <c r="C443" s="3" t="s">
        <v>18</v>
      </c>
      <c r="D443" s="3" t="s">
        <v>50</v>
      </c>
      <c r="E443" s="2">
        <v>819</v>
      </c>
      <c r="F443" s="4">
        <v>3</v>
      </c>
      <c r="G443" s="4">
        <v>7</v>
      </c>
      <c r="H443" s="4">
        <v>5733</v>
      </c>
      <c r="I443" s="4">
        <v>515.97</v>
      </c>
      <c r="J443" s="4">
        <v>5217.03</v>
      </c>
      <c r="K443" s="4">
        <v>4095</v>
      </c>
      <c r="L443" s="4">
        <v>1122.03</v>
      </c>
      <c r="M443" s="5">
        <v>41821</v>
      </c>
      <c r="N443" s="6">
        <v>7</v>
      </c>
      <c r="O443" s="3" t="s">
        <v>32</v>
      </c>
      <c r="P443" s="7" t="s">
        <v>21</v>
      </c>
    </row>
    <row r="444" spans="1:16" ht="12.55" x14ac:dyDescent="0.2">
      <c r="A444" s="2" t="s">
        <v>30</v>
      </c>
      <c r="B444" s="2" t="s">
        <v>22</v>
      </c>
      <c r="C444" s="3" t="s">
        <v>18</v>
      </c>
      <c r="D444" s="3" t="s">
        <v>50</v>
      </c>
      <c r="E444" s="2">
        <v>1580</v>
      </c>
      <c r="F444" s="4">
        <v>3</v>
      </c>
      <c r="G444" s="4">
        <v>12</v>
      </c>
      <c r="H444" s="4">
        <v>18960</v>
      </c>
      <c r="I444" s="4">
        <v>1706.4</v>
      </c>
      <c r="J444" s="4">
        <v>17253.599999999999</v>
      </c>
      <c r="K444" s="4">
        <v>4740</v>
      </c>
      <c r="L444" s="4">
        <v>12513.599999999999</v>
      </c>
      <c r="M444" s="5">
        <v>41883</v>
      </c>
      <c r="N444" s="6">
        <v>9</v>
      </c>
      <c r="O444" s="3" t="s">
        <v>36</v>
      </c>
      <c r="P444" s="7" t="s">
        <v>21</v>
      </c>
    </row>
    <row r="445" spans="1:16" ht="12.55" x14ac:dyDescent="0.2">
      <c r="A445" s="2" t="s">
        <v>16</v>
      </c>
      <c r="B445" s="2" t="s">
        <v>26</v>
      </c>
      <c r="C445" s="3" t="s">
        <v>18</v>
      </c>
      <c r="D445" s="3" t="s">
        <v>50</v>
      </c>
      <c r="E445" s="2">
        <v>521</v>
      </c>
      <c r="F445" s="4">
        <v>3</v>
      </c>
      <c r="G445" s="4">
        <v>7</v>
      </c>
      <c r="H445" s="4">
        <v>3647</v>
      </c>
      <c r="I445" s="4">
        <v>328.23</v>
      </c>
      <c r="J445" s="4">
        <v>3318.77</v>
      </c>
      <c r="K445" s="4">
        <v>2605</v>
      </c>
      <c r="L445" s="4">
        <v>713.77</v>
      </c>
      <c r="M445" s="5">
        <v>41974</v>
      </c>
      <c r="N445" s="6">
        <v>12</v>
      </c>
      <c r="O445" s="3" t="s">
        <v>27</v>
      </c>
      <c r="P445" s="7" t="s">
        <v>21</v>
      </c>
    </row>
    <row r="446" spans="1:16" ht="12.55" x14ac:dyDescent="0.2">
      <c r="A446" s="2" t="s">
        <v>16</v>
      </c>
      <c r="B446" s="2" t="s">
        <v>39</v>
      </c>
      <c r="C446" s="3" t="s">
        <v>40</v>
      </c>
      <c r="D446" s="3" t="s">
        <v>50</v>
      </c>
      <c r="E446" s="2">
        <v>973</v>
      </c>
      <c r="F446" s="4">
        <v>10</v>
      </c>
      <c r="G446" s="4">
        <v>20</v>
      </c>
      <c r="H446" s="4">
        <v>19460</v>
      </c>
      <c r="I446" s="4">
        <v>1751.4</v>
      </c>
      <c r="J446" s="4">
        <v>17708.599999999999</v>
      </c>
      <c r="K446" s="4">
        <v>9730</v>
      </c>
      <c r="L446" s="4">
        <v>7978.5999999999985</v>
      </c>
      <c r="M446" s="5">
        <v>41699</v>
      </c>
      <c r="N446" s="6">
        <v>3</v>
      </c>
      <c r="O446" s="3" t="s">
        <v>29</v>
      </c>
      <c r="P446" s="7" t="s">
        <v>21</v>
      </c>
    </row>
    <row r="447" spans="1:16" ht="12.55" x14ac:dyDescent="0.2">
      <c r="A447" s="2" t="s">
        <v>16</v>
      </c>
      <c r="B447" s="2" t="s">
        <v>26</v>
      </c>
      <c r="C447" s="3" t="s">
        <v>40</v>
      </c>
      <c r="D447" s="3" t="s">
        <v>50</v>
      </c>
      <c r="E447" s="2">
        <v>1038</v>
      </c>
      <c r="F447" s="4">
        <v>10</v>
      </c>
      <c r="G447" s="4">
        <v>20</v>
      </c>
      <c r="H447" s="4">
        <v>20760</v>
      </c>
      <c r="I447" s="4">
        <v>1868.4</v>
      </c>
      <c r="J447" s="4">
        <v>18891.599999999999</v>
      </c>
      <c r="K447" s="4">
        <v>10380</v>
      </c>
      <c r="L447" s="4">
        <v>8511.5999999999985</v>
      </c>
      <c r="M447" s="5">
        <v>41791</v>
      </c>
      <c r="N447" s="6">
        <v>6</v>
      </c>
      <c r="O447" s="3" t="s">
        <v>25</v>
      </c>
      <c r="P447" s="7" t="s">
        <v>21</v>
      </c>
    </row>
    <row r="448" spans="1:16" ht="12.55" x14ac:dyDescent="0.2">
      <c r="A448" s="2" t="s">
        <v>16</v>
      </c>
      <c r="B448" s="2" t="s">
        <v>22</v>
      </c>
      <c r="C448" s="3" t="s">
        <v>40</v>
      </c>
      <c r="D448" s="3" t="s">
        <v>50</v>
      </c>
      <c r="E448" s="2">
        <v>360</v>
      </c>
      <c r="F448" s="4">
        <v>10</v>
      </c>
      <c r="G448" s="4">
        <v>7</v>
      </c>
      <c r="H448" s="4">
        <v>2520</v>
      </c>
      <c r="I448" s="4">
        <v>226.8</v>
      </c>
      <c r="J448" s="4">
        <v>2293.1999999999998</v>
      </c>
      <c r="K448" s="4">
        <v>1800</v>
      </c>
      <c r="L448" s="4">
        <v>493.19999999999982</v>
      </c>
      <c r="M448" s="5">
        <v>41913</v>
      </c>
      <c r="N448" s="6">
        <v>10</v>
      </c>
      <c r="O448" s="3" t="s">
        <v>37</v>
      </c>
      <c r="P448" s="7" t="s">
        <v>21</v>
      </c>
    </row>
    <row r="449" spans="1:16" ht="12.55" x14ac:dyDescent="0.2">
      <c r="A449" s="2" t="s">
        <v>30</v>
      </c>
      <c r="B449" s="2" t="s">
        <v>24</v>
      </c>
      <c r="C449" s="3" t="s">
        <v>44</v>
      </c>
      <c r="D449" s="3" t="s">
        <v>50</v>
      </c>
      <c r="E449" s="2">
        <v>1967</v>
      </c>
      <c r="F449" s="4">
        <v>120</v>
      </c>
      <c r="G449" s="4">
        <v>12</v>
      </c>
      <c r="H449" s="4">
        <v>23604</v>
      </c>
      <c r="I449" s="4">
        <v>2124.36</v>
      </c>
      <c r="J449" s="4">
        <v>21479.64</v>
      </c>
      <c r="K449" s="4">
        <v>5901</v>
      </c>
      <c r="L449" s="4">
        <v>15578.64</v>
      </c>
      <c r="M449" s="5">
        <v>41699</v>
      </c>
      <c r="N449" s="6">
        <v>3</v>
      </c>
      <c r="O449" s="3" t="s">
        <v>29</v>
      </c>
      <c r="P449" s="7" t="s">
        <v>21</v>
      </c>
    </row>
    <row r="450" spans="1:16" ht="12.55" x14ac:dyDescent="0.2">
      <c r="A450" s="2" t="s">
        <v>23</v>
      </c>
      <c r="B450" s="2" t="s">
        <v>26</v>
      </c>
      <c r="C450" s="3" t="s">
        <v>44</v>
      </c>
      <c r="D450" s="3" t="s">
        <v>50</v>
      </c>
      <c r="E450" s="2">
        <v>2628</v>
      </c>
      <c r="F450" s="4">
        <v>120</v>
      </c>
      <c r="G450" s="4">
        <v>15</v>
      </c>
      <c r="H450" s="4">
        <v>39420</v>
      </c>
      <c r="I450" s="4">
        <v>3547.8</v>
      </c>
      <c r="J450" s="4">
        <v>35872.199999999997</v>
      </c>
      <c r="K450" s="4">
        <v>26280</v>
      </c>
      <c r="L450" s="4">
        <v>9592.1999999999971</v>
      </c>
      <c r="M450" s="5">
        <v>41730</v>
      </c>
      <c r="N450" s="6">
        <v>4</v>
      </c>
      <c r="O450" s="3" t="s">
        <v>46</v>
      </c>
      <c r="P450" s="7" t="s">
        <v>21</v>
      </c>
    </row>
    <row r="451" spans="1:16" ht="12.55" x14ac:dyDescent="0.2">
      <c r="A451" s="2" t="s">
        <v>16</v>
      </c>
      <c r="B451" s="2" t="s">
        <v>22</v>
      </c>
      <c r="C451" s="3" t="s">
        <v>45</v>
      </c>
      <c r="D451" s="3" t="s">
        <v>50</v>
      </c>
      <c r="E451" s="2">
        <v>360</v>
      </c>
      <c r="F451" s="4">
        <v>250</v>
      </c>
      <c r="G451" s="4">
        <v>7</v>
      </c>
      <c r="H451" s="4">
        <v>2520</v>
      </c>
      <c r="I451" s="4">
        <v>226.8</v>
      </c>
      <c r="J451" s="4">
        <v>2293.1999999999998</v>
      </c>
      <c r="K451" s="4">
        <v>1800</v>
      </c>
      <c r="L451" s="4">
        <v>493.19999999999982</v>
      </c>
      <c r="M451" s="5">
        <v>41913</v>
      </c>
      <c r="N451" s="6">
        <v>10</v>
      </c>
      <c r="O451" s="3" t="s">
        <v>37</v>
      </c>
      <c r="P451" s="7" t="s">
        <v>21</v>
      </c>
    </row>
    <row r="452" spans="1:16" ht="12.55" x14ac:dyDescent="0.2">
      <c r="A452" s="2" t="s">
        <v>16</v>
      </c>
      <c r="B452" s="2" t="s">
        <v>24</v>
      </c>
      <c r="C452" s="3" t="s">
        <v>45</v>
      </c>
      <c r="D452" s="3" t="s">
        <v>50</v>
      </c>
      <c r="E452" s="2">
        <v>2682</v>
      </c>
      <c r="F452" s="4">
        <v>250</v>
      </c>
      <c r="G452" s="4">
        <v>20</v>
      </c>
      <c r="H452" s="4">
        <v>53640</v>
      </c>
      <c r="I452" s="4">
        <v>4827.6000000000004</v>
      </c>
      <c r="J452" s="4">
        <v>48812.4</v>
      </c>
      <c r="K452" s="4">
        <v>26820</v>
      </c>
      <c r="L452" s="4">
        <v>21992.400000000001</v>
      </c>
      <c r="M452" s="5">
        <v>41579</v>
      </c>
      <c r="N452" s="6">
        <v>11</v>
      </c>
      <c r="O452" s="3" t="s">
        <v>43</v>
      </c>
      <c r="P452" s="7" t="s">
        <v>38</v>
      </c>
    </row>
    <row r="453" spans="1:16" ht="12.55" x14ac:dyDescent="0.2">
      <c r="A453" s="2" t="s">
        <v>16</v>
      </c>
      <c r="B453" s="2" t="s">
        <v>26</v>
      </c>
      <c r="C453" s="3" t="s">
        <v>45</v>
      </c>
      <c r="D453" s="3" t="s">
        <v>50</v>
      </c>
      <c r="E453" s="2">
        <v>521</v>
      </c>
      <c r="F453" s="4">
        <v>250</v>
      </c>
      <c r="G453" s="4">
        <v>7</v>
      </c>
      <c r="H453" s="4">
        <v>3647</v>
      </c>
      <c r="I453" s="4">
        <v>328.23</v>
      </c>
      <c r="J453" s="4">
        <v>3318.77</v>
      </c>
      <c r="K453" s="4">
        <v>2605</v>
      </c>
      <c r="L453" s="4">
        <v>713.77</v>
      </c>
      <c r="M453" s="5">
        <v>41974</v>
      </c>
      <c r="N453" s="6">
        <v>12</v>
      </c>
      <c r="O453" s="3" t="s">
        <v>27</v>
      </c>
      <c r="P453" s="7" t="s">
        <v>21</v>
      </c>
    </row>
    <row r="454" spans="1:16" ht="12.55" x14ac:dyDescent="0.2">
      <c r="A454" s="2" t="s">
        <v>16</v>
      </c>
      <c r="B454" s="2" t="s">
        <v>26</v>
      </c>
      <c r="C454" s="3" t="s">
        <v>47</v>
      </c>
      <c r="D454" s="3" t="s">
        <v>50</v>
      </c>
      <c r="E454" s="2">
        <v>1038</v>
      </c>
      <c r="F454" s="4">
        <v>260</v>
      </c>
      <c r="G454" s="4">
        <v>20</v>
      </c>
      <c r="H454" s="4">
        <v>20760</v>
      </c>
      <c r="I454" s="4">
        <v>1868.4</v>
      </c>
      <c r="J454" s="4">
        <v>18891.599999999999</v>
      </c>
      <c r="K454" s="4">
        <v>10380</v>
      </c>
      <c r="L454" s="4">
        <v>8511.5999999999985</v>
      </c>
      <c r="M454" s="5">
        <v>41791</v>
      </c>
      <c r="N454" s="6">
        <v>6</v>
      </c>
      <c r="O454" s="3" t="s">
        <v>25</v>
      </c>
      <c r="P454" s="7" t="s">
        <v>21</v>
      </c>
    </row>
    <row r="455" spans="1:16" ht="12.55" x14ac:dyDescent="0.2">
      <c r="A455" s="2" t="s">
        <v>23</v>
      </c>
      <c r="B455" s="2" t="s">
        <v>17</v>
      </c>
      <c r="C455" s="3" t="s">
        <v>47</v>
      </c>
      <c r="D455" s="3" t="s">
        <v>50</v>
      </c>
      <c r="E455" s="2">
        <v>1630.5</v>
      </c>
      <c r="F455" s="4">
        <v>260</v>
      </c>
      <c r="G455" s="4">
        <v>15</v>
      </c>
      <c r="H455" s="4">
        <v>24457.5</v>
      </c>
      <c r="I455" s="4">
        <v>2201.1750000000002</v>
      </c>
      <c r="J455" s="4">
        <v>22256.324999999997</v>
      </c>
      <c r="K455" s="4">
        <v>16305</v>
      </c>
      <c r="L455" s="4">
        <v>5951.3249999999989</v>
      </c>
      <c r="M455" s="5">
        <v>41821</v>
      </c>
      <c r="N455" s="6">
        <v>7</v>
      </c>
      <c r="O455" s="3" t="s">
        <v>32</v>
      </c>
      <c r="P455" s="7" t="s">
        <v>21</v>
      </c>
    </row>
    <row r="456" spans="1:16" ht="12.55" x14ac:dyDescent="0.2">
      <c r="A456" s="2" t="s">
        <v>30</v>
      </c>
      <c r="B456" s="2" t="s">
        <v>24</v>
      </c>
      <c r="C456" s="3" t="s">
        <v>47</v>
      </c>
      <c r="D456" s="3" t="s">
        <v>50</v>
      </c>
      <c r="E456" s="2">
        <v>306</v>
      </c>
      <c r="F456" s="4">
        <v>260</v>
      </c>
      <c r="G456" s="4">
        <v>12</v>
      </c>
      <c r="H456" s="4">
        <v>3672</v>
      </c>
      <c r="I456" s="4">
        <v>330.48</v>
      </c>
      <c r="J456" s="4">
        <v>3341.52</v>
      </c>
      <c r="K456" s="4">
        <v>918</v>
      </c>
      <c r="L456" s="4">
        <v>2423.52</v>
      </c>
      <c r="M456" s="5">
        <v>41609</v>
      </c>
      <c r="N456" s="6">
        <v>12</v>
      </c>
      <c r="O456" s="3" t="s">
        <v>27</v>
      </c>
      <c r="P456" s="7" t="s">
        <v>38</v>
      </c>
    </row>
    <row r="457" spans="1:16" ht="12.55" x14ac:dyDescent="0.2">
      <c r="A457" s="2" t="s">
        <v>30</v>
      </c>
      <c r="B457" s="2" t="s">
        <v>39</v>
      </c>
      <c r="C457" s="3" t="s">
        <v>18</v>
      </c>
      <c r="D457" s="3" t="s">
        <v>51</v>
      </c>
      <c r="E457" s="2">
        <v>386</v>
      </c>
      <c r="F457" s="4">
        <v>3</v>
      </c>
      <c r="G457" s="4">
        <v>12</v>
      </c>
      <c r="H457" s="4">
        <v>4632</v>
      </c>
      <c r="I457" s="4">
        <v>463.2</v>
      </c>
      <c r="J457" s="4">
        <v>4168.8</v>
      </c>
      <c r="K457" s="4">
        <v>1158</v>
      </c>
      <c r="L457" s="4">
        <v>3010.8</v>
      </c>
      <c r="M457" s="5">
        <v>41548</v>
      </c>
      <c r="N457" s="6">
        <v>10</v>
      </c>
      <c r="O457" s="3" t="s">
        <v>37</v>
      </c>
      <c r="P457" s="7" t="s">
        <v>38</v>
      </c>
    </row>
    <row r="458" spans="1:16" ht="12.55" x14ac:dyDescent="0.2">
      <c r="A458" s="2" t="s">
        <v>16</v>
      </c>
      <c r="B458" s="2" t="s">
        <v>39</v>
      </c>
      <c r="C458" s="3" t="s">
        <v>28</v>
      </c>
      <c r="D458" s="3" t="s">
        <v>51</v>
      </c>
      <c r="E458" s="2">
        <v>2328</v>
      </c>
      <c r="F458" s="4">
        <v>5</v>
      </c>
      <c r="G458" s="4">
        <v>7</v>
      </c>
      <c r="H458" s="4">
        <v>16296</v>
      </c>
      <c r="I458" s="4">
        <v>1629.6</v>
      </c>
      <c r="J458" s="4">
        <v>14666.4</v>
      </c>
      <c r="K458" s="4">
        <v>11640</v>
      </c>
      <c r="L458" s="4">
        <v>3026.3999999999996</v>
      </c>
      <c r="M458" s="5">
        <v>41883</v>
      </c>
      <c r="N458" s="6">
        <v>9</v>
      </c>
      <c r="O458" s="3" t="s">
        <v>36</v>
      </c>
      <c r="P458" s="7" t="s">
        <v>21</v>
      </c>
    </row>
    <row r="459" spans="1:16" ht="12.55" x14ac:dyDescent="0.2">
      <c r="A459" s="2" t="s">
        <v>30</v>
      </c>
      <c r="B459" s="2" t="s">
        <v>39</v>
      </c>
      <c r="C459" s="3" t="s">
        <v>40</v>
      </c>
      <c r="D459" s="3" t="s">
        <v>51</v>
      </c>
      <c r="E459" s="2">
        <v>386</v>
      </c>
      <c r="F459" s="4">
        <v>10</v>
      </c>
      <c r="G459" s="4">
        <v>12</v>
      </c>
      <c r="H459" s="4">
        <v>4632</v>
      </c>
      <c r="I459" s="4">
        <v>463.2</v>
      </c>
      <c r="J459" s="4">
        <v>4168.8</v>
      </c>
      <c r="K459" s="4">
        <v>1158</v>
      </c>
      <c r="L459" s="4">
        <v>3010.8</v>
      </c>
      <c r="M459" s="5">
        <v>41548</v>
      </c>
      <c r="N459" s="6">
        <v>10</v>
      </c>
      <c r="O459" s="3" t="s">
        <v>37</v>
      </c>
      <c r="P459" s="7" t="s">
        <v>38</v>
      </c>
    </row>
    <row r="460" spans="1:16" ht="12.55" x14ac:dyDescent="0.2">
      <c r="A460" s="2" t="s">
        <v>31</v>
      </c>
      <c r="B460" s="2" t="s">
        <v>39</v>
      </c>
      <c r="C460" s="3" t="s">
        <v>18</v>
      </c>
      <c r="D460" s="3" t="s">
        <v>51</v>
      </c>
      <c r="E460" s="2">
        <v>3445.5</v>
      </c>
      <c r="F460" s="4">
        <v>3</v>
      </c>
      <c r="G460" s="4">
        <v>125</v>
      </c>
      <c r="H460" s="4">
        <v>430687.5</v>
      </c>
      <c r="I460" s="4">
        <v>43068.75</v>
      </c>
      <c r="J460" s="4">
        <v>387618.75</v>
      </c>
      <c r="K460" s="4">
        <v>413460</v>
      </c>
      <c r="L460" s="4">
        <v>-25841.25</v>
      </c>
      <c r="M460" s="5">
        <v>41730</v>
      </c>
      <c r="N460" s="6">
        <v>4</v>
      </c>
      <c r="O460" s="3" t="s">
        <v>46</v>
      </c>
      <c r="P460" s="7" t="s">
        <v>21</v>
      </c>
    </row>
    <row r="461" spans="1:16" ht="12.55" x14ac:dyDescent="0.2">
      <c r="A461" s="2" t="s">
        <v>31</v>
      </c>
      <c r="B461" s="2" t="s">
        <v>24</v>
      </c>
      <c r="C461" s="3" t="s">
        <v>18</v>
      </c>
      <c r="D461" s="3" t="s">
        <v>51</v>
      </c>
      <c r="E461" s="2">
        <v>1482</v>
      </c>
      <c r="F461" s="4">
        <v>3</v>
      </c>
      <c r="G461" s="4">
        <v>125</v>
      </c>
      <c r="H461" s="4">
        <v>185250</v>
      </c>
      <c r="I461" s="4">
        <v>18525</v>
      </c>
      <c r="J461" s="4">
        <v>166725</v>
      </c>
      <c r="K461" s="4">
        <v>177840</v>
      </c>
      <c r="L461" s="4">
        <v>-11115</v>
      </c>
      <c r="M461" s="5">
        <v>41609</v>
      </c>
      <c r="N461" s="6">
        <v>12</v>
      </c>
      <c r="O461" s="3" t="s">
        <v>27</v>
      </c>
      <c r="P461" s="7" t="s">
        <v>38</v>
      </c>
    </row>
    <row r="462" spans="1:16" ht="12.55" x14ac:dyDescent="0.2">
      <c r="A462" s="2" t="s">
        <v>16</v>
      </c>
      <c r="B462" s="2" t="s">
        <v>39</v>
      </c>
      <c r="C462" s="3" t="s">
        <v>28</v>
      </c>
      <c r="D462" s="3" t="s">
        <v>51</v>
      </c>
      <c r="E462" s="2">
        <v>2313</v>
      </c>
      <c r="F462" s="4">
        <v>5</v>
      </c>
      <c r="G462" s="4">
        <v>350</v>
      </c>
      <c r="H462" s="4">
        <v>809550</v>
      </c>
      <c r="I462" s="4">
        <v>80955</v>
      </c>
      <c r="J462" s="4">
        <v>728595</v>
      </c>
      <c r="K462" s="4">
        <v>601380</v>
      </c>
      <c r="L462" s="4">
        <v>127215</v>
      </c>
      <c r="M462" s="5">
        <v>41760</v>
      </c>
      <c r="N462" s="6">
        <v>5</v>
      </c>
      <c r="O462" s="3" t="s">
        <v>49</v>
      </c>
      <c r="P462" s="7" t="s">
        <v>21</v>
      </c>
    </row>
    <row r="463" spans="1:16" ht="12.55" x14ac:dyDescent="0.2">
      <c r="A463" s="2" t="s">
        <v>31</v>
      </c>
      <c r="B463" s="2" t="s">
        <v>39</v>
      </c>
      <c r="C463" s="3" t="s">
        <v>28</v>
      </c>
      <c r="D463" s="3" t="s">
        <v>51</v>
      </c>
      <c r="E463" s="2">
        <v>1804</v>
      </c>
      <c r="F463" s="4">
        <v>5</v>
      </c>
      <c r="G463" s="4">
        <v>125</v>
      </c>
      <c r="H463" s="4">
        <v>225500</v>
      </c>
      <c r="I463" s="4">
        <v>22550</v>
      </c>
      <c r="J463" s="4">
        <v>202950</v>
      </c>
      <c r="K463" s="4">
        <v>216480</v>
      </c>
      <c r="L463" s="4">
        <v>-13530</v>
      </c>
      <c r="M463" s="5">
        <v>41579</v>
      </c>
      <c r="N463" s="6">
        <v>11</v>
      </c>
      <c r="O463" s="3" t="s">
        <v>43</v>
      </c>
      <c r="P463" s="7" t="s">
        <v>38</v>
      </c>
    </row>
    <row r="464" spans="1:16" ht="12.55" x14ac:dyDescent="0.2">
      <c r="A464" s="2" t="s">
        <v>23</v>
      </c>
      <c r="B464" s="2" t="s">
        <v>24</v>
      </c>
      <c r="C464" s="3" t="s">
        <v>28</v>
      </c>
      <c r="D464" s="3" t="s">
        <v>51</v>
      </c>
      <c r="E464" s="2">
        <v>2072</v>
      </c>
      <c r="F464" s="4">
        <v>5</v>
      </c>
      <c r="G464" s="4">
        <v>15</v>
      </c>
      <c r="H464" s="4">
        <v>31080</v>
      </c>
      <c r="I464" s="4">
        <v>3108</v>
      </c>
      <c r="J464" s="4">
        <v>27972</v>
      </c>
      <c r="K464" s="4">
        <v>20720</v>
      </c>
      <c r="L464" s="4">
        <v>7252</v>
      </c>
      <c r="M464" s="5">
        <v>41974</v>
      </c>
      <c r="N464" s="6">
        <v>12</v>
      </c>
      <c r="O464" s="3" t="s">
        <v>27</v>
      </c>
      <c r="P464" s="7" t="s">
        <v>21</v>
      </c>
    </row>
    <row r="465" spans="1:16" ht="12.55" x14ac:dyDescent="0.2">
      <c r="A465" s="2" t="s">
        <v>16</v>
      </c>
      <c r="B465" s="2" t="s">
        <v>24</v>
      </c>
      <c r="C465" s="3" t="s">
        <v>40</v>
      </c>
      <c r="D465" s="3" t="s">
        <v>51</v>
      </c>
      <c r="E465" s="2">
        <v>1954</v>
      </c>
      <c r="F465" s="4">
        <v>10</v>
      </c>
      <c r="G465" s="4">
        <v>20</v>
      </c>
      <c r="H465" s="4">
        <v>39080</v>
      </c>
      <c r="I465" s="4">
        <v>3908</v>
      </c>
      <c r="J465" s="4">
        <v>35172</v>
      </c>
      <c r="K465" s="4">
        <v>19540</v>
      </c>
      <c r="L465" s="4">
        <v>15632</v>
      </c>
      <c r="M465" s="5">
        <v>41699</v>
      </c>
      <c r="N465" s="6">
        <v>3</v>
      </c>
      <c r="O465" s="3" t="s">
        <v>29</v>
      </c>
      <c r="P465" s="7" t="s">
        <v>21</v>
      </c>
    </row>
    <row r="466" spans="1:16" ht="12.55" x14ac:dyDescent="0.2">
      <c r="A466" s="2" t="s">
        <v>42</v>
      </c>
      <c r="B466" s="2" t="s">
        <v>26</v>
      </c>
      <c r="C466" s="3" t="s">
        <v>40</v>
      </c>
      <c r="D466" s="3" t="s">
        <v>51</v>
      </c>
      <c r="E466" s="2">
        <v>591</v>
      </c>
      <c r="F466" s="4">
        <v>10</v>
      </c>
      <c r="G466" s="4">
        <v>300</v>
      </c>
      <c r="H466" s="4">
        <v>177300</v>
      </c>
      <c r="I466" s="4">
        <v>17730</v>
      </c>
      <c r="J466" s="4">
        <v>159570</v>
      </c>
      <c r="K466" s="4">
        <v>147750</v>
      </c>
      <c r="L466" s="4">
        <v>11820</v>
      </c>
      <c r="M466" s="5">
        <v>41760</v>
      </c>
      <c r="N466" s="6">
        <v>5</v>
      </c>
      <c r="O466" s="3" t="s">
        <v>49</v>
      </c>
      <c r="P466" s="7" t="s">
        <v>21</v>
      </c>
    </row>
    <row r="467" spans="1:16" ht="12.55" x14ac:dyDescent="0.2">
      <c r="A467" s="2" t="s">
        <v>23</v>
      </c>
      <c r="B467" s="2" t="s">
        <v>24</v>
      </c>
      <c r="C467" s="3" t="s">
        <v>40</v>
      </c>
      <c r="D467" s="3" t="s">
        <v>51</v>
      </c>
      <c r="E467" s="2">
        <v>2167</v>
      </c>
      <c r="F467" s="4">
        <v>10</v>
      </c>
      <c r="G467" s="4">
        <v>15</v>
      </c>
      <c r="H467" s="4">
        <v>32505</v>
      </c>
      <c r="I467" s="4">
        <v>3250.5</v>
      </c>
      <c r="J467" s="4">
        <v>29254.5</v>
      </c>
      <c r="K467" s="4">
        <v>21670</v>
      </c>
      <c r="L467" s="4">
        <v>7584.5</v>
      </c>
      <c r="M467" s="5">
        <v>41548</v>
      </c>
      <c r="N467" s="6">
        <v>10</v>
      </c>
      <c r="O467" s="3" t="s">
        <v>37</v>
      </c>
      <c r="P467" s="7" t="s">
        <v>38</v>
      </c>
    </row>
    <row r="468" spans="1:16" ht="12.55" x14ac:dyDescent="0.2">
      <c r="A468" s="2" t="s">
        <v>16</v>
      </c>
      <c r="B468" s="2" t="s">
        <v>22</v>
      </c>
      <c r="C468" s="3" t="s">
        <v>40</v>
      </c>
      <c r="D468" s="3" t="s">
        <v>51</v>
      </c>
      <c r="E468" s="2">
        <v>241</v>
      </c>
      <c r="F468" s="4">
        <v>10</v>
      </c>
      <c r="G468" s="4">
        <v>20</v>
      </c>
      <c r="H468" s="4">
        <v>4820</v>
      </c>
      <c r="I468" s="4">
        <v>482</v>
      </c>
      <c r="J468" s="4">
        <v>4338</v>
      </c>
      <c r="K468" s="4">
        <v>2410</v>
      </c>
      <c r="L468" s="4">
        <v>1928</v>
      </c>
      <c r="M468" s="5">
        <v>41913</v>
      </c>
      <c r="N468" s="6">
        <v>10</v>
      </c>
      <c r="O468" s="3" t="s">
        <v>37</v>
      </c>
      <c r="P468" s="7" t="s">
        <v>21</v>
      </c>
    </row>
    <row r="469" spans="1:16" ht="12.55" x14ac:dyDescent="0.2">
      <c r="A469" s="2" t="s">
        <v>23</v>
      </c>
      <c r="B469" s="2" t="s">
        <v>22</v>
      </c>
      <c r="C469" s="3" t="s">
        <v>44</v>
      </c>
      <c r="D469" s="3" t="s">
        <v>51</v>
      </c>
      <c r="E469" s="2">
        <v>681</v>
      </c>
      <c r="F469" s="4">
        <v>120</v>
      </c>
      <c r="G469" s="4">
        <v>15</v>
      </c>
      <c r="H469" s="4">
        <v>10215</v>
      </c>
      <c r="I469" s="4">
        <v>1021.5</v>
      </c>
      <c r="J469" s="4">
        <v>9193.5</v>
      </c>
      <c r="K469" s="4">
        <v>6810</v>
      </c>
      <c r="L469" s="4">
        <v>2383.5</v>
      </c>
      <c r="M469" s="5">
        <v>41640</v>
      </c>
      <c r="N469" s="6">
        <v>1</v>
      </c>
      <c r="O469" s="3" t="s">
        <v>20</v>
      </c>
      <c r="P469" s="7" t="s">
        <v>21</v>
      </c>
    </row>
    <row r="470" spans="1:16" ht="12.55" x14ac:dyDescent="0.2">
      <c r="A470" s="2" t="s">
        <v>23</v>
      </c>
      <c r="B470" s="2" t="s">
        <v>22</v>
      </c>
      <c r="C470" s="3" t="s">
        <v>44</v>
      </c>
      <c r="D470" s="3" t="s">
        <v>51</v>
      </c>
      <c r="E470" s="2">
        <v>510</v>
      </c>
      <c r="F470" s="4">
        <v>120</v>
      </c>
      <c r="G470" s="4">
        <v>15</v>
      </c>
      <c r="H470" s="4">
        <v>7650</v>
      </c>
      <c r="I470" s="4">
        <v>765</v>
      </c>
      <c r="J470" s="4">
        <v>6885</v>
      </c>
      <c r="K470" s="4">
        <v>5100</v>
      </c>
      <c r="L470" s="4">
        <v>1785</v>
      </c>
      <c r="M470" s="5">
        <v>41730</v>
      </c>
      <c r="N470" s="6">
        <v>4</v>
      </c>
      <c r="O470" s="3" t="s">
        <v>46</v>
      </c>
      <c r="P470" s="7" t="s">
        <v>21</v>
      </c>
    </row>
    <row r="471" spans="1:16" ht="12.55" x14ac:dyDescent="0.2">
      <c r="A471" s="2" t="s">
        <v>23</v>
      </c>
      <c r="B471" s="2" t="s">
        <v>39</v>
      </c>
      <c r="C471" s="3" t="s">
        <v>44</v>
      </c>
      <c r="D471" s="3" t="s">
        <v>51</v>
      </c>
      <c r="E471" s="2">
        <v>790</v>
      </c>
      <c r="F471" s="4">
        <v>120</v>
      </c>
      <c r="G471" s="4">
        <v>15</v>
      </c>
      <c r="H471" s="4">
        <v>11850</v>
      </c>
      <c r="I471" s="4">
        <v>1185</v>
      </c>
      <c r="J471" s="4">
        <v>10665</v>
      </c>
      <c r="K471" s="4">
        <v>7900</v>
      </c>
      <c r="L471" s="4">
        <v>2765</v>
      </c>
      <c r="M471" s="5">
        <v>41760</v>
      </c>
      <c r="N471" s="6">
        <v>5</v>
      </c>
      <c r="O471" s="3" t="s">
        <v>49</v>
      </c>
      <c r="P471" s="7" t="s">
        <v>21</v>
      </c>
    </row>
    <row r="472" spans="1:16" ht="12.55" x14ac:dyDescent="0.2">
      <c r="A472" s="2" t="s">
        <v>16</v>
      </c>
      <c r="B472" s="2" t="s">
        <v>24</v>
      </c>
      <c r="C472" s="3" t="s">
        <v>44</v>
      </c>
      <c r="D472" s="3" t="s">
        <v>51</v>
      </c>
      <c r="E472" s="2">
        <v>639</v>
      </c>
      <c r="F472" s="4">
        <v>120</v>
      </c>
      <c r="G472" s="4">
        <v>350</v>
      </c>
      <c r="H472" s="4">
        <v>223650</v>
      </c>
      <c r="I472" s="4">
        <v>22365</v>
      </c>
      <c r="J472" s="4">
        <v>201285</v>
      </c>
      <c r="K472" s="4">
        <v>166140</v>
      </c>
      <c r="L472" s="4">
        <v>35145</v>
      </c>
      <c r="M472" s="5">
        <v>41821</v>
      </c>
      <c r="N472" s="6">
        <v>7</v>
      </c>
      <c r="O472" s="3" t="s">
        <v>32</v>
      </c>
      <c r="P472" s="7" t="s">
        <v>21</v>
      </c>
    </row>
    <row r="473" spans="1:16" ht="12.55" x14ac:dyDescent="0.2">
      <c r="A473" s="2" t="s">
        <v>31</v>
      </c>
      <c r="B473" s="2" t="s">
        <v>39</v>
      </c>
      <c r="C473" s="3" t="s">
        <v>44</v>
      </c>
      <c r="D473" s="3" t="s">
        <v>51</v>
      </c>
      <c r="E473" s="2">
        <v>1596</v>
      </c>
      <c r="F473" s="4">
        <v>120</v>
      </c>
      <c r="G473" s="4">
        <v>125</v>
      </c>
      <c r="H473" s="4">
        <v>199500</v>
      </c>
      <c r="I473" s="4">
        <v>19950</v>
      </c>
      <c r="J473" s="4">
        <v>179550</v>
      </c>
      <c r="K473" s="4">
        <v>191520</v>
      </c>
      <c r="L473" s="4">
        <v>-11970</v>
      </c>
      <c r="M473" s="5">
        <v>41883</v>
      </c>
      <c r="N473" s="6">
        <v>9</v>
      </c>
      <c r="O473" s="3" t="s">
        <v>36</v>
      </c>
      <c r="P473" s="7" t="s">
        <v>21</v>
      </c>
    </row>
    <row r="474" spans="1:16" ht="12.55" x14ac:dyDescent="0.2">
      <c r="A474" s="2" t="s">
        <v>42</v>
      </c>
      <c r="B474" s="2" t="s">
        <v>39</v>
      </c>
      <c r="C474" s="3" t="s">
        <v>44</v>
      </c>
      <c r="D474" s="3" t="s">
        <v>51</v>
      </c>
      <c r="E474" s="2">
        <v>2294</v>
      </c>
      <c r="F474" s="4">
        <v>120</v>
      </c>
      <c r="G474" s="4">
        <v>300</v>
      </c>
      <c r="H474" s="4">
        <v>688200</v>
      </c>
      <c r="I474" s="4">
        <v>68820</v>
      </c>
      <c r="J474" s="4">
        <v>619380</v>
      </c>
      <c r="K474" s="4">
        <v>573500</v>
      </c>
      <c r="L474" s="4">
        <v>45880</v>
      </c>
      <c r="M474" s="5">
        <v>41548</v>
      </c>
      <c r="N474" s="6">
        <v>10</v>
      </c>
      <c r="O474" s="3" t="s">
        <v>37</v>
      </c>
      <c r="P474" s="7" t="s">
        <v>38</v>
      </c>
    </row>
    <row r="475" spans="1:16" ht="12.55" x14ac:dyDescent="0.2">
      <c r="A475" s="2" t="s">
        <v>16</v>
      </c>
      <c r="B475" s="2" t="s">
        <v>22</v>
      </c>
      <c r="C475" s="3" t="s">
        <v>44</v>
      </c>
      <c r="D475" s="3" t="s">
        <v>51</v>
      </c>
      <c r="E475" s="2">
        <v>241</v>
      </c>
      <c r="F475" s="4">
        <v>120</v>
      </c>
      <c r="G475" s="4">
        <v>20</v>
      </c>
      <c r="H475" s="4">
        <v>4820</v>
      </c>
      <c r="I475" s="4">
        <v>482</v>
      </c>
      <c r="J475" s="4">
        <v>4338</v>
      </c>
      <c r="K475" s="4">
        <v>2410</v>
      </c>
      <c r="L475" s="4">
        <v>1928</v>
      </c>
      <c r="M475" s="5">
        <v>41913</v>
      </c>
      <c r="N475" s="6">
        <v>10</v>
      </c>
      <c r="O475" s="3" t="s">
        <v>37</v>
      </c>
      <c r="P475" s="7" t="s">
        <v>21</v>
      </c>
    </row>
    <row r="476" spans="1:16" ht="12.55" x14ac:dyDescent="0.2">
      <c r="A476" s="2" t="s">
        <v>16</v>
      </c>
      <c r="B476" s="2" t="s">
        <v>22</v>
      </c>
      <c r="C476" s="3" t="s">
        <v>44</v>
      </c>
      <c r="D476" s="3" t="s">
        <v>51</v>
      </c>
      <c r="E476" s="2">
        <v>2665</v>
      </c>
      <c r="F476" s="4">
        <v>120</v>
      </c>
      <c r="G476" s="4">
        <v>7</v>
      </c>
      <c r="H476" s="4">
        <v>18655</v>
      </c>
      <c r="I476" s="4">
        <v>1865.5</v>
      </c>
      <c r="J476" s="4">
        <v>16789.5</v>
      </c>
      <c r="K476" s="4">
        <v>13325</v>
      </c>
      <c r="L476" s="4">
        <v>3464.5</v>
      </c>
      <c r="M476" s="5">
        <v>41944</v>
      </c>
      <c r="N476" s="6">
        <v>11</v>
      </c>
      <c r="O476" s="3" t="s">
        <v>43</v>
      </c>
      <c r="P476" s="7" t="s">
        <v>21</v>
      </c>
    </row>
    <row r="477" spans="1:16" ht="12.55" x14ac:dyDescent="0.2">
      <c r="A477" s="2" t="s">
        <v>31</v>
      </c>
      <c r="B477" s="2" t="s">
        <v>17</v>
      </c>
      <c r="C477" s="3" t="s">
        <v>44</v>
      </c>
      <c r="D477" s="3" t="s">
        <v>51</v>
      </c>
      <c r="E477" s="2">
        <v>1916</v>
      </c>
      <c r="F477" s="4">
        <v>120</v>
      </c>
      <c r="G477" s="4">
        <v>125</v>
      </c>
      <c r="H477" s="4">
        <v>239500</v>
      </c>
      <c r="I477" s="4">
        <v>23950</v>
      </c>
      <c r="J477" s="4">
        <v>215550</v>
      </c>
      <c r="K477" s="4">
        <v>229920</v>
      </c>
      <c r="L477" s="4">
        <v>-14370</v>
      </c>
      <c r="M477" s="5">
        <v>41609</v>
      </c>
      <c r="N477" s="6">
        <v>12</v>
      </c>
      <c r="O477" s="3" t="s">
        <v>27</v>
      </c>
      <c r="P477" s="7" t="s">
        <v>38</v>
      </c>
    </row>
    <row r="478" spans="1:16" ht="12.55" x14ac:dyDescent="0.2">
      <c r="A478" s="2" t="s">
        <v>42</v>
      </c>
      <c r="B478" s="2" t="s">
        <v>24</v>
      </c>
      <c r="C478" s="3" t="s">
        <v>44</v>
      </c>
      <c r="D478" s="3" t="s">
        <v>51</v>
      </c>
      <c r="E478" s="2">
        <v>853</v>
      </c>
      <c r="F478" s="4">
        <v>120</v>
      </c>
      <c r="G478" s="4">
        <v>300</v>
      </c>
      <c r="H478" s="4">
        <v>255900</v>
      </c>
      <c r="I478" s="4">
        <v>25590</v>
      </c>
      <c r="J478" s="4">
        <v>230310</v>
      </c>
      <c r="K478" s="4">
        <v>213250</v>
      </c>
      <c r="L478" s="4">
        <v>17060</v>
      </c>
      <c r="M478" s="5">
        <v>41974</v>
      </c>
      <c r="N478" s="6">
        <v>12</v>
      </c>
      <c r="O478" s="3" t="s">
        <v>27</v>
      </c>
      <c r="P478" s="7" t="s">
        <v>21</v>
      </c>
    </row>
    <row r="479" spans="1:16" ht="12.55" x14ac:dyDescent="0.2">
      <c r="A479" s="2" t="s">
        <v>31</v>
      </c>
      <c r="B479" s="2" t="s">
        <v>26</v>
      </c>
      <c r="C479" s="3" t="s">
        <v>45</v>
      </c>
      <c r="D479" s="3" t="s">
        <v>51</v>
      </c>
      <c r="E479" s="2">
        <v>341</v>
      </c>
      <c r="F479" s="4">
        <v>250</v>
      </c>
      <c r="G479" s="4">
        <v>125</v>
      </c>
      <c r="H479" s="4">
        <v>42625</v>
      </c>
      <c r="I479" s="4">
        <v>4262.5</v>
      </c>
      <c r="J479" s="4">
        <v>38362.5</v>
      </c>
      <c r="K479" s="4">
        <v>40920</v>
      </c>
      <c r="L479" s="4">
        <v>-2557.5</v>
      </c>
      <c r="M479" s="5">
        <v>41760</v>
      </c>
      <c r="N479" s="6">
        <v>5</v>
      </c>
      <c r="O479" s="3" t="s">
        <v>49</v>
      </c>
      <c r="P479" s="7" t="s">
        <v>21</v>
      </c>
    </row>
    <row r="480" spans="1:16" ht="12.55" x14ac:dyDescent="0.2">
      <c r="A480" s="2" t="s">
        <v>23</v>
      </c>
      <c r="B480" s="2" t="s">
        <v>26</v>
      </c>
      <c r="C480" s="3" t="s">
        <v>45</v>
      </c>
      <c r="D480" s="3" t="s">
        <v>51</v>
      </c>
      <c r="E480" s="2">
        <v>641</v>
      </c>
      <c r="F480" s="4">
        <v>250</v>
      </c>
      <c r="G480" s="4">
        <v>15</v>
      </c>
      <c r="H480" s="4">
        <v>9615</v>
      </c>
      <c r="I480" s="4">
        <v>961.5</v>
      </c>
      <c r="J480" s="4">
        <v>8653.5</v>
      </c>
      <c r="K480" s="4">
        <v>6410</v>
      </c>
      <c r="L480" s="4">
        <v>2243.5</v>
      </c>
      <c r="M480" s="5">
        <v>41821</v>
      </c>
      <c r="N480" s="6">
        <v>7</v>
      </c>
      <c r="O480" s="3" t="s">
        <v>32</v>
      </c>
      <c r="P480" s="7" t="s">
        <v>21</v>
      </c>
    </row>
    <row r="481" spans="1:16" ht="12.55" x14ac:dyDescent="0.2">
      <c r="A481" s="2" t="s">
        <v>16</v>
      </c>
      <c r="B481" s="2" t="s">
        <v>39</v>
      </c>
      <c r="C481" s="3" t="s">
        <v>45</v>
      </c>
      <c r="D481" s="3" t="s">
        <v>51</v>
      </c>
      <c r="E481" s="2">
        <v>2807</v>
      </c>
      <c r="F481" s="4">
        <v>250</v>
      </c>
      <c r="G481" s="4">
        <v>350</v>
      </c>
      <c r="H481" s="4">
        <v>982450</v>
      </c>
      <c r="I481" s="4">
        <v>98245</v>
      </c>
      <c r="J481" s="4">
        <v>884205</v>
      </c>
      <c r="K481" s="4">
        <v>729820</v>
      </c>
      <c r="L481" s="4">
        <v>154385</v>
      </c>
      <c r="M481" s="5">
        <v>41852</v>
      </c>
      <c r="N481" s="6">
        <v>8</v>
      </c>
      <c r="O481" s="3" t="s">
        <v>35</v>
      </c>
      <c r="P481" s="7" t="s">
        <v>21</v>
      </c>
    </row>
    <row r="482" spans="1:16" ht="12.55" x14ac:dyDescent="0.2">
      <c r="A482" s="2" t="s">
        <v>42</v>
      </c>
      <c r="B482" s="2" t="s">
        <v>26</v>
      </c>
      <c r="C482" s="3" t="s">
        <v>45</v>
      </c>
      <c r="D482" s="3" t="s">
        <v>51</v>
      </c>
      <c r="E482" s="2">
        <v>432</v>
      </c>
      <c r="F482" s="4">
        <v>250</v>
      </c>
      <c r="G482" s="4">
        <v>300</v>
      </c>
      <c r="H482" s="4">
        <v>129600</v>
      </c>
      <c r="I482" s="4">
        <v>12960</v>
      </c>
      <c r="J482" s="4">
        <v>116640</v>
      </c>
      <c r="K482" s="4">
        <v>108000</v>
      </c>
      <c r="L482" s="4">
        <v>8640</v>
      </c>
      <c r="M482" s="5">
        <v>41883</v>
      </c>
      <c r="N482" s="6">
        <v>9</v>
      </c>
      <c r="O482" s="3" t="s">
        <v>36</v>
      </c>
      <c r="P482" s="7" t="s">
        <v>21</v>
      </c>
    </row>
    <row r="483" spans="1:16" ht="12.55" x14ac:dyDescent="0.2">
      <c r="A483" s="2" t="s">
        <v>42</v>
      </c>
      <c r="B483" s="2" t="s">
        <v>39</v>
      </c>
      <c r="C483" s="3" t="s">
        <v>45</v>
      </c>
      <c r="D483" s="3" t="s">
        <v>51</v>
      </c>
      <c r="E483" s="2">
        <v>2294</v>
      </c>
      <c r="F483" s="4">
        <v>250</v>
      </c>
      <c r="G483" s="4">
        <v>300</v>
      </c>
      <c r="H483" s="4">
        <v>688200</v>
      </c>
      <c r="I483" s="4">
        <v>68820</v>
      </c>
      <c r="J483" s="4">
        <v>619380</v>
      </c>
      <c r="K483" s="4">
        <v>573500</v>
      </c>
      <c r="L483" s="4">
        <v>45880</v>
      </c>
      <c r="M483" s="5">
        <v>41548</v>
      </c>
      <c r="N483" s="6">
        <v>10</v>
      </c>
      <c r="O483" s="3" t="s">
        <v>37</v>
      </c>
      <c r="P483" s="7" t="s">
        <v>38</v>
      </c>
    </row>
    <row r="484" spans="1:16" ht="12.55" x14ac:dyDescent="0.2">
      <c r="A484" s="2" t="s">
        <v>23</v>
      </c>
      <c r="B484" s="2" t="s">
        <v>24</v>
      </c>
      <c r="C484" s="3" t="s">
        <v>45</v>
      </c>
      <c r="D484" s="3" t="s">
        <v>51</v>
      </c>
      <c r="E484" s="2">
        <v>2167</v>
      </c>
      <c r="F484" s="4">
        <v>250</v>
      </c>
      <c r="G484" s="4">
        <v>15</v>
      </c>
      <c r="H484" s="4">
        <v>32505</v>
      </c>
      <c r="I484" s="4">
        <v>3250.5</v>
      </c>
      <c r="J484" s="4">
        <v>29254.5</v>
      </c>
      <c r="K484" s="4">
        <v>21670</v>
      </c>
      <c r="L484" s="4">
        <v>7584.5</v>
      </c>
      <c r="M484" s="5">
        <v>41548</v>
      </c>
      <c r="N484" s="6">
        <v>10</v>
      </c>
      <c r="O484" s="3" t="s">
        <v>37</v>
      </c>
      <c r="P484" s="7" t="s">
        <v>38</v>
      </c>
    </row>
    <row r="485" spans="1:16" ht="12.55" x14ac:dyDescent="0.2">
      <c r="A485" s="2" t="s">
        <v>31</v>
      </c>
      <c r="B485" s="2" t="s">
        <v>17</v>
      </c>
      <c r="C485" s="3" t="s">
        <v>45</v>
      </c>
      <c r="D485" s="3" t="s">
        <v>51</v>
      </c>
      <c r="E485" s="2">
        <v>2529</v>
      </c>
      <c r="F485" s="4">
        <v>250</v>
      </c>
      <c r="G485" s="4">
        <v>125</v>
      </c>
      <c r="H485" s="4">
        <v>316125</v>
      </c>
      <c r="I485" s="4">
        <v>31612.5</v>
      </c>
      <c r="J485" s="4">
        <v>284512.5</v>
      </c>
      <c r="K485" s="4">
        <v>303480</v>
      </c>
      <c r="L485" s="4">
        <v>-18967.5</v>
      </c>
      <c r="M485" s="5">
        <v>41944</v>
      </c>
      <c r="N485" s="6">
        <v>11</v>
      </c>
      <c r="O485" s="3" t="s">
        <v>43</v>
      </c>
      <c r="P485" s="7" t="s">
        <v>21</v>
      </c>
    </row>
    <row r="486" spans="1:16" ht="12.55" x14ac:dyDescent="0.2">
      <c r="A486" s="2" t="s">
        <v>16</v>
      </c>
      <c r="B486" s="2" t="s">
        <v>22</v>
      </c>
      <c r="C486" s="3" t="s">
        <v>45</v>
      </c>
      <c r="D486" s="3" t="s">
        <v>51</v>
      </c>
      <c r="E486" s="2">
        <v>1870</v>
      </c>
      <c r="F486" s="4">
        <v>250</v>
      </c>
      <c r="G486" s="4">
        <v>350</v>
      </c>
      <c r="H486" s="4">
        <v>654500</v>
      </c>
      <c r="I486" s="4">
        <v>65450</v>
      </c>
      <c r="J486" s="4">
        <v>589050</v>
      </c>
      <c r="K486" s="4">
        <v>486200</v>
      </c>
      <c r="L486" s="4">
        <v>102850</v>
      </c>
      <c r="M486" s="5">
        <v>41609</v>
      </c>
      <c r="N486" s="6">
        <v>12</v>
      </c>
      <c r="O486" s="3" t="s">
        <v>27</v>
      </c>
      <c r="P486" s="7" t="s">
        <v>38</v>
      </c>
    </row>
    <row r="487" spans="1:16" ht="12.55" x14ac:dyDescent="0.2">
      <c r="A487" s="2" t="s">
        <v>31</v>
      </c>
      <c r="B487" s="2" t="s">
        <v>39</v>
      </c>
      <c r="C487" s="3" t="s">
        <v>47</v>
      </c>
      <c r="D487" s="3" t="s">
        <v>51</v>
      </c>
      <c r="E487" s="2">
        <v>579</v>
      </c>
      <c r="F487" s="4">
        <v>260</v>
      </c>
      <c r="G487" s="4">
        <v>125</v>
      </c>
      <c r="H487" s="4">
        <v>72375</v>
      </c>
      <c r="I487" s="4">
        <v>7237.5</v>
      </c>
      <c r="J487" s="4">
        <v>65137.5</v>
      </c>
      <c r="K487" s="4">
        <v>69480</v>
      </c>
      <c r="L487" s="4">
        <v>-4342.5</v>
      </c>
      <c r="M487" s="5">
        <v>41640</v>
      </c>
      <c r="N487" s="6">
        <v>1</v>
      </c>
      <c r="O487" s="3" t="s">
        <v>20</v>
      </c>
      <c r="P487" s="7" t="s">
        <v>21</v>
      </c>
    </row>
    <row r="488" spans="1:16" ht="12.55" x14ac:dyDescent="0.2">
      <c r="A488" s="2" t="s">
        <v>16</v>
      </c>
      <c r="B488" s="2" t="s">
        <v>17</v>
      </c>
      <c r="C488" s="3" t="s">
        <v>47</v>
      </c>
      <c r="D488" s="3" t="s">
        <v>51</v>
      </c>
      <c r="E488" s="2">
        <v>2240</v>
      </c>
      <c r="F488" s="4">
        <v>260</v>
      </c>
      <c r="G488" s="4">
        <v>350</v>
      </c>
      <c r="H488" s="4">
        <v>784000</v>
      </c>
      <c r="I488" s="4">
        <v>78400</v>
      </c>
      <c r="J488" s="4">
        <v>705600</v>
      </c>
      <c r="K488" s="4">
        <v>582400</v>
      </c>
      <c r="L488" s="4">
        <v>123200</v>
      </c>
      <c r="M488" s="5">
        <v>41671</v>
      </c>
      <c r="N488" s="6">
        <v>2</v>
      </c>
      <c r="O488" s="3" t="s">
        <v>41</v>
      </c>
      <c r="P488" s="7" t="s">
        <v>21</v>
      </c>
    </row>
    <row r="489" spans="1:16" ht="12.55" x14ac:dyDescent="0.2">
      <c r="A489" s="2" t="s">
        <v>42</v>
      </c>
      <c r="B489" s="2" t="s">
        <v>39</v>
      </c>
      <c r="C489" s="3" t="s">
        <v>47</v>
      </c>
      <c r="D489" s="3" t="s">
        <v>51</v>
      </c>
      <c r="E489" s="2">
        <v>2993</v>
      </c>
      <c r="F489" s="4">
        <v>260</v>
      </c>
      <c r="G489" s="4">
        <v>300</v>
      </c>
      <c r="H489" s="4">
        <v>897900</v>
      </c>
      <c r="I489" s="4">
        <v>89790</v>
      </c>
      <c r="J489" s="4">
        <v>808110</v>
      </c>
      <c r="K489" s="4">
        <v>748250</v>
      </c>
      <c r="L489" s="4">
        <v>59860</v>
      </c>
      <c r="M489" s="5">
        <v>41699</v>
      </c>
      <c r="N489" s="6">
        <v>3</v>
      </c>
      <c r="O489" s="3" t="s">
        <v>29</v>
      </c>
      <c r="P489" s="7" t="s">
        <v>21</v>
      </c>
    </row>
    <row r="490" spans="1:16" ht="12.55" x14ac:dyDescent="0.2">
      <c r="A490" s="2" t="s">
        <v>30</v>
      </c>
      <c r="B490" s="2" t="s">
        <v>17</v>
      </c>
      <c r="C490" s="3" t="s">
        <v>47</v>
      </c>
      <c r="D490" s="3" t="s">
        <v>51</v>
      </c>
      <c r="E490" s="2">
        <v>3520.5</v>
      </c>
      <c r="F490" s="4">
        <v>260</v>
      </c>
      <c r="G490" s="4">
        <v>12</v>
      </c>
      <c r="H490" s="4">
        <v>42246</v>
      </c>
      <c r="I490" s="4">
        <v>4224.6000000000004</v>
      </c>
      <c r="J490" s="4">
        <v>38021.399999999994</v>
      </c>
      <c r="K490" s="4">
        <v>10561.5</v>
      </c>
      <c r="L490" s="4">
        <v>27459.899999999998</v>
      </c>
      <c r="M490" s="5">
        <v>41730</v>
      </c>
      <c r="N490" s="6">
        <v>4</v>
      </c>
      <c r="O490" s="3" t="s">
        <v>46</v>
      </c>
      <c r="P490" s="7" t="s">
        <v>21</v>
      </c>
    </row>
    <row r="491" spans="1:16" ht="12.55" x14ac:dyDescent="0.2">
      <c r="A491" s="2" t="s">
        <v>16</v>
      </c>
      <c r="B491" s="2" t="s">
        <v>26</v>
      </c>
      <c r="C491" s="3" t="s">
        <v>47</v>
      </c>
      <c r="D491" s="3" t="s">
        <v>51</v>
      </c>
      <c r="E491" s="2">
        <v>2039</v>
      </c>
      <c r="F491" s="4">
        <v>260</v>
      </c>
      <c r="G491" s="4">
        <v>20</v>
      </c>
      <c r="H491" s="4">
        <v>40780</v>
      </c>
      <c r="I491" s="4">
        <v>4078</v>
      </c>
      <c r="J491" s="4">
        <v>36702</v>
      </c>
      <c r="K491" s="4">
        <v>20390</v>
      </c>
      <c r="L491" s="4">
        <v>16312</v>
      </c>
      <c r="M491" s="5">
        <v>41760</v>
      </c>
      <c r="N491" s="6">
        <v>5</v>
      </c>
      <c r="O491" s="3" t="s">
        <v>49</v>
      </c>
      <c r="P491" s="7" t="s">
        <v>21</v>
      </c>
    </row>
    <row r="492" spans="1:16" ht="12.55" x14ac:dyDescent="0.2">
      <c r="A492" s="2" t="s">
        <v>30</v>
      </c>
      <c r="B492" s="2" t="s">
        <v>22</v>
      </c>
      <c r="C492" s="3" t="s">
        <v>47</v>
      </c>
      <c r="D492" s="3" t="s">
        <v>51</v>
      </c>
      <c r="E492" s="2">
        <v>2574</v>
      </c>
      <c r="F492" s="4">
        <v>260</v>
      </c>
      <c r="G492" s="4">
        <v>12</v>
      </c>
      <c r="H492" s="4">
        <v>30888</v>
      </c>
      <c r="I492" s="4">
        <v>3088.8</v>
      </c>
      <c r="J492" s="4">
        <v>27799.200000000001</v>
      </c>
      <c r="K492" s="4">
        <v>7722</v>
      </c>
      <c r="L492" s="4">
        <v>20077.2</v>
      </c>
      <c r="M492" s="5">
        <v>41852</v>
      </c>
      <c r="N492" s="6">
        <v>8</v>
      </c>
      <c r="O492" s="3" t="s">
        <v>35</v>
      </c>
      <c r="P492" s="7" t="s">
        <v>21</v>
      </c>
    </row>
    <row r="493" spans="1:16" ht="12.55" x14ac:dyDescent="0.2">
      <c r="A493" s="2" t="s">
        <v>16</v>
      </c>
      <c r="B493" s="2" t="s">
        <v>17</v>
      </c>
      <c r="C493" s="3" t="s">
        <v>47</v>
      </c>
      <c r="D493" s="3" t="s">
        <v>51</v>
      </c>
      <c r="E493" s="2">
        <v>707</v>
      </c>
      <c r="F493" s="4">
        <v>260</v>
      </c>
      <c r="G493" s="4">
        <v>350</v>
      </c>
      <c r="H493" s="4">
        <v>247450</v>
      </c>
      <c r="I493" s="4">
        <v>24745</v>
      </c>
      <c r="J493" s="4">
        <v>222705</v>
      </c>
      <c r="K493" s="4">
        <v>183820</v>
      </c>
      <c r="L493" s="4">
        <v>38885</v>
      </c>
      <c r="M493" s="5">
        <v>41883</v>
      </c>
      <c r="N493" s="6">
        <v>9</v>
      </c>
      <c r="O493" s="3" t="s">
        <v>36</v>
      </c>
      <c r="P493" s="7" t="s">
        <v>21</v>
      </c>
    </row>
    <row r="494" spans="1:16" ht="12.55" x14ac:dyDescent="0.2">
      <c r="A494" s="2" t="s">
        <v>23</v>
      </c>
      <c r="B494" s="2" t="s">
        <v>24</v>
      </c>
      <c r="C494" s="3" t="s">
        <v>47</v>
      </c>
      <c r="D494" s="3" t="s">
        <v>51</v>
      </c>
      <c r="E494" s="2">
        <v>2072</v>
      </c>
      <c r="F494" s="4">
        <v>260</v>
      </c>
      <c r="G494" s="4">
        <v>15</v>
      </c>
      <c r="H494" s="4">
        <v>31080</v>
      </c>
      <c r="I494" s="4">
        <v>3108</v>
      </c>
      <c r="J494" s="4">
        <v>27972</v>
      </c>
      <c r="K494" s="4">
        <v>20720</v>
      </c>
      <c r="L494" s="4">
        <v>7252</v>
      </c>
      <c r="M494" s="5">
        <v>41974</v>
      </c>
      <c r="N494" s="6">
        <v>12</v>
      </c>
      <c r="O494" s="3" t="s">
        <v>27</v>
      </c>
      <c r="P494" s="7" t="s">
        <v>21</v>
      </c>
    </row>
    <row r="495" spans="1:16" ht="12.55" x14ac:dyDescent="0.2">
      <c r="A495" s="2" t="s">
        <v>42</v>
      </c>
      <c r="B495" s="2" t="s">
        <v>24</v>
      </c>
      <c r="C495" s="3" t="s">
        <v>47</v>
      </c>
      <c r="D495" s="3" t="s">
        <v>51</v>
      </c>
      <c r="E495" s="2">
        <v>853</v>
      </c>
      <c r="F495" s="4">
        <v>260</v>
      </c>
      <c r="G495" s="4">
        <v>300</v>
      </c>
      <c r="H495" s="4">
        <v>255900</v>
      </c>
      <c r="I495" s="4">
        <v>25590</v>
      </c>
      <c r="J495" s="4">
        <v>230310</v>
      </c>
      <c r="K495" s="4">
        <v>213250</v>
      </c>
      <c r="L495" s="4">
        <v>17060</v>
      </c>
      <c r="M495" s="5">
        <v>41974</v>
      </c>
      <c r="N495" s="6">
        <v>12</v>
      </c>
      <c r="O495" s="3" t="s">
        <v>27</v>
      </c>
      <c r="P495" s="7" t="s">
        <v>21</v>
      </c>
    </row>
    <row r="496" spans="1:16" ht="12.55" x14ac:dyDescent="0.2">
      <c r="A496" s="2" t="s">
        <v>30</v>
      </c>
      <c r="B496" s="2" t="s">
        <v>24</v>
      </c>
      <c r="C496" s="3" t="s">
        <v>18</v>
      </c>
      <c r="D496" s="3" t="s">
        <v>51</v>
      </c>
      <c r="E496" s="2">
        <v>1198</v>
      </c>
      <c r="F496" s="4">
        <v>3</v>
      </c>
      <c r="G496" s="4">
        <v>12</v>
      </c>
      <c r="H496" s="4">
        <v>14376</v>
      </c>
      <c r="I496" s="4">
        <v>1581.36</v>
      </c>
      <c r="J496" s="4">
        <v>12794.64</v>
      </c>
      <c r="K496" s="4">
        <v>3594</v>
      </c>
      <c r="L496" s="4">
        <v>9200.64</v>
      </c>
      <c r="M496" s="5">
        <v>41548</v>
      </c>
      <c r="N496" s="6">
        <v>10</v>
      </c>
      <c r="O496" s="3" t="s">
        <v>37</v>
      </c>
      <c r="P496" s="7" t="s">
        <v>38</v>
      </c>
    </row>
    <row r="497" spans="1:16" ht="12.55" x14ac:dyDescent="0.2">
      <c r="A497" s="2" t="s">
        <v>16</v>
      </c>
      <c r="B497" s="2" t="s">
        <v>24</v>
      </c>
      <c r="C497" s="3" t="s">
        <v>40</v>
      </c>
      <c r="D497" s="3" t="s">
        <v>51</v>
      </c>
      <c r="E497" s="2">
        <v>2532</v>
      </c>
      <c r="F497" s="4">
        <v>10</v>
      </c>
      <c r="G497" s="4">
        <v>7</v>
      </c>
      <c r="H497" s="4">
        <v>17724</v>
      </c>
      <c r="I497" s="4">
        <v>1949.6399999999999</v>
      </c>
      <c r="J497" s="4">
        <v>15774.36</v>
      </c>
      <c r="K497" s="4">
        <v>12660</v>
      </c>
      <c r="L497" s="4">
        <v>3114.3599999999997</v>
      </c>
      <c r="M497" s="5">
        <v>41730</v>
      </c>
      <c r="N497" s="6">
        <v>4</v>
      </c>
      <c r="O497" s="3" t="s">
        <v>46</v>
      </c>
      <c r="P497" s="7" t="s">
        <v>21</v>
      </c>
    </row>
    <row r="498" spans="1:16" ht="12.55" x14ac:dyDescent="0.2">
      <c r="A498" s="2" t="s">
        <v>30</v>
      </c>
      <c r="B498" s="2" t="s">
        <v>24</v>
      </c>
      <c r="C498" s="3" t="s">
        <v>40</v>
      </c>
      <c r="D498" s="3" t="s">
        <v>51</v>
      </c>
      <c r="E498" s="2">
        <v>1198</v>
      </c>
      <c r="F498" s="4">
        <v>10</v>
      </c>
      <c r="G498" s="4">
        <v>12</v>
      </c>
      <c r="H498" s="4">
        <v>14376</v>
      </c>
      <c r="I498" s="4">
        <v>1581.36</v>
      </c>
      <c r="J498" s="4">
        <v>12794.64</v>
      </c>
      <c r="K498" s="4">
        <v>3594</v>
      </c>
      <c r="L498" s="4">
        <v>9200.64</v>
      </c>
      <c r="M498" s="5">
        <v>41548</v>
      </c>
      <c r="N498" s="6">
        <v>10</v>
      </c>
      <c r="O498" s="3" t="s">
        <v>37</v>
      </c>
      <c r="P498" s="7" t="s">
        <v>38</v>
      </c>
    </row>
    <row r="499" spans="1:16" ht="12.55" x14ac:dyDescent="0.2">
      <c r="A499" s="2" t="s">
        <v>23</v>
      </c>
      <c r="B499" s="2" t="s">
        <v>17</v>
      </c>
      <c r="C499" s="3" t="s">
        <v>44</v>
      </c>
      <c r="D499" s="3" t="s">
        <v>51</v>
      </c>
      <c r="E499" s="2">
        <v>384</v>
      </c>
      <c r="F499" s="4">
        <v>120</v>
      </c>
      <c r="G499" s="4">
        <v>15</v>
      </c>
      <c r="H499" s="4">
        <v>5760</v>
      </c>
      <c r="I499" s="4">
        <v>633.59999999999991</v>
      </c>
      <c r="J499" s="4">
        <v>5126.3999999999996</v>
      </c>
      <c r="K499" s="4">
        <v>3840</v>
      </c>
      <c r="L499" s="4">
        <v>1286.3999999999999</v>
      </c>
      <c r="M499" s="5">
        <v>41640</v>
      </c>
      <c r="N499" s="6">
        <v>1</v>
      </c>
      <c r="O499" s="3" t="s">
        <v>20</v>
      </c>
      <c r="P499" s="7" t="s">
        <v>21</v>
      </c>
    </row>
    <row r="500" spans="1:16" ht="12.55" x14ac:dyDescent="0.2">
      <c r="A500" s="2" t="s">
        <v>30</v>
      </c>
      <c r="B500" s="2" t="s">
        <v>22</v>
      </c>
      <c r="C500" s="3" t="s">
        <v>44</v>
      </c>
      <c r="D500" s="3" t="s">
        <v>51</v>
      </c>
      <c r="E500" s="2">
        <v>472</v>
      </c>
      <c r="F500" s="4">
        <v>120</v>
      </c>
      <c r="G500" s="4">
        <v>12</v>
      </c>
      <c r="H500" s="4">
        <v>5664</v>
      </c>
      <c r="I500" s="4">
        <v>623.04</v>
      </c>
      <c r="J500" s="4">
        <v>5040.96</v>
      </c>
      <c r="K500" s="4">
        <v>1416</v>
      </c>
      <c r="L500" s="4">
        <v>3624.96</v>
      </c>
      <c r="M500" s="5">
        <v>41913</v>
      </c>
      <c r="N500" s="6">
        <v>10</v>
      </c>
      <c r="O500" s="3" t="s">
        <v>37</v>
      </c>
      <c r="P500" s="7" t="s">
        <v>21</v>
      </c>
    </row>
    <row r="501" spans="1:16" ht="12.55" x14ac:dyDescent="0.2">
      <c r="A501" s="2" t="s">
        <v>16</v>
      </c>
      <c r="B501" s="2" t="s">
        <v>39</v>
      </c>
      <c r="C501" s="3" t="s">
        <v>45</v>
      </c>
      <c r="D501" s="3" t="s">
        <v>51</v>
      </c>
      <c r="E501" s="2">
        <v>1579</v>
      </c>
      <c r="F501" s="4">
        <v>250</v>
      </c>
      <c r="G501" s="4">
        <v>7</v>
      </c>
      <c r="H501" s="4">
        <v>11053</v>
      </c>
      <c r="I501" s="4">
        <v>1215.83</v>
      </c>
      <c r="J501" s="4">
        <v>9837.17</v>
      </c>
      <c r="K501" s="4">
        <v>7895</v>
      </c>
      <c r="L501" s="4">
        <v>1942.17</v>
      </c>
      <c r="M501" s="5">
        <v>41699</v>
      </c>
      <c r="N501" s="6">
        <v>3</v>
      </c>
      <c r="O501" s="3" t="s">
        <v>29</v>
      </c>
      <c r="P501" s="7" t="s">
        <v>21</v>
      </c>
    </row>
    <row r="502" spans="1:16" ht="12.55" x14ac:dyDescent="0.2">
      <c r="A502" s="2" t="s">
        <v>30</v>
      </c>
      <c r="B502" s="2" t="s">
        <v>26</v>
      </c>
      <c r="C502" s="3" t="s">
        <v>45</v>
      </c>
      <c r="D502" s="3" t="s">
        <v>51</v>
      </c>
      <c r="E502" s="2">
        <v>1005</v>
      </c>
      <c r="F502" s="4">
        <v>250</v>
      </c>
      <c r="G502" s="4">
        <v>12</v>
      </c>
      <c r="H502" s="4">
        <v>12060</v>
      </c>
      <c r="I502" s="4">
        <v>1326.6</v>
      </c>
      <c r="J502" s="4">
        <v>10733.4</v>
      </c>
      <c r="K502" s="4">
        <v>3015</v>
      </c>
      <c r="L502" s="4">
        <v>7718.4</v>
      </c>
      <c r="M502" s="5">
        <v>41518</v>
      </c>
      <c r="N502" s="6">
        <v>9</v>
      </c>
      <c r="O502" s="3" t="s">
        <v>36</v>
      </c>
      <c r="P502" s="7" t="s">
        <v>38</v>
      </c>
    </row>
    <row r="503" spans="1:16" ht="12.55" x14ac:dyDescent="0.2">
      <c r="A503" s="2" t="s">
        <v>23</v>
      </c>
      <c r="B503" s="2" t="s">
        <v>39</v>
      </c>
      <c r="C503" s="3" t="s">
        <v>47</v>
      </c>
      <c r="D503" s="3" t="s">
        <v>51</v>
      </c>
      <c r="E503" s="2">
        <v>3199.5</v>
      </c>
      <c r="F503" s="4">
        <v>260</v>
      </c>
      <c r="G503" s="4">
        <v>15</v>
      </c>
      <c r="H503" s="4">
        <v>47992.5</v>
      </c>
      <c r="I503" s="4">
        <v>5279.1749999999993</v>
      </c>
      <c r="J503" s="4">
        <v>42713.324999999997</v>
      </c>
      <c r="K503" s="4">
        <v>31995</v>
      </c>
      <c r="L503" s="4">
        <v>10718.324999999999</v>
      </c>
      <c r="M503" s="5">
        <v>41821</v>
      </c>
      <c r="N503" s="6">
        <v>7</v>
      </c>
      <c r="O503" s="3" t="s">
        <v>32</v>
      </c>
      <c r="P503" s="7" t="s">
        <v>21</v>
      </c>
    </row>
    <row r="504" spans="1:16" ht="12.55" x14ac:dyDescent="0.2">
      <c r="A504" s="2" t="s">
        <v>30</v>
      </c>
      <c r="B504" s="2" t="s">
        <v>22</v>
      </c>
      <c r="C504" s="3" t="s">
        <v>47</v>
      </c>
      <c r="D504" s="3" t="s">
        <v>51</v>
      </c>
      <c r="E504" s="2">
        <v>472</v>
      </c>
      <c r="F504" s="4">
        <v>260</v>
      </c>
      <c r="G504" s="4">
        <v>12</v>
      </c>
      <c r="H504" s="4">
        <v>5664</v>
      </c>
      <c r="I504" s="4">
        <v>623.04</v>
      </c>
      <c r="J504" s="4">
        <v>5040.96</v>
      </c>
      <c r="K504" s="4">
        <v>1416</v>
      </c>
      <c r="L504" s="4">
        <v>3624.96</v>
      </c>
      <c r="M504" s="5">
        <v>41913</v>
      </c>
      <c r="N504" s="6">
        <v>10</v>
      </c>
      <c r="O504" s="3" t="s">
        <v>37</v>
      </c>
      <c r="P504" s="7" t="s">
        <v>21</v>
      </c>
    </row>
    <row r="505" spans="1:16" ht="12.55" x14ac:dyDescent="0.2">
      <c r="A505" s="2" t="s">
        <v>30</v>
      </c>
      <c r="B505" s="2" t="s">
        <v>17</v>
      </c>
      <c r="C505" s="3" t="s">
        <v>18</v>
      </c>
      <c r="D505" s="3" t="s">
        <v>51</v>
      </c>
      <c r="E505" s="2">
        <v>1937</v>
      </c>
      <c r="F505" s="4">
        <v>3</v>
      </c>
      <c r="G505" s="4">
        <v>12</v>
      </c>
      <c r="H505" s="4">
        <v>23244</v>
      </c>
      <c r="I505" s="4">
        <v>2556.84</v>
      </c>
      <c r="J505" s="4">
        <v>20687.16</v>
      </c>
      <c r="K505" s="4">
        <v>5811</v>
      </c>
      <c r="L505" s="4">
        <v>14876.16</v>
      </c>
      <c r="M505" s="5">
        <v>41671</v>
      </c>
      <c r="N505" s="6">
        <v>2</v>
      </c>
      <c r="O505" s="3" t="s">
        <v>41</v>
      </c>
      <c r="P505" s="7" t="s">
        <v>21</v>
      </c>
    </row>
    <row r="506" spans="1:16" ht="12.55" x14ac:dyDescent="0.2">
      <c r="A506" s="2" t="s">
        <v>16</v>
      </c>
      <c r="B506" s="2" t="s">
        <v>22</v>
      </c>
      <c r="C506" s="3" t="s">
        <v>18</v>
      </c>
      <c r="D506" s="3" t="s">
        <v>51</v>
      </c>
      <c r="E506" s="2">
        <v>792</v>
      </c>
      <c r="F506" s="4">
        <v>3</v>
      </c>
      <c r="G506" s="4">
        <v>350</v>
      </c>
      <c r="H506" s="4">
        <v>277200</v>
      </c>
      <c r="I506" s="4">
        <v>30492</v>
      </c>
      <c r="J506" s="4">
        <v>246708</v>
      </c>
      <c r="K506" s="4">
        <v>205920</v>
      </c>
      <c r="L506" s="4">
        <v>40788</v>
      </c>
      <c r="M506" s="5">
        <v>41699</v>
      </c>
      <c r="N506" s="6">
        <v>3</v>
      </c>
      <c r="O506" s="3" t="s">
        <v>29</v>
      </c>
      <c r="P506" s="7" t="s">
        <v>21</v>
      </c>
    </row>
    <row r="507" spans="1:16" ht="12.55" x14ac:dyDescent="0.2">
      <c r="A507" s="2" t="s">
        <v>42</v>
      </c>
      <c r="B507" s="2" t="s">
        <v>22</v>
      </c>
      <c r="C507" s="3" t="s">
        <v>18</v>
      </c>
      <c r="D507" s="3" t="s">
        <v>51</v>
      </c>
      <c r="E507" s="2">
        <v>2811</v>
      </c>
      <c r="F507" s="4">
        <v>3</v>
      </c>
      <c r="G507" s="4">
        <v>300</v>
      </c>
      <c r="H507" s="4">
        <v>843300</v>
      </c>
      <c r="I507" s="4">
        <v>92763</v>
      </c>
      <c r="J507" s="4">
        <v>750537</v>
      </c>
      <c r="K507" s="4">
        <v>702750</v>
      </c>
      <c r="L507" s="4">
        <v>47787</v>
      </c>
      <c r="M507" s="5">
        <v>41821</v>
      </c>
      <c r="N507" s="6">
        <v>7</v>
      </c>
      <c r="O507" s="3" t="s">
        <v>32</v>
      </c>
      <c r="P507" s="7" t="s">
        <v>21</v>
      </c>
    </row>
    <row r="508" spans="1:16" ht="12.55" x14ac:dyDescent="0.2">
      <c r="A508" s="2" t="s">
        <v>31</v>
      </c>
      <c r="B508" s="2" t="s">
        <v>24</v>
      </c>
      <c r="C508" s="3" t="s">
        <v>18</v>
      </c>
      <c r="D508" s="3" t="s">
        <v>51</v>
      </c>
      <c r="E508" s="2">
        <v>2441</v>
      </c>
      <c r="F508" s="4">
        <v>3</v>
      </c>
      <c r="G508" s="4">
        <v>125</v>
      </c>
      <c r="H508" s="4">
        <v>305125</v>
      </c>
      <c r="I508" s="4">
        <v>33563.75</v>
      </c>
      <c r="J508" s="4">
        <v>271561.25</v>
      </c>
      <c r="K508" s="4">
        <v>292920</v>
      </c>
      <c r="L508" s="4">
        <v>-21358.75</v>
      </c>
      <c r="M508" s="5">
        <v>41913</v>
      </c>
      <c r="N508" s="6">
        <v>10</v>
      </c>
      <c r="O508" s="3" t="s">
        <v>37</v>
      </c>
      <c r="P508" s="7" t="s">
        <v>21</v>
      </c>
    </row>
    <row r="509" spans="1:16" ht="12.55" x14ac:dyDescent="0.2">
      <c r="A509" s="2" t="s">
        <v>23</v>
      </c>
      <c r="B509" s="2" t="s">
        <v>17</v>
      </c>
      <c r="C509" s="3" t="s">
        <v>18</v>
      </c>
      <c r="D509" s="3" t="s">
        <v>51</v>
      </c>
      <c r="E509" s="2">
        <v>1560</v>
      </c>
      <c r="F509" s="4">
        <v>3</v>
      </c>
      <c r="G509" s="4">
        <v>15</v>
      </c>
      <c r="H509" s="4">
        <v>23400</v>
      </c>
      <c r="I509" s="4">
        <v>2574</v>
      </c>
      <c r="J509" s="4">
        <v>20826</v>
      </c>
      <c r="K509" s="4">
        <v>15600</v>
      </c>
      <c r="L509" s="4">
        <v>5226</v>
      </c>
      <c r="M509" s="5">
        <v>41579</v>
      </c>
      <c r="N509" s="6">
        <v>11</v>
      </c>
      <c r="O509" s="3" t="s">
        <v>43</v>
      </c>
      <c r="P509" s="7" t="s">
        <v>38</v>
      </c>
    </row>
    <row r="510" spans="1:16" ht="12.55" x14ac:dyDescent="0.2">
      <c r="A510" s="2" t="s">
        <v>16</v>
      </c>
      <c r="B510" s="2" t="s">
        <v>26</v>
      </c>
      <c r="C510" s="3" t="s">
        <v>18</v>
      </c>
      <c r="D510" s="3" t="s">
        <v>51</v>
      </c>
      <c r="E510" s="2">
        <v>2706</v>
      </c>
      <c r="F510" s="4">
        <v>3</v>
      </c>
      <c r="G510" s="4">
        <v>7</v>
      </c>
      <c r="H510" s="4">
        <v>18942</v>
      </c>
      <c r="I510" s="4">
        <v>2083.62</v>
      </c>
      <c r="J510" s="4">
        <v>16858.38</v>
      </c>
      <c r="K510" s="4">
        <v>13530</v>
      </c>
      <c r="L510" s="4">
        <v>3328.380000000001</v>
      </c>
      <c r="M510" s="5">
        <v>41579</v>
      </c>
      <c r="N510" s="6">
        <v>11</v>
      </c>
      <c r="O510" s="3" t="s">
        <v>43</v>
      </c>
      <c r="P510" s="7" t="s">
        <v>38</v>
      </c>
    </row>
    <row r="511" spans="1:16" ht="12.55" x14ac:dyDescent="0.2">
      <c r="A511" s="2" t="s">
        <v>16</v>
      </c>
      <c r="B511" s="2" t="s">
        <v>22</v>
      </c>
      <c r="C511" s="3" t="s">
        <v>28</v>
      </c>
      <c r="D511" s="3" t="s">
        <v>51</v>
      </c>
      <c r="E511" s="2">
        <v>766</v>
      </c>
      <c r="F511" s="4">
        <v>5</v>
      </c>
      <c r="G511" s="4">
        <v>350</v>
      </c>
      <c r="H511" s="4">
        <v>268100</v>
      </c>
      <c r="I511" s="4">
        <v>29491</v>
      </c>
      <c r="J511" s="4">
        <v>238609</v>
      </c>
      <c r="K511" s="4">
        <v>199160</v>
      </c>
      <c r="L511" s="4">
        <v>39449</v>
      </c>
      <c r="M511" s="5">
        <v>41640</v>
      </c>
      <c r="N511" s="6">
        <v>1</v>
      </c>
      <c r="O511" s="3" t="s">
        <v>20</v>
      </c>
      <c r="P511" s="7" t="s">
        <v>21</v>
      </c>
    </row>
    <row r="512" spans="1:16" ht="12.55" x14ac:dyDescent="0.2">
      <c r="A512" s="2" t="s">
        <v>16</v>
      </c>
      <c r="B512" s="2" t="s">
        <v>22</v>
      </c>
      <c r="C512" s="3" t="s">
        <v>28</v>
      </c>
      <c r="D512" s="3" t="s">
        <v>51</v>
      </c>
      <c r="E512" s="2">
        <v>2992</v>
      </c>
      <c r="F512" s="4">
        <v>5</v>
      </c>
      <c r="G512" s="4">
        <v>20</v>
      </c>
      <c r="H512" s="4">
        <v>59840</v>
      </c>
      <c r="I512" s="4">
        <v>6582.4</v>
      </c>
      <c r="J512" s="4">
        <v>53257.599999999999</v>
      </c>
      <c r="K512" s="4">
        <v>29920</v>
      </c>
      <c r="L512" s="4">
        <v>23337.599999999999</v>
      </c>
      <c r="M512" s="5">
        <v>41548</v>
      </c>
      <c r="N512" s="6">
        <v>10</v>
      </c>
      <c r="O512" s="3" t="s">
        <v>37</v>
      </c>
      <c r="P512" s="7" t="s">
        <v>38</v>
      </c>
    </row>
    <row r="513" spans="1:16" ht="12.55" x14ac:dyDescent="0.2">
      <c r="A513" s="2" t="s">
        <v>23</v>
      </c>
      <c r="B513" s="2" t="s">
        <v>26</v>
      </c>
      <c r="C513" s="3" t="s">
        <v>28</v>
      </c>
      <c r="D513" s="3" t="s">
        <v>51</v>
      </c>
      <c r="E513" s="2">
        <v>2157</v>
      </c>
      <c r="F513" s="4">
        <v>5</v>
      </c>
      <c r="G513" s="4">
        <v>15</v>
      </c>
      <c r="H513" s="4">
        <v>32355</v>
      </c>
      <c r="I513" s="4">
        <v>3559.05</v>
      </c>
      <c r="J513" s="4">
        <v>28795.95</v>
      </c>
      <c r="K513" s="4">
        <v>21570</v>
      </c>
      <c r="L513" s="4">
        <v>7225.9500000000007</v>
      </c>
      <c r="M513" s="5">
        <v>41974</v>
      </c>
      <c r="N513" s="6">
        <v>12</v>
      </c>
      <c r="O513" s="3" t="s">
        <v>27</v>
      </c>
      <c r="P513" s="7" t="s">
        <v>21</v>
      </c>
    </row>
    <row r="514" spans="1:16" ht="12.55" x14ac:dyDescent="0.2">
      <c r="A514" s="2" t="s">
        <v>42</v>
      </c>
      <c r="B514" s="2" t="s">
        <v>17</v>
      </c>
      <c r="C514" s="3" t="s">
        <v>40</v>
      </c>
      <c r="D514" s="3" t="s">
        <v>51</v>
      </c>
      <c r="E514" s="2">
        <v>873</v>
      </c>
      <c r="F514" s="4">
        <v>10</v>
      </c>
      <c r="G514" s="4">
        <v>300</v>
      </c>
      <c r="H514" s="4">
        <v>261900</v>
      </c>
      <c r="I514" s="4">
        <v>28809</v>
      </c>
      <c r="J514" s="4">
        <v>233091</v>
      </c>
      <c r="K514" s="4">
        <v>218250</v>
      </c>
      <c r="L514" s="4">
        <v>14841</v>
      </c>
      <c r="M514" s="5">
        <v>41640</v>
      </c>
      <c r="N514" s="6">
        <v>1</v>
      </c>
      <c r="O514" s="3" t="s">
        <v>20</v>
      </c>
      <c r="P514" s="7" t="s">
        <v>21</v>
      </c>
    </row>
    <row r="515" spans="1:16" ht="12.55" x14ac:dyDescent="0.2">
      <c r="A515" s="2" t="s">
        <v>16</v>
      </c>
      <c r="B515" s="2" t="s">
        <v>26</v>
      </c>
      <c r="C515" s="3" t="s">
        <v>40</v>
      </c>
      <c r="D515" s="3" t="s">
        <v>51</v>
      </c>
      <c r="E515" s="2">
        <v>1122</v>
      </c>
      <c r="F515" s="4">
        <v>10</v>
      </c>
      <c r="G515" s="4">
        <v>20</v>
      </c>
      <c r="H515" s="4">
        <v>22440</v>
      </c>
      <c r="I515" s="4">
        <v>2468.4</v>
      </c>
      <c r="J515" s="4">
        <v>19971.599999999999</v>
      </c>
      <c r="K515" s="4">
        <v>11220</v>
      </c>
      <c r="L515" s="4">
        <v>8751.5999999999985</v>
      </c>
      <c r="M515" s="5">
        <v>41699</v>
      </c>
      <c r="N515" s="6">
        <v>3</v>
      </c>
      <c r="O515" s="3" t="s">
        <v>29</v>
      </c>
      <c r="P515" s="7" t="s">
        <v>21</v>
      </c>
    </row>
    <row r="516" spans="1:16" ht="12.55" x14ac:dyDescent="0.2">
      <c r="A516" s="2" t="s">
        <v>16</v>
      </c>
      <c r="B516" s="2" t="s">
        <v>17</v>
      </c>
      <c r="C516" s="3" t="s">
        <v>40</v>
      </c>
      <c r="D516" s="3" t="s">
        <v>51</v>
      </c>
      <c r="E516" s="2">
        <v>2104.5</v>
      </c>
      <c r="F516" s="4">
        <v>10</v>
      </c>
      <c r="G516" s="4">
        <v>350</v>
      </c>
      <c r="H516" s="4">
        <v>736575</v>
      </c>
      <c r="I516" s="4">
        <v>81023.25</v>
      </c>
      <c r="J516" s="4">
        <v>655551.75</v>
      </c>
      <c r="K516" s="4">
        <v>547170</v>
      </c>
      <c r="L516" s="4">
        <v>108381.75</v>
      </c>
      <c r="M516" s="5">
        <v>41821</v>
      </c>
      <c r="N516" s="6">
        <v>7</v>
      </c>
      <c r="O516" s="3" t="s">
        <v>32</v>
      </c>
      <c r="P516" s="7" t="s">
        <v>21</v>
      </c>
    </row>
    <row r="517" spans="1:16" ht="12.55" x14ac:dyDescent="0.2">
      <c r="A517" s="2" t="s">
        <v>30</v>
      </c>
      <c r="B517" s="2" t="s">
        <v>17</v>
      </c>
      <c r="C517" s="3" t="s">
        <v>40</v>
      </c>
      <c r="D517" s="3" t="s">
        <v>51</v>
      </c>
      <c r="E517" s="2">
        <v>4026</v>
      </c>
      <c r="F517" s="4">
        <v>10</v>
      </c>
      <c r="G517" s="4">
        <v>12</v>
      </c>
      <c r="H517" s="4">
        <v>48312</v>
      </c>
      <c r="I517" s="4">
        <v>5314.32</v>
      </c>
      <c r="J517" s="4">
        <v>42997.68</v>
      </c>
      <c r="K517" s="4">
        <v>12078</v>
      </c>
      <c r="L517" s="4">
        <v>30919.68</v>
      </c>
      <c r="M517" s="5">
        <v>41821</v>
      </c>
      <c r="N517" s="6">
        <v>7</v>
      </c>
      <c r="O517" s="3" t="s">
        <v>32</v>
      </c>
      <c r="P517" s="7" t="s">
        <v>21</v>
      </c>
    </row>
    <row r="518" spans="1:16" ht="12.55" x14ac:dyDescent="0.2">
      <c r="A518" s="2" t="s">
        <v>30</v>
      </c>
      <c r="B518" s="2" t="s">
        <v>24</v>
      </c>
      <c r="C518" s="3" t="s">
        <v>40</v>
      </c>
      <c r="D518" s="3" t="s">
        <v>51</v>
      </c>
      <c r="E518" s="2">
        <v>2425.5</v>
      </c>
      <c r="F518" s="4">
        <v>10</v>
      </c>
      <c r="G518" s="4">
        <v>12</v>
      </c>
      <c r="H518" s="4">
        <v>29106</v>
      </c>
      <c r="I518" s="4">
        <v>3201.66</v>
      </c>
      <c r="J518" s="4">
        <v>25904.340000000004</v>
      </c>
      <c r="K518" s="4">
        <v>7276.5</v>
      </c>
      <c r="L518" s="4">
        <v>18627.840000000004</v>
      </c>
      <c r="M518" s="5">
        <v>41821</v>
      </c>
      <c r="N518" s="6">
        <v>7</v>
      </c>
      <c r="O518" s="3" t="s">
        <v>32</v>
      </c>
      <c r="P518" s="7" t="s">
        <v>21</v>
      </c>
    </row>
    <row r="519" spans="1:16" ht="12.55" x14ac:dyDescent="0.2">
      <c r="A519" s="2" t="s">
        <v>16</v>
      </c>
      <c r="B519" s="2" t="s">
        <v>17</v>
      </c>
      <c r="C519" s="3" t="s">
        <v>40</v>
      </c>
      <c r="D519" s="3" t="s">
        <v>51</v>
      </c>
      <c r="E519" s="2">
        <v>2394</v>
      </c>
      <c r="F519" s="4">
        <v>10</v>
      </c>
      <c r="G519" s="4">
        <v>20</v>
      </c>
      <c r="H519" s="4">
        <v>47880</v>
      </c>
      <c r="I519" s="4">
        <v>5266.8</v>
      </c>
      <c r="J519" s="4">
        <v>42613.2</v>
      </c>
      <c r="K519" s="4">
        <v>23940</v>
      </c>
      <c r="L519" s="4">
        <v>18673.199999999997</v>
      </c>
      <c r="M519" s="5">
        <v>41852</v>
      </c>
      <c r="N519" s="6">
        <v>8</v>
      </c>
      <c r="O519" s="3" t="s">
        <v>35</v>
      </c>
      <c r="P519" s="7" t="s">
        <v>21</v>
      </c>
    </row>
    <row r="520" spans="1:16" ht="12.55" x14ac:dyDescent="0.2">
      <c r="A520" s="2" t="s">
        <v>23</v>
      </c>
      <c r="B520" s="2" t="s">
        <v>26</v>
      </c>
      <c r="C520" s="3" t="s">
        <v>40</v>
      </c>
      <c r="D520" s="3" t="s">
        <v>51</v>
      </c>
      <c r="E520" s="2">
        <v>1984</v>
      </c>
      <c r="F520" s="4">
        <v>10</v>
      </c>
      <c r="G520" s="4">
        <v>15</v>
      </c>
      <c r="H520" s="4">
        <v>29760</v>
      </c>
      <c r="I520" s="4">
        <v>3273.6</v>
      </c>
      <c r="J520" s="4">
        <v>26486.400000000001</v>
      </c>
      <c r="K520" s="4">
        <v>19840</v>
      </c>
      <c r="L520" s="4">
        <v>6646.4000000000015</v>
      </c>
      <c r="M520" s="5">
        <v>41852</v>
      </c>
      <c r="N520" s="6">
        <v>8</v>
      </c>
      <c r="O520" s="3" t="s">
        <v>35</v>
      </c>
      <c r="P520" s="7" t="s">
        <v>21</v>
      </c>
    </row>
    <row r="521" spans="1:16" ht="12.55" x14ac:dyDescent="0.2">
      <c r="A521" s="2" t="s">
        <v>31</v>
      </c>
      <c r="B521" s="2" t="s">
        <v>24</v>
      </c>
      <c r="C521" s="3" t="s">
        <v>40</v>
      </c>
      <c r="D521" s="3" t="s">
        <v>51</v>
      </c>
      <c r="E521" s="2">
        <v>2441</v>
      </c>
      <c r="F521" s="4">
        <v>10</v>
      </c>
      <c r="G521" s="4">
        <v>125</v>
      </c>
      <c r="H521" s="4">
        <v>305125</v>
      </c>
      <c r="I521" s="4">
        <v>33563.75</v>
      </c>
      <c r="J521" s="4">
        <v>271561.25</v>
      </c>
      <c r="K521" s="4">
        <v>292920</v>
      </c>
      <c r="L521" s="4">
        <v>-21358.75</v>
      </c>
      <c r="M521" s="5">
        <v>41913</v>
      </c>
      <c r="N521" s="6">
        <v>10</v>
      </c>
      <c r="O521" s="3" t="s">
        <v>37</v>
      </c>
      <c r="P521" s="7" t="s">
        <v>21</v>
      </c>
    </row>
    <row r="522" spans="1:16" ht="12.55" x14ac:dyDescent="0.2">
      <c r="A522" s="2" t="s">
        <v>16</v>
      </c>
      <c r="B522" s="2" t="s">
        <v>22</v>
      </c>
      <c r="C522" s="3" t="s">
        <v>40</v>
      </c>
      <c r="D522" s="3" t="s">
        <v>51</v>
      </c>
      <c r="E522" s="2">
        <v>2992</v>
      </c>
      <c r="F522" s="4">
        <v>10</v>
      </c>
      <c r="G522" s="4">
        <v>20</v>
      </c>
      <c r="H522" s="4">
        <v>59840</v>
      </c>
      <c r="I522" s="4">
        <v>6582.4</v>
      </c>
      <c r="J522" s="4">
        <v>53257.599999999999</v>
      </c>
      <c r="K522" s="4">
        <v>29920</v>
      </c>
      <c r="L522" s="4">
        <v>23337.599999999999</v>
      </c>
      <c r="M522" s="5">
        <v>41548</v>
      </c>
      <c r="N522" s="6">
        <v>10</v>
      </c>
      <c r="O522" s="3" t="s">
        <v>37</v>
      </c>
      <c r="P522" s="7" t="s">
        <v>38</v>
      </c>
    </row>
    <row r="523" spans="1:16" ht="12.55" x14ac:dyDescent="0.2">
      <c r="A523" s="2" t="s">
        <v>42</v>
      </c>
      <c r="B523" s="2" t="s">
        <v>17</v>
      </c>
      <c r="C523" s="3" t="s">
        <v>40</v>
      </c>
      <c r="D523" s="3" t="s">
        <v>51</v>
      </c>
      <c r="E523" s="2">
        <v>1366</v>
      </c>
      <c r="F523" s="4">
        <v>10</v>
      </c>
      <c r="G523" s="4">
        <v>300</v>
      </c>
      <c r="H523" s="4">
        <v>409800</v>
      </c>
      <c r="I523" s="4">
        <v>45078</v>
      </c>
      <c r="J523" s="4">
        <v>364722</v>
      </c>
      <c r="K523" s="4">
        <v>341500</v>
      </c>
      <c r="L523" s="4">
        <v>23222</v>
      </c>
      <c r="M523" s="5">
        <v>41944</v>
      </c>
      <c r="N523" s="6">
        <v>11</v>
      </c>
      <c r="O523" s="3" t="s">
        <v>43</v>
      </c>
      <c r="P523" s="7" t="s">
        <v>21</v>
      </c>
    </row>
    <row r="524" spans="1:16" ht="12.55" x14ac:dyDescent="0.2">
      <c r="A524" s="2" t="s">
        <v>16</v>
      </c>
      <c r="B524" s="2" t="s">
        <v>24</v>
      </c>
      <c r="C524" s="3" t="s">
        <v>44</v>
      </c>
      <c r="D524" s="3" t="s">
        <v>51</v>
      </c>
      <c r="E524" s="2">
        <v>2805</v>
      </c>
      <c r="F524" s="4">
        <v>120</v>
      </c>
      <c r="G524" s="4">
        <v>20</v>
      </c>
      <c r="H524" s="4">
        <v>56100</v>
      </c>
      <c r="I524" s="4">
        <v>6171</v>
      </c>
      <c r="J524" s="4">
        <v>49929</v>
      </c>
      <c r="K524" s="4">
        <v>28050</v>
      </c>
      <c r="L524" s="4">
        <v>21879</v>
      </c>
      <c r="M524" s="5">
        <v>41518</v>
      </c>
      <c r="N524" s="6">
        <v>9</v>
      </c>
      <c r="O524" s="3" t="s">
        <v>36</v>
      </c>
      <c r="P524" s="7" t="s">
        <v>38</v>
      </c>
    </row>
    <row r="525" spans="1:16" ht="12.55" x14ac:dyDescent="0.2">
      <c r="A525" s="2" t="s">
        <v>23</v>
      </c>
      <c r="B525" s="2" t="s">
        <v>26</v>
      </c>
      <c r="C525" s="3" t="s">
        <v>44</v>
      </c>
      <c r="D525" s="3" t="s">
        <v>51</v>
      </c>
      <c r="E525" s="2">
        <v>655</v>
      </c>
      <c r="F525" s="4">
        <v>120</v>
      </c>
      <c r="G525" s="4">
        <v>15</v>
      </c>
      <c r="H525" s="4">
        <v>9825</v>
      </c>
      <c r="I525" s="4">
        <v>1080.75</v>
      </c>
      <c r="J525" s="4">
        <v>8744.25</v>
      </c>
      <c r="K525" s="4">
        <v>6550</v>
      </c>
      <c r="L525" s="4">
        <v>2194.25</v>
      </c>
      <c r="M525" s="5">
        <v>41518</v>
      </c>
      <c r="N525" s="6">
        <v>9</v>
      </c>
      <c r="O525" s="3" t="s">
        <v>36</v>
      </c>
      <c r="P525" s="7" t="s">
        <v>38</v>
      </c>
    </row>
    <row r="526" spans="1:16" ht="12.55" x14ac:dyDescent="0.2">
      <c r="A526" s="2" t="s">
        <v>16</v>
      </c>
      <c r="B526" s="2" t="s">
        <v>26</v>
      </c>
      <c r="C526" s="3" t="s">
        <v>44</v>
      </c>
      <c r="D526" s="3" t="s">
        <v>51</v>
      </c>
      <c r="E526" s="2">
        <v>344</v>
      </c>
      <c r="F526" s="4">
        <v>120</v>
      </c>
      <c r="G526" s="4">
        <v>350</v>
      </c>
      <c r="H526" s="4">
        <v>120400</v>
      </c>
      <c r="I526" s="4">
        <v>13244</v>
      </c>
      <c r="J526" s="4">
        <v>107156</v>
      </c>
      <c r="K526" s="4">
        <v>89440</v>
      </c>
      <c r="L526" s="4">
        <v>17716</v>
      </c>
      <c r="M526" s="5">
        <v>41548</v>
      </c>
      <c r="N526" s="6">
        <v>10</v>
      </c>
      <c r="O526" s="3" t="s">
        <v>37</v>
      </c>
      <c r="P526" s="7" t="s">
        <v>38</v>
      </c>
    </row>
    <row r="527" spans="1:16" ht="12.55" x14ac:dyDescent="0.2">
      <c r="A527" s="2" t="s">
        <v>16</v>
      </c>
      <c r="B527" s="2" t="s">
        <v>17</v>
      </c>
      <c r="C527" s="3" t="s">
        <v>44</v>
      </c>
      <c r="D527" s="3" t="s">
        <v>51</v>
      </c>
      <c r="E527" s="2">
        <v>1808</v>
      </c>
      <c r="F527" s="4">
        <v>120</v>
      </c>
      <c r="G527" s="4">
        <v>7</v>
      </c>
      <c r="H527" s="4">
        <v>12656</v>
      </c>
      <c r="I527" s="4">
        <v>1392.16</v>
      </c>
      <c r="J527" s="4">
        <v>11263.84</v>
      </c>
      <c r="K527" s="4">
        <v>9040</v>
      </c>
      <c r="L527" s="4">
        <v>2223.84</v>
      </c>
      <c r="M527" s="5">
        <v>41944</v>
      </c>
      <c r="N527" s="6">
        <v>11</v>
      </c>
      <c r="O527" s="3" t="s">
        <v>43</v>
      </c>
      <c r="P527" s="7" t="s">
        <v>21</v>
      </c>
    </row>
    <row r="528" spans="1:16" ht="12.55" x14ac:dyDescent="0.2">
      <c r="A528" s="2" t="s">
        <v>30</v>
      </c>
      <c r="B528" s="2" t="s">
        <v>24</v>
      </c>
      <c r="C528" s="3" t="s">
        <v>45</v>
      </c>
      <c r="D528" s="3" t="s">
        <v>51</v>
      </c>
      <c r="E528" s="2">
        <v>1734</v>
      </c>
      <c r="F528" s="4">
        <v>250</v>
      </c>
      <c r="G528" s="4">
        <v>12</v>
      </c>
      <c r="H528" s="4">
        <v>20808</v>
      </c>
      <c r="I528" s="4">
        <v>2288.88</v>
      </c>
      <c r="J528" s="4">
        <v>18519.12</v>
      </c>
      <c r="K528" s="4">
        <v>5202</v>
      </c>
      <c r="L528" s="4">
        <v>13317.119999999999</v>
      </c>
      <c r="M528" s="5">
        <v>41640</v>
      </c>
      <c r="N528" s="6">
        <v>1</v>
      </c>
      <c r="O528" s="3" t="s">
        <v>20</v>
      </c>
      <c r="P528" s="7" t="s">
        <v>21</v>
      </c>
    </row>
    <row r="529" spans="1:16" ht="12.55" x14ac:dyDescent="0.2">
      <c r="A529" s="2" t="s">
        <v>31</v>
      </c>
      <c r="B529" s="2" t="s">
        <v>26</v>
      </c>
      <c r="C529" s="3" t="s">
        <v>45</v>
      </c>
      <c r="D529" s="3" t="s">
        <v>51</v>
      </c>
      <c r="E529" s="2">
        <v>554</v>
      </c>
      <c r="F529" s="4">
        <v>250</v>
      </c>
      <c r="G529" s="4">
        <v>125</v>
      </c>
      <c r="H529" s="4">
        <v>69250</v>
      </c>
      <c r="I529" s="4">
        <v>7617.5</v>
      </c>
      <c r="J529" s="4">
        <v>61632.5</v>
      </c>
      <c r="K529" s="4">
        <v>66480</v>
      </c>
      <c r="L529" s="4">
        <v>-4847.5</v>
      </c>
      <c r="M529" s="5">
        <v>41640</v>
      </c>
      <c r="N529" s="6">
        <v>1</v>
      </c>
      <c r="O529" s="3" t="s">
        <v>20</v>
      </c>
      <c r="P529" s="7" t="s">
        <v>21</v>
      </c>
    </row>
    <row r="530" spans="1:16" ht="12.55" x14ac:dyDescent="0.2">
      <c r="A530" s="2" t="s">
        <v>16</v>
      </c>
      <c r="B530" s="2" t="s">
        <v>17</v>
      </c>
      <c r="C530" s="3" t="s">
        <v>45</v>
      </c>
      <c r="D530" s="3" t="s">
        <v>51</v>
      </c>
      <c r="E530" s="2">
        <v>2935</v>
      </c>
      <c r="F530" s="4">
        <v>250</v>
      </c>
      <c r="G530" s="4">
        <v>20</v>
      </c>
      <c r="H530" s="4">
        <v>58700</v>
      </c>
      <c r="I530" s="4">
        <v>6457</v>
      </c>
      <c r="J530" s="4">
        <v>52243</v>
      </c>
      <c r="K530" s="4">
        <v>29350</v>
      </c>
      <c r="L530" s="4">
        <v>22893</v>
      </c>
      <c r="M530" s="5">
        <v>41579</v>
      </c>
      <c r="N530" s="6">
        <v>11</v>
      </c>
      <c r="O530" s="3" t="s">
        <v>43</v>
      </c>
      <c r="P530" s="7" t="s">
        <v>38</v>
      </c>
    </row>
    <row r="531" spans="1:16" ht="12.55" x14ac:dyDescent="0.2">
      <c r="A531" s="2" t="s">
        <v>31</v>
      </c>
      <c r="B531" s="2" t="s">
        <v>22</v>
      </c>
      <c r="C531" s="3" t="s">
        <v>47</v>
      </c>
      <c r="D531" s="3" t="s">
        <v>51</v>
      </c>
      <c r="E531" s="2">
        <v>3165</v>
      </c>
      <c r="F531" s="4">
        <v>260</v>
      </c>
      <c r="G531" s="4">
        <v>125</v>
      </c>
      <c r="H531" s="4">
        <v>395625</v>
      </c>
      <c r="I531" s="4">
        <v>43518.75</v>
      </c>
      <c r="J531" s="4">
        <v>352106.25</v>
      </c>
      <c r="K531" s="4">
        <v>379800</v>
      </c>
      <c r="L531" s="4">
        <v>-27693.75</v>
      </c>
      <c r="M531" s="5">
        <v>41640</v>
      </c>
      <c r="N531" s="6">
        <v>1</v>
      </c>
      <c r="O531" s="3" t="s">
        <v>20</v>
      </c>
      <c r="P531" s="7" t="s">
        <v>21</v>
      </c>
    </row>
    <row r="532" spans="1:16" ht="12.55" x14ac:dyDescent="0.2">
      <c r="A532" s="2" t="s">
        <v>16</v>
      </c>
      <c r="B532" s="2" t="s">
        <v>26</v>
      </c>
      <c r="C532" s="3" t="s">
        <v>47</v>
      </c>
      <c r="D532" s="3" t="s">
        <v>51</v>
      </c>
      <c r="E532" s="2">
        <v>2629</v>
      </c>
      <c r="F532" s="4">
        <v>260</v>
      </c>
      <c r="G532" s="4">
        <v>20</v>
      </c>
      <c r="H532" s="4">
        <v>52580</v>
      </c>
      <c r="I532" s="4">
        <v>5783.8</v>
      </c>
      <c r="J532" s="4">
        <v>46796.2</v>
      </c>
      <c r="K532" s="4">
        <v>26290</v>
      </c>
      <c r="L532" s="4">
        <v>20506.199999999997</v>
      </c>
      <c r="M532" s="5">
        <v>41640</v>
      </c>
      <c r="N532" s="6">
        <v>1</v>
      </c>
      <c r="O532" s="3" t="s">
        <v>20</v>
      </c>
      <c r="P532" s="7" t="s">
        <v>21</v>
      </c>
    </row>
    <row r="533" spans="1:16" ht="12.55" x14ac:dyDescent="0.2">
      <c r="A533" s="2" t="s">
        <v>31</v>
      </c>
      <c r="B533" s="2" t="s">
        <v>24</v>
      </c>
      <c r="C533" s="3" t="s">
        <v>47</v>
      </c>
      <c r="D533" s="3" t="s">
        <v>51</v>
      </c>
      <c r="E533" s="2">
        <v>1433</v>
      </c>
      <c r="F533" s="4">
        <v>260</v>
      </c>
      <c r="G533" s="4">
        <v>125</v>
      </c>
      <c r="H533" s="4">
        <v>179125</v>
      </c>
      <c r="I533" s="4">
        <v>19703.75</v>
      </c>
      <c r="J533" s="4">
        <v>159421.25</v>
      </c>
      <c r="K533" s="4">
        <v>171960</v>
      </c>
      <c r="L533" s="4">
        <v>-12538.75</v>
      </c>
      <c r="M533" s="5">
        <v>41760</v>
      </c>
      <c r="N533" s="6">
        <v>5</v>
      </c>
      <c r="O533" s="3" t="s">
        <v>49</v>
      </c>
      <c r="P533" s="7" t="s">
        <v>21</v>
      </c>
    </row>
    <row r="534" spans="1:16" ht="12.55" x14ac:dyDescent="0.2">
      <c r="A534" s="2" t="s">
        <v>31</v>
      </c>
      <c r="B534" s="2" t="s">
        <v>26</v>
      </c>
      <c r="C534" s="3" t="s">
        <v>47</v>
      </c>
      <c r="D534" s="3" t="s">
        <v>51</v>
      </c>
      <c r="E534" s="2">
        <v>947</v>
      </c>
      <c r="F534" s="4">
        <v>260</v>
      </c>
      <c r="G534" s="4">
        <v>125</v>
      </c>
      <c r="H534" s="4">
        <v>118375</v>
      </c>
      <c r="I534" s="4">
        <v>13021.25</v>
      </c>
      <c r="J534" s="4">
        <v>105353.75</v>
      </c>
      <c r="K534" s="4">
        <v>113640</v>
      </c>
      <c r="L534" s="4">
        <v>-8286.25</v>
      </c>
      <c r="M534" s="5">
        <v>41518</v>
      </c>
      <c r="N534" s="6">
        <v>9</v>
      </c>
      <c r="O534" s="3" t="s">
        <v>36</v>
      </c>
      <c r="P534" s="7" t="s">
        <v>38</v>
      </c>
    </row>
    <row r="535" spans="1:16" ht="12.55" x14ac:dyDescent="0.2">
      <c r="A535" s="2" t="s">
        <v>16</v>
      </c>
      <c r="B535" s="2" t="s">
        <v>26</v>
      </c>
      <c r="C535" s="3" t="s">
        <v>47</v>
      </c>
      <c r="D535" s="3" t="s">
        <v>51</v>
      </c>
      <c r="E535" s="2">
        <v>344</v>
      </c>
      <c r="F535" s="4">
        <v>260</v>
      </c>
      <c r="G535" s="4">
        <v>350</v>
      </c>
      <c r="H535" s="4">
        <v>120400</v>
      </c>
      <c r="I535" s="4">
        <v>13244</v>
      </c>
      <c r="J535" s="4">
        <v>107156</v>
      </c>
      <c r="K535" s="4">
        <v>89440</v>
      </c>
      <c r="L535" s="4">
        <v>17716</v>
      </c>
      <c r="M535" s="5">
        <v>41548</v>
      </c>
      <c r="N535" s="6">
        <v>10</v>
      </c>
      <c r="O535" s="3" t="s">
        <v>37</v>
      </c>
      <c r="P535" s="7" t="s">
        <v>38</v>
      </c>
    </row>
    <row r="536" spans="1:16" ht="12.55" x14ac:dyDescent="0.2">
      <c r="A536" s="2" t="s">
        <v>23</v>
      </c>
      <c r="B536" s="2" t="s">
        <v>26</v>
      </c>
      <c r="C536" s="3" t="s">
        <v>47</v>
      </c>
      <c r="D536" s="3" t="s">
        <v>51</v>
      </c>
      <c r="E536" s="2">
        <v>2157</v>
      </c>
      <c r="F536" s="4">
        <v>260</v>
      </c>
      <c r="G536" s="4">
        <v>15</v>
      </c>
      <c r="H536" s="4">
        <v>32355</v>
      </c>
      <c r="I536" s="4">
        <v>3559.05</v>
      </c>
      <c r="J536" s="4">
        <v>28795.95</v>
      </c>
      <c r="K536" s="4">
        <v>21570</v>
      </c>
      <c r="L536" s="4">
        <v>7225.9500000000007</v>
      </c>
      <c r="M536" s="5">
        <v>41974</v>
      </c>
      <c r="N536" s="6">
        <v>12</v>
      </c>
      <c r="O536" s="3" t="s">
        <v>27</v>
      </c>
      <c r="P536" s="7" t="s">
        <v>21</v>
      </c>
    </row>
    <row r="537" spans="1:16" ht="12.55" x14ac:dyDescent="0.2">
      <c r="A537" s="2" t="s">
        <v>16</v>
      </c>
      <c r="B537" s="2" t="s">
        <v>39</v>
      </c>
      <c r="C537" s="3" t="s">
        <v>40</v>
      </c>
      <c r="D537" s="3" t="s">
        <v>51</v>
      </c>
      <c r="E537" s="2">
        <v>380</v>
      </c>
      <c r="F537" s="4">
        <v>10</v>
      </c>
      <c r="G537" s="4">
        <v>7</v>
      </c>
      <c r="H537" s="4">
        <v>2660</v>
      </c>
      <c r="I537" s="4">
        <v>292.60000000000002</v>
      </c>
      <c r="J537" s="4">
        <v>2367.4</v>
      </c>
      <c r="K537" s="4">
        <v>1900</v>
      </c>
      <c r="L537" s="4">
        <v>467.40000000000009</v>
      </c>
      <c r="M537" s="5">
        <v>41518</v>
      </c>
      <c r="N537" s="6">
        <v>9</v>
      </c>
      <c r="O537" s="3" t="s">
        <v>36</v>
      </c>
      <c r="P537" s="7" t="s">
        <v>38</v>
      </c>
    </row>
    <row r="538" spans="1:16" ht="12.55" x14ac:dyDescent="0.2">
      <c r="A538" s="2" t="s">
        <v>16</v>
      </c>
      <c r="B538" s="2" t="s">
        <v>26</v>
      </c>
      <c r="C538" s="3" t="s">
        <v>18</v>
      </c>
      <c r="D538" s="3" t="s">
        <v>51</v>
      </c>
      <c r="E538" s="2">
        <v>886</v>
      </c>
      <c r="F538" s="4">
        <v>3</v>
      </c>
      <c r="G538" s="4">
        <v>350</v>
      </c>
      <c r="H538" s="4">
        <v>310100</v>
      </c>
      <c r="I538" s="4">
        <v>37212</v>
      </c>
      <c r="J538" s="4">
        <v>272888</v>
      </c>
      <c r="K538" s="4">
        <v>230360</v>
      </c>
      <c r="L538" s="4">
        <v>42528</v>
      </c>
      <c r="M538" s="5">
        <v>41791</v>
      </c>
      <c r="N538" s="6">
        <v>6</v>
      </c>
      <c r="O538" s="3" t="s">
        <v>25</v>
      </c>
      <c r="P538" s="7" t="s">
        <v>21</v>
      </c>
    </row>
    <row r="539" spans="1:16" ht="12.55" x14ac:dyDescent="0.2">
      <c r="A539" s="2" t="s">
        <v>31</v>
      </c>
      <c r="B539" s="2" t="s">
        <v>17</v>
      </c>
      <c r="C539" s="3" t="s">
        <v>18</v>
      </c>
      <c r="D539" s="3" t="s">
        <v>51</v>
      </c>
      <c r="E539" s="2">
        <v>2416</v>
      </c>
      <c r="F539" s="4">
        <v>3</v>
      </c>
      <c r="G539" s="4">
        <v>125</v>
      </c>
      <c r="H539" s="4">
        <v>302000</v>
      </c>
      <c r="I539" s="4">
        <v>36240</v>
      </c>
      <c r="J539" s="4">
        <v>265760</v>
      </c>
      <c r="K539" s="4">
        <v>289920</v>
      </c>
      <c r="L539" s="4">
        <v>-24160</v>
      </c>
      <c r="M539" s="5">
        <v>41518</v>
      </c>
      <c r="N539" s="6">
        <v>9</v>
      </c>
      <c r="O539" s="3" t="s">
        <v>36</v>
      </c>
      <c r="P539" s="7" t="s">
        <v>38</v>
      </c>
    </row>
    <row r="540" spans="1:16" ht="12.55" x14ac:dyDescent="0.2">
      <c r="A540" s="2" t="s">
        <v>31</v>
      </c>
      <c r="B540" s="2" t="s">
        <v>26</v>
      </c>
      <c r="C540" s="3" t="s">
        <v>18</v>
      </c>
      <c r="D540" s="3" t="s">
        <v>51</v>
      </c>
      <c r="E540" s="2">
        <v>2156</v>
      </c>
      <c r="F540" s="4">
        <v>3</v>
      </c>
      <c r="G540" s="4">
        <v>125</v>
      </c>
      <c r="H540" s="4">
        <v>269500</v>
      </c>
      <c r="I540" s="4">
        <v>32340</v>
      </c>
      <c r="J540" s="4">
        <v>237160</v>
      </c>
      <c r="K540" s="4">
        <v>258720</v>
      </c>
      <c r="L540" s="4">
        <v>-21560</v>
      </c>
      <c r="M540" s="5">
        <v>41913</v>
      </c>
      <c r="N540" s="6">
        <v>10</v>
      </c>
      <c r="O540" s="3" t="s">
        <v>37</v>
      </c>
      <c r="P540" s="7" t="s">
        <v>21</v>
      </c>
    </row>
    <row r="541" spans="1:16" ht="12.55" x14ac:dyDescent="0.2">
      <c r="A541" s="2" t="s">
        <v>23</v>
      </c>
      <c r="B541" s="2" t="s">
        <v>17</v>
      </c>
      <c r="C541" s="3" t="s">
        <v>18</v>
      </c>
      <c r="D541" s="3" t="s">
        <v>51</v>
      </c>
      <c r="E541" s="2">
        <v>2689</v>
      </c>
      <c r="F541" s="4">
        <v>3</v>
      </c>
      <c r="G541" s="4">
        <v>15</v>
      </c>
      <c r="H541" s="4">
        <v>40335</v>
      </c>
      <c r="I541" s="4">
        <v>4840.2</v>
      </c>
      <c r="J541" s="4">
        <v>35494.800000000003</v>
      </c>
      <c r="K541" s="4">
        <v>26890</v>
      </c>
      <c r="L541" s="4">
        <v>8604.8000000000029</v>
      </c>
      <c r="M541" s="5">
        <v>41944</v>
      </c>
      <c r="N541" s="6">
        <v>11</v>
      </c>
      <c r="O541" s="3" t="s">
        <v>43</v>
      </c>
      <c r="P541" s="7" t="s">
        <v>21</v>
      </c>
    </row>
    <row r="542" spans="1:16" ht="12.55" x14ac:dyDescent="0.2">
      <c r="A542" s="2" t="s">
        <v>23</v>
      </c>
      <c r="B542" s="2" t="s">
        <v>39</v>
      </c>
      <c r="C542" s="3" t="s">
        <v>28</v>
      </c>
      <c r="D542" s="3" t="s">
        <v>51</v>
      </c>
      <c r="E542" s="2">
        <v>677</v>
      </c>
      <c r="F542" s="4">
        <v>5</v>
      </c>
      <c r="G542" s="4">
        <v>15</v>
      </c>
      <c r="H542" s="4">
        <v>10155</v>
      </c>
      <c r="I542" s="4">
        <v>1218.5999999999999</v>
      </c>
      <c r="J542" s="4">
        <v>8936.4</v>
      </c>
      <c r="K542" s="4">
        <v>6770</v>
      </c>
      <c r="L542" s="4">
        <v>2166.3999999999996</v>
      </c>
      <c r="M542" s="5">
        <v>41699</v>
      </c>
      <c r="N542" s="6">
        <v>3</v>
      </c>
      <c r="O542" s="3" t="s">
        <v>29</v>
      </c>
      <c r="P542" s="7" t="s">
        <v>21</v>
      </c>
    </row>
    <row r="543" spans="1:16" ht="12.55" x14ac:dyDescent="0.2">
      <c r="A543" s="2" t="s">
        <v>42</v>
      </c>
      <c r="B543" s="2" t="s">
        <v>24</v>
      </c>
      <c r="C543" s="3" t="s">
        <v>28</v>
      </c>
      <c r="D543" s="3" t="s">
        <v>51</v>
      </c>
      <c r="E543" s="2">
        <v>1773</v>
      </c>
      <c r="F543" s="4">
        <v>5</v>
      </c>
      <c r="G543" s="4">
        <v>300</v>
      </c>
      <c r="H543" s="4">
        <v>531900</v>
      </c>
      <c r="I543" s="4">
        <v>63828</v>
      </c>
      <c r="J543" s="4">
        <v>468072</v>
      </c>
      <c r="K543" s="4">
        <v>443250</v>
      </c>
      <c r="L543" s="4">
        <v>24822</v>
      </c>
      <c r="M543" s="5">
        <v>41730</v>
      </c>
      <c r="N543" s="6">
        <v>4</v>
      </c>
      <c r="O543" s="3" t="s">
        <v>46</v>
      </c>
      <c r="P543" s="7" t="s">
        <v>21</v>
      </c>
    </row>
    <row r="544" spans="1:16" ht="12.55" x14ac:dyDescent="0.2">
      <c r="A544" s="2" t="s">
        <v>16</v>
      </c>
      <c r="B544" s="2" t="s">
        <v>26</v>
      </c>
      <c r="C544" s="3" t="s">
        <v>28</v>
      </c>
      <c r="D544" s="3" t="s">
        <v>51</v>
      </c>
      <c r="E544" s="2">
        <v>2420</v>
      </c>
      <c r="F544" s="4">
        <v>5</v>
      </c>
      <c r="G544" s="4">
        <v>7</v>
      </c>
      <c r="H544" s="4">
        <v>16940</v>
      </c>
      <c r="I544" s="4">
        <v>2032.8</v>
      </c>
      <c r="J544" s="4">
        <v>14907.2</v>
      </c>
      <c r="K544" s="4">
        <v>12100</v>
      </c>
      <c r="L544" s="4">
        <v>2807.2000000000007</v>
      </c>
      <c r="M544" s="5">
        <v>41883</v>
      </c>
      <c r="N544" s="6">
        <v>9</v>
      </c>
      <c r="O544" s="3" t="s">
        <v>36</v>
      </c>
      <c r="P544" s="7" t="s">
        <v>21</v>
      </c>
    </row>
    <row r="545" spans="1:16" ht="12.55" x14ac:dyDescent="0.2">
      <c r="A545" s="2" t="s">
        <v>16</v>
      </c>
      <c r="B545" s="2" t="s">
        <v>17</v>
      </c>
      <c r="C545" s="3" t="s">
        <v>28</v>
      </c>
      <c r="D545" s="3" t="s">
        <v>51</v>
      </c>
      <c r="E545" s="2">
        <v>2734</v>
      </c>
      <c r="F545" s="4">
        <v>5</v>
      </c>
      <c r="G545" s="4">
        <v>7</v>
      </c>
      <c r="H545" s="4">
        <v>19138</v>
      </c>
      <c r="I545" s="4">
        <v>2296.56</v>
      </c>
      <c r="J545" s="4">
        <v>16841.439999999999</v>
      </c>
      <c r="K545" s="4">
        <v>13670</v>
      </c>
      <c r="L545" s="4">
        <v>3171.4399999999987</v>
      </c>
      <c r="M545" s="5">
        <v>41913</v>
      </c>
      <c r="N545" s="6">
        <v>10</v>
      </c>
      <c r="O545" s="3" t="s">
        <v>37</v>
      </c>
      <c r="P545" s="7" t="s">
        <v>21</v>
      </c>
    </row>
    <row r="546" spans="1:16" ht="12.55" x14ac:dyDescent="0.2">
      <c r="A546" s="2" t="s">
        <v>16</v>
      </c>
      <c r="B546" s="2" t="s">
        <v>26</v>
      </c>
      <c r="C546" s="3" t="s">
        <v>28</v>
      </c>
      <c r="D546" s="3" t="s">
        <v>51</v>
      </c>
      <c r="E546" s="2">
        <v>1715</v>
      </c>
      <c r="F546" s="4">
        <v>5</v>
      </c>
      <c r="G546" s="4">
        <v>20</v>
      </c>
      <c r="H546" s="4">
        <v>34300</v>
      </c>
      <c r="I546" s="4">
        <v>4116</v>
      </c>
      <c r="J546" s="4">
        <v>30184</v>
      </c>
      <c r="K546" s="4">
        <v>17150</v>
      </c>
      <c r="L546" s="4">
        <v>13034</v>
      </c>
      <c r="M546" s="5">
        <v>41548</v>
      </c>
      <c r="N546" s="6">
        <v>10</v>
      </c>
      <c r="O546" s="3" t="s">
        <v>37</v>
      </c>
      <c r="P546" s="7" t="s">
        <v>38</v>
      </c>
    </row>
    <row r="547" spans="1:16" ht="12.55" x14ac:dyDescent="0.2">
      <c r="A547" s="2" t="s">
        <v>42</v>
      </c>
      <c r="B547" s="2" t="s">
        <v>24</v>
      </c>
      <c r="C547" s="3" t="s">
        <v>28</v>
      </c>
      <c r="D547" s="3" t="s">
        <v>51</v>
      </c>
      <c r="E547" s="2">
        <v>1186</v>
      </c>
      <c r="F547" s="4">
        <v>5</v>
      </c>
      <c r="G547" s="4">
        <v>300</v>
      </c>
      <c r="H547" s="4">
        <v>355800</v>
      </c>
      <c r="I547" s="4">
        <v>42696</v>
      </c>
      <c r="J547" s="4">
        <v>313104</v>
      </c>
      <c r="K547" s="4">
        <v>296500</v>
      </c>
      <c r="L547" s="4">
        <v>16604</v>
      </c>
      <c r="M547" s="5">
        <v>41609</v>
      </c>
      <c r="N547" s="6">
        <v>12</v>
      </c>
      <c r="O547" s="3" t="s">
        <v>27</v>
      </c>
      <c r="P547" s="7" t="s">
        <v>38</v>
      </c>
    </row>
    <row r="548" spans="1:16" ht="12.55" x14ac:dyDescent="0.2">
      <c r="A548" s="2" t="s">
        <v>42</v>
      </c>
      <c r="B548" s="2" t="s">
        <v>39</v>
      </c>
      <c r="C548" s="3" t="s">
        <v>40</v>
      </c>
      <c r="D548" s="3" t="s">
        <v>51</v>
      </c>
      <c r="E548" s="2">
        <v>3495</v>
      </c>
      <c r="F548" s="4">
        <v>10</v>
      </c>
      <c r="G548" s="4">
        <v>300</v>
      </c>
      <c r="H548" s="4">
        <v>1048500</v>
      </c>
      <c r="I548" s="4">
        <v>125820</v>
      </c>
      <c r="J548" s="4">
        <v>922680</v>
      </c>
      <c r="K548" s="4">
        <v>873750</v>
      </c>
      <c r="L548" s="4">
        <v>48930</v>
      </c>
      <c r="M548" s="5">
        <v>41640</v>
      </c>
      <c r="N548" s="6">
        <v>1</v>
      </c>
      <c r="O548" s="3" t="s">
        <v>20</v>
      </c>
      <c r="P548" s="7" t="s">
        <v>21</v>
      </c>
    </row>
    <row r="549" spans="1:16" ht="12.55" x14ac:dyDescent="0.2">
      <c r="A549" s="2" t="s">
        <v>16</v>
      </c>
      <c r="B549" s="2" t="s">
        <v>26</v>
      </c>
      <c r="C549" s="3" t="s">
        <v>40</v>
      </c>
      <c r="D549" s="3" t="s">
        <v>51</v>
      </c>
      <c r="E549" s="2">
        <v>886</v>
      </c>
      <c r="F549" s="4">
        <v>10</v>
      </c>
      <c r="G549" s="4">
        <v>350</v>
      </c>
      <c r="H549" s="4">
        <v>310100</v>
      </c>
      <c r="I549" s="4">
        <v>37212</v>
      </c>
      <c r="J549" s="4">
        <v>272888</v>
      </c>
      <c r="K549" s="4">
        <v>230360</v>
      </c>
      <c r="L549" s="4">
        <v>42528</v>
      </c>
      <c r="M549" s="5">
        <v>41791</v>
      </c>
      <c r="N549" s="6">
        <v>6</v>
      </c>
      <c r="O549" s="3" t="s">
        <v>25</v>
      </c>
      <c r="P549" s="7" t="s">
        <v>21</v>
      </c>
    </row>
    <row r="550" spans="1:16" ht="12.55" x14ac:dyDescent="0.2">
      <c r="A550" s="2" t="s">
        <v>31</v>
      </c>
      <c r="B550" s="2" t="s">
        <v>26</v>
      </c>
      <c r="C550" s="3" t="s">
        <v>40</v>
      </c>
      <c r="D550" s="3" t="s">
        <v>51</v>
      </c>
      <c r="E550" s="2">
        <v>2156</v>
      </c>
      <c r="F550" s="4">
        <v>10</v>
      </c>
      <c r="G550" s="4">
        <v>125</v>
      </c>
      <c r="H550" s="4">
        <v>269500</v>
      </c>
      <c r="I550" s="4">
        <v>32340</v>
      </c>
      <c r="J550" s="4">
        <v>237160</v>
      </c>
      <c r="K550" s="4">
        <v>258720</v>
      </c>
      <c r="L550" s="4">
        <v>-21560</v>
      </c>
      <c r="M550" s="5">
        <v>41913</v>
      </c>
      <c r="N550" s="6">
        <v>10</v>
      </c>
      <c r="O550" s="3" t="s">
        <v>37</v>
      </c>
      <c r="P550" s="7" t="s">
        <v>21</v>
      </c>
    </row>
    <row r="551" spans="1:16" ht="12.55" x14ac:dyDescent="0.2">
      <c r="A551" s="2" t="s">
        <v>16</v>
      </c>
      <c r="B551" s="2" t="s">
        <v>26</v>
      </c>
      <c r="C551" s="3" t="s">
        <v>40</v>
      </c>
      <c r="D551" s="3" t="s">
        <v>51</v>
      </c>
      <c r="E551" s="2">
        <v>905</v>
      </c>
      <c r="F551" s="4">
        <v>10</v>
      </c>
      <c r="G551" s="4">
        <v>20</v>
      </c>
      <c r="H551" s="4">
        <v>18100</v>
      </c>
      <c r="I551" s="4">
        <v>2172</v>
      </c>
      <c r="J551" s="4">
        <v>15928</v>
      </c>
      <c r="K551" s="4">
        <v>9050</v>
      </c>
      <c r="L551" s="4">
        <v>6878</v>
      </c>
      <c r="M551" s="5">
        <v>41913</v>
      </c>
      <c r="N551" s="6">
        <v>10</v>
      </c>
      <c r="O551" s="3" t="s">
        <v>37</v>
      </c>
      <c r="P551" s="7" t="s">
        <v>21</v>
      </c>
    </row>
    <row r="552" spans="1:16" ht="12.55" x14ac:dyDescent="0.2">
      <c r="A552" s="2" t="s">
        <v>16</v>
      </c>
      <c r="B552" s="2" t="s">
        <v>26</v>
      </c>
      <c r="C552" s="3" t="s">
        <v>40</v>
      </c>
      <c r="D552" s="3" t="s">
        <v>51</v>
      </c>
      <c r="E552" s="2">
        <v>1715</v>
      </c>
      <c r="F552" s="4">
        <v>10</v>
      </c>
      <c r="G552" s="4">
        <v>20</v>
      </c>
      <c r="H552" s="4">
        <v>34300</v>
      </c>
      <c r="I552" s="4">
        <v>4116</v>
      </c>
      <c r="J552" s="4">
        <v>30184</v>
      </c>
      <c r="K552" s="4">
        <v>17150</v>
      </c>
      <c r="L552" s="4">
        <v>13034</v>
      </c>
      <c r="M552" s="5">
        <v>41548</v>
      </c>
      <c r="N552" s="6">
        <v>10</v>
      </c>
      <c r="O552" s="3" t="s">
        <v>37</v>
      </c>
      <c r="P552" s="7" t="s">
        <v>38</v>
      </c>
    </row>
    <row r="553" spans="1:16" ht="12.55" x14ac:dyDescent="0.2">
      <c r="A553" s="2" t="s">
        <v>16</v>
      </c>
      <c r="B553" s="2" t="s">
        <v>24</v>
      </c>
      <c r="C553" s="3" t="s">
        <v>40</v>
      </c>
      <c r="D553" s="3" t="s">
        <v>51</v>
      </c>
      <c r="E553" s="2">
        <v>1594</v>
      </c>
      <c r="F553" s="4">
        <v>10</v>
      </c>
      <c r="G553" s="4">
        <v>350</v>
      </c>
      <c r="H553" s="4">
        <v>557900</v>
      </c>
      <c r="I553" s="4">
        <v>66948</v>
      </c>
      <c r="J553" s="4">
        <v>490952</v>
      </c>
      <c r="K553" s="4">
        <v>414440</v>
      </c>
      <c r="L553" s="4">
        <v>76512</v>
      </c>
      <c r="M553" s="5">
        <v>41944</v>
      </c>
      <c r="N553" s="6">
        <v>11</v>
      </c>
      <c r="O553" s="3" t="s">
        <v>43</v>
      </c>
      <c r="P553" s="7" t="s">
        <v>21</v>
      </c>
    </row>
    <row r="554" spans="1:16" ht="12.55" x14ac:dyDescent="0.2">
      <c r="A554" s="2" t="s">
        <v>42</v>
      </c>
      <c r="B554" s="2" t="s">
        <v>22</v>
      </c>
      <c r="C554" s="3" t="s">
        <v>40</v>
      </c>
      <c r="D554" s="3" t="s">
        <v>51</v>
      </c>
      <c r="E554" s="2">
        <v>1359</v>
      </c>
      <c r="F554" s="4">
        <v>10</v>
      </c>
      <c r="G554" s="4">
        <v>300</v>
      </c>
      <c r="H554" s="4">
        <v>407700</v>
      </c>
      <c r="I554" s="4">
        <v>48924</v>
      </c>
      <c r="J554" s="4">
        <v>358776</v>
      </c>
      <c r="K554" s="4">
        <v>339750</v>
      </c>
      <c r="L554" s="4">
        <v>19026</v>
      </c>
      <c r="M554" s="5">
        <v>41944</v>
      </c>
      <c r="N554" s="6">
        <v>11</v>
      </c>
      <c r="O554" s="3" t="s">
        <v>43</v>
      </c>
      <c r="P554" s="7" t="s">
        <v>21</v>
      </c>
    </row>
    <row r="555" spans="1:16" ht="12.55" x14ac:dyDescent="0.2">
      <c r="A555" s="2" t="s">
        <v>42</v>
      </c>
      <c r="B555" s="2" t="s">
        <v>26</v>
      </c>
      <c r="C555" s="3" t="s">
        <v>40</v>
      </c>
      <c r="D555" s="3" t="s">
        <v>51</v>
      </c>
      <c r="E555" s="2">
        <v>2150</v>
      </c>
      <c r="F555" s="4">
        <v>10</v>
      </c>
      <c r="G555" s="4">
        <v>300</v>
      </c>
      <c r="H555" s="4">
        <v>645000</v>
      </c>
      <c r="I555" s="4">
        <v>77400</v>
      </c>
      <c r="J555" s="4">
        <v>567600</v>
      </c>
      <c r="K555" s="4">
        <v>537500</v>
      </c>
      <c r="L555" s="4">
        <v>30100</v>
      </c>
      <c r="M555" s="5">
        <v>41944</v>
      </c>
      <c r="N555" s="6">
        <v>11</v>
      </c>
      <c r="O555" s="3" t="s">
        <v>43</v>
      </c>
      <c r="P555" s="7" t="s">
        <v>21</v>
      </c>
    </row>
    <row r="556" spans="1:16" ht="12.55" x14ac:dyDescent="0.2">
      <c r="A556" s="2" t="s">
        <v>16</v>
      </c>
      <c r="B556" s="2" t="s">
        <v>26</v>
      </c>
      <c r="C556" s="3" t="s">
        <v>40</v>
      </c>
      <c r="D556" s="3" t="s">
        <v>51</v>
      </c>
      <c r="E556" s="2">
        <v>1197</v>
      </c>
      <c r="F556" s="4">
        <v>10</v>
      </c>
      <c r="G556" s="4">
        <v>350</v>
      </c>
      <c r="H556" s="4">
        <v>418950</v>
      </c>
      <c r="I556" s="4">
        <v>50274</v>
      </c>
      <c r="J556" s="4">
        <v>368676</v>
      </c>
      <c r="K556" s="4">
        <v>311220</v>
      </c>
      <c r="L556" s="4">
        <v>57456</v>
      </c>
      <c r="M556" s="5">
        <v>41944</v>
      </c>
      <c r="N556" s="6">
        <v>11</v>
      </c>
      <c r="O556" s="3" t="s">
        <v>43</v>
      </c>
      <c r="P556" s="7" t="s">
        <v>21</v>
      </c>
    </row>
    <row r="557" spans="1:16" ht="12.55" x14ac:dyDescent="0.2">
      <c r="A557" s="2" t="s">
        <v>23</v>
      </c>
      <c r="B557" s="2" t="s">
        <v>26</v>
      </c>
      <c r="C557" s="3" t="s">
        <v>40</v>
      </c>
      <c r="D557" s="3" t="s">
        <v>51</v>
      </c>
      <c r="E557" s="2">
        <v>380</v>
      </c>
      <c r="F557" s="4">
        <v>10</v>
      </c>
      <c r="G557" s="4">
        <v>15</v>
      </c>
      <c r="H557" s="4">
        <v>5700</v>
      </c>
      <c r="I557" s="4">
        <v>684</v>
      </c>
      <c r="J557" s="4">
        <v>5016</v>
      </c>
      <c r="K557" s="4">
        <v>3800</v>
      </c>
      <c r="L557" s="4">
        <v>1216</v>
      </c>
      <c r="M557" s="5">
        <v>41609</v>
      </c>
      <c r="N557" s="6">
        <v>12</v>
      </c>
      <c r="O557" s="3" t="s">
        <v>27</v>
      </c>
      <c r="P557" s="7" t="s">
        <v>38</v>
      </c>
    </row>
    <row r="558" spans="1:16" ht="12.55" x14ac:dyDescent="0.2">
      <c r="A558" s="2" t="s">
        <v>16</v>
      </c>
      <c r="B558" s="2" t="s">
        <v>26</v>
      </c>
      <c r="C558" s="3" t="s">
        <v>40</v>
      </c>
      <c r="D558" s="3" t="s">
        <v>51</v>
      </c>
      <c r="E558" s="2">
        <v>1233</v>
      </c>
      <c r="F558" s="4">
        <v>10</v>
      </c>
      <c r="G558" s="4">
        <v>20</v>
      </c>
      <c r="H558" s="4">
        <v>24660</v>
      </c>
      <c r="I558" s="4">
        <v>2959.2</v>
      </c>
      <c r="J558" s="4">
        <v>21700.799999999999</v>
      </c>
      <c r="K558" s="4">
        <v>12330</v>
      </c>
      <c r="L558" s="4">
        <v>9370.7999999999993</v>
      </c>
      <c r="M558" s="5">
        <v>41974</v>
      </c>
      <c r="N558" s="6">
        <v>12</v>
      </c>
      <c r="O558" s="3" t="s">
        <v>27</v>
      </c>
      <c r="P558" s="7" t="s">
        <v>21</v>
      </c>
    </row>
    <row r="559" spans="1:16" ht="12.55" x14ac:dyDescent="0.2">
      <c r="A559" s="2" t="s">
        <v>16</v>
      </c>
      <c r="B559" s="2" t="s">
        <v>26</v>
      </c>
      <c r="C559" s="3" t="s">
        <v>44</v>
      </c>
      <c r="D559" s="3" t="s">
        <v>51</v>
      </c>
      <c r="E559" s="2">
        <v>1395</v>
      </c>
      <c r="F559" s="4">
        <v>120</v>
      </c>
      <c r="G559" s="4">
        <v>350</v>
      </c>
      <c r="H559" s="4">
        <v>488250</v>
      </c>
      <c r="I559" s="4">
        <v>58590</v>
      </c>
      <c r="J559" s="4">
        <v>429660</v>
      </c>
      <c r="K559" s="4">
        <v>362700</v>
      </c>
      <c r="L559" s="4">
        <v>66960</v>
      </c>
      <c r="M559" s="5">
        <v>41821</v>
      </c>
      <c r="N559" s="6">
        <v>7</v>
      </c>
      <c r="O559" s="3" t="s">
        <v>32</v>
      </c>
      <c r="P559" s="7" t="s">
        <v>21</v>
      </c>
    </row>
    <row r="560" spans="1:16" ht="12.55" x14ac:dyDescent="0.2">
      <c r="A560" s="2" t="s">
        <v>16</v>
      </c>
      <c r="B560" s="2" t="s">
        <v>39</v>
      </c>
      <c r="C560" s="3" t="s">
        <v>44</v>
      </c>
      <c r="D560" s="3" t="s">
        <v>51</v>
      </c>
      <c r="E560" s="2">
        <v>986</v>
      </c>
      <c r="F560" s="4">
        <v>120</v>
      </c>
      <c r="G560" s="4">
        <v>350</v>
      </c>
      <c r="H560" s="4">
        <v>345100</v>
      </c>
      <c r="I560" s="4">
        <v>41412</v>
      </c>
      <c r="J560" s="4">
        <v>303688</v>
      </c>
      <c r="K560" s="4">
        <v>256360</v>
      </c>
      <c r="L560" s="4">
        <v>47328</v>
      </c>
      <c r="M560" s="5">
        <v>41913</v>
      </c>
      <c r="N560" s="6">
        <v>10</v>
      </c>
      <c r="O560" s="3" t="s">
        <v>37</v>
      </c>
      <c r="P560" s="7" t="s">
        <v>21</v>
      </c>
    </row>
    <row r="561" spans="1:16" ht="12.55" x14ac:dyDescent="0.2">
      <c r="A561" s="2" t="s">
        <v>16</v>
      </c>
      <c r="B561" s="2" t="s">
        <v>26</v>
      </c>
      <c r="C561" s="3" t="s">
        <v>44</v>
      </c>
      <c r="D561" s="3" t="s">
        <v>51</v>
      </c>
      <c r="E561" s="2">
        <v>905</v>
      </c>
      <c r="F561" s="4">
        <v>120</v>
      </c>
      <c r="G561" s="4">
        <v>20</v>
      </c>
      <c r="H561" s="4">
        <v>18100</v>
      </c>
      <c r="I561" s="4">
        <v>2172</v>
      </c>
      <c r="J561" s="4">
        <v>15928</v>
      </c>
      <c r="K561" s="4">
        <v>9050</v>
      </c>
      <c r="L561" s="4">
        <v>6878</v>
      </c>
      <c r="M561" s="5">
        <v>41913</v>
      </c>
      <c r="N561" s="6">
        <v>10</v>
      </c>
      <c r="O561" s="3" t="s">
        <v>37</v>
      </c>
      <c r="P561" s="7" t="s">
        <v>21</v>
      </c>
    </row>
    <row r="562" spans="1:16" ht="12.55" x14ac:dyDescent="0.2">
      <c r="A562" s="2" t="s">
        <v>30</v>
      </c>
      <c r="B562" s="2" t="s">
        <v>17</v>
      </c>
      <c r="C562" s="3" t="s">
        <v>45</v>
      </c>
      <c r="D562" s="3" t="s">
        <v>51</v>
      </c>
      <c r="E562" s="2">
        <v>2109</v>
      </c>
      <c r="F562" s="4">
        <v>250</v>
      </c>
      <c r="G562" s="4">
        <v>12</v>
      </c>
      <c r="H562" s="4">
        <v>25308</v>
      </c>
      <c r="I562" s="4">
        <v>3036.96</v>
      </c>
      <c r="J562" s="4">
        <v>22271.040000000001</v>
      </c>
      <c r="K562" s="4">
        <v>6327</v>
      </c>
      <c r="L562" s="4">
        <v>15944.04</v>
      </c>
      <c r="M562" s="5">
        <v>41760</v>
      </c>
      <c r="N562" s="6">
        <v>5</v>
      </c>
      <c r="O562" s="3" t="s">
        <v>49</v>
      </c>
      <c r="P562" s="7" t="s">
        <v>21</v>
      </c>
    </row>
    <row r="563" spans="1:16" ht="12.55" x14ac:dyDescent="0.2">
      <c r="A563" s="2" t="s">
        <v>23</v>
      </c>
      <c r="B563" s="2" t="s">
        <v>24</v>
      </c>
      <c r="C563" s="3" t="s">
        <v>45</v>
      </c>
      <c r="D563" s="3" t="s">
        <v>51</v>
      </c>
      <c r="E563" s="2">
        <v>3874.5</v>
      </c>
      <c r="F563" s="4">
        <v>250</v>
      </c>
      <c r="G563" s="4">
        <v>15</v>
      </c>
      <c r="H563" s="4">
        <v>58117.5</v>
      </c>
      <c r="I563" s="4">
        <v>6974.0999999999995</v>
      </c>
      <c r="J563" s="4">
        <v>51143.399999999994</v>
      </c>
      <c r="K563" s="4">
        <v>38745</v>
      </c>
      <c r="L563" s="4">
        <v>12398.399999999998</v>
      </c>
      <c r="M563" s="5">
        <v>41821</v>
      </c>
      <c r="N563" s="6">
        <v>7</v>
      </c>
      <c r="O563" s="3" t="s">
        <v>32</v>
      </c>
      <c r="P563" s="7" t="s">
        <v>21</v>
      </c>
    </row>
    <row r="564" spans="1:16" ht="12.55" x14ac:dyDescent="0.2">
      <c r="A564" s="2" t="s">
        <v>16</v>
      </c>
      <c r="B564" s="2" t="s">
        <v>17</v>
      </c>
      <c r="C564" s="3" t="s">
        <v>45</v>
      </c>
      <c r="D564" s="3" t="s">
        <v>51</v>
      </c>
      <c r="E564" s="2">
        <v>623</v>
      </c>
      <c r="F564" s="4">
        <v>250</v>
      </c>
      <c r="G564" s="4">
        <v>350</v>
      </c>
      <c r="H564" s="4">
        <v>218050</v>
      </c>
      <c r="I564" s="4">
        <v>26166</v>
      </c>
      <c r="J564" s="4">
        <v>191884</v>
      </c>
      <c r="K564" s="4">
        <v>161980</v>
      </c>
      <c r="L564" s="4">
        <v>29904</v>
      </c>
      <c r="M564" s="5">
        <v>41518</v>
      </c>
      <c r="N564" s="6">
        <v>9</v>
      </c>
      <c r="O564" s="3" t="s">
        <v>36</v>
      </c>
      <c r="P564" s="7" t="s">
        <v>38</v>
      </c>
    </row>
    <row r="565" spans="1:16" ht="12.55" x14ac:dyDescent="0.2">
      <c r="A565" s="2" t="s">
        <v>16</v>
      </c>
      <c r="B565" s="2" t="s">
        <v>39</v>
      </c>
      <c r="C565" s="3" t="s">
        <v>45</v>
      </c>
      <c r="D565" s="3" t="s">
        <v>51</v>
      </c>
      <c r="E565" s="2">
        <v>986</v>
      </c>
      <c r="F565" s="4">
        <v>250</v>
      </c>
      <c r="G565" s="4">
        <v>350</v>
      </c>
      <c r="H565" s="4">
        <v>345100</v>
      </c>
      <c r="I565" s="4">
        <v>41412</v>
      </c>
      <c r="J565" s="4">
        <v>303688</v>
      </c>
      <c r="K565" s="4">
        <v>256360</v>
      </c>
      <c r="L565" s="4">
        <v>47328</v>
      </c>
      <c r="M565" s="5">
        <v>41913</v>
      </c>
      <c r="N565" s="6">
        <v>10</v>
      </c>
      <c r="O565" s="3" t="s">
        <v>37</v>
      </c>
      <c r="P565" s="7" t="s">
        <v>21</v>
      </c>
    </row>
    <row r="566" spans="1:16" ht="12.55" x14ac:dyDescent="0.2">
      <c r="A566" s="2" t="s">
        <v>31</v>
      </c>
      <c r="B566" s="2" t="s">
        <v>39</v>
      </c>
      <c r="C566" s="3" t="s">
        <v>45</v>
      </c>
      <c r="D566" s="3" t="s">
        <v>51</v>
      </c>
      <c r="E566" s="2">
        <v>2387</v>
      </c>
      <c r="F566" s="4">
        <v>250</v>
      </c>
      <c r="G566" s="4">
        <v>125</v>
      </c>
      <c r="H566" s="4">
        <v>298375</v>
      </c>
      <c r="I566" s="4">
        <v>35805</v>
      </c>
      <c r="J566" s="4">
        <v>262570</v>
      </c>
      <c r="K566" s="4">
        <v>286440</v>
      </c>
      <c r="L566" s="4">
        <v>-23870</v>
      </c>
      <c r="M566" s="5">
        <v>41944</v>
      </c>
      <c r="N566" s="6">
        <v>11</v>
      </c>
      <c r="O566" s="3" t="s">
        <v>43</v>
      </c>
      <c r="P566" s="7" t="s">
        <v>21</v>
      </c>
    </row>
    <row r="567" spans="1:16" ht="12.55" x14ac:dyDescent="0.2">
      <c r="A567" s="2" t="s">
        <v>16</v>
      </c>
      <c r="B567" s="2" t="s">
        <v>26</v>
      </c>
      <c r="C567" s="3" t="s">
        <v>45</v>
      </c>
      <c r="D567" s="3" t="s">
        <v>51</v>
      </c>
      <c r="E567" s="2">
        <v>1233</v>
      </c>
      <c r="F567" s="4">
        <v>250</v>
      </c>
      <c r="G567" s="4">
        <v>20</v>
      </c>
      <c r="H567" s="4">
        <v>24660</v>
      </c>
      <c r="I567" s="4">
        <v>2959.2</v>
      </c>
      <c r="J567" s="4">
        <v>21700.799999999999</v>
      </c>
      <c r="K567" s="4">
        <v>12330</v>
      </c>
      <c r="L567" s="4">
        <v>9370.7999999999993</v>
      </c>
      <c r="M567" s="5">
        <v>41974</v>
      </c>
      <c r="N567" s="6">
        <v>12</v>
      </c>
      <c r="O567" s="3" t="s">
        <v>27</v>
      </c>
      <c r="P567" s="7" t="s">
        <v>21</v>
      </c>
    </row>
    <row r="568" spans="1:16" ht="12.55" x14ac:dyDescent="0.2">
      <c r="A568" s="2" t="s">
        <v>16</v>
      </c>
      <c r="B568" s="2" t="s">
        <v>39</v>
      </c>
      <c r="C568" s="3" t="s">
        <v>47</v>
      </c>
      <c r="D568" s="3" t="s">
        <v>51</v>
      </c>
      <c r="E568" s="2">
        <v>270</v>
      </c>
      <c r="F568" s="4">
        <v>260</v>
      </c>
      <c r="G568" s="4">
        <v>350</v>
      </c>
      <c r="H568" s="4">
        <v>94500</v>
      </c>
      <c r="I568" s="4">
        <v>11340</v>
      </c>
      <c r="J568" s="4">
        <v>83160</v>
      </c>
      <c r="K568" s="4">
        <v>70200</v>
      </c>
      <c r="L568" s="4">
        <v>12960</v>
      </c>
      <c r="M568" s="5">
        <v>41671</v>
      </c>
      <c r="N568" s="6">
        <v>2</v>
      </c>
      <c r="O568" s="3" t="s">
        <v>41</v>
      </c>
      <c r="P568" s="7" t="s">
        <v>21</v>
      </c>
    </row>
    <row r="569" spans="1:16" ht="12.55" x14ac:dyDescent="0.2">
      <c r="A569" s="2" t="s">
        <v>16</v>
      </c>
      <c r="B569" s="2" t="s">
        <v>24</v>
      </c>
      <c r="C569" s="3" t="s">
        <v>47</v>
      </c>
      <c r="D569" s="3" t="s">
        <v>51</v>
      </c>
      <c r="E569" s="2">
        <v>3421.5</v>
      </c>
      <c r="F569" s="4">
        <v>260</v>
      </c>
      <c r="G569" s="4">
        <v>7</v>
      </c>
      <c r="H569" s="4">
        <v>23950.5</v>
      </c>
      <c r="I569" s="4">
        <v>2874.06</v>
      </c>
      <c r="J569" s="4">
        <v>21076.44</v>
      </c>
      <c r="K569" s="4">
        <v>17107.5</v>
      </c>
      <c r="L569" s="4">
        <v>3968.9399999999987</v>
      </c>
      <c r="M569" s="5">
        <v>41821</v>
      </c>
      <c r="N569" s="6">
        <v>7</v>
      </c>
      <c r="O569" s="3" t="s">
        <v>32</v>
      </c>
      <c r="P569" s="7" t="s">
        <v>21</v>
      </c>
    </row>
    <row r="570" spans="1:16" ht="12.55" x14ac:dyDescent="0.2">
      <c r="A570" s="2" t="s">
        <v>16</v>
      </c>
      <c r="B570" s="2" t="s">
        <v>17</v>
      </c>
      <c r="C570" s="3" t="s">
        <v>47</v>
      </c>
      <c r="D570" s="3" t="s">
        <v>51</v>
      </c>
      <c r="E570" s="2">
        <v>2734</v>
      </c>
      <c r="F570" s="4">
        <v>260</v>
      </c>
      <c r="G570" s="4">
        <v>7</v>
      </c>
      <c r="H570" s="4">
        <v>19138</v>
      </c>
      <c r="I570" s="4">
        <v>2296.56</v>
      </c>
      <c r="J570" s="4">
        <v>16841.439999999999</v>
      </c>
      <c r="K570" s="4">
        <v>13670</v>
      </c>
      <c r="L570" s="4">
        <v>3171.4399999999987</v>
      </c>
      <c r="M570" s="5">
        <v>41913</v>
      </c>
      <c r="N570" s="6">
        <v>10</v>
      </c>
      <c r="O570" s="3" t="s">
        <v>37</v>
      </c>
      <c r="P570" s="7" t="s">
        <v>21</v>
      </c>
    </row>
    <row r="571" spans="1:16" ht="12.55" x14ac:dyDescent="0.2">
      <c r="A571" s="2" t="s">
        <v>23</v>
      </c>
      <c r="B571" s="2" t="s">
        <v>39</v>
      </c>
      <c r="C571" s="3" t="s">
        <v>47</v>
      </c>
      <c r="D571" s="3" t="s">
        <v>51</v>
      </c>
      <c r="E571" s="2">
        <v>2548</v>
      </c>
      <c r="F571" s="4">
        <v>260</v>
      </c>
      <c r="G571" s="4">
        <v>15</v>
      </c>
      <c r="H571" s="4">
        <v>38220</v>
      </c>
      <c r="I571" s="4">
        <v>4586.3999999999996</v>
      </c>
      <c r="J571" s="4">
        <v>33633.599999999999</v>
      </c>
      <c r="K571" s="4">
        <v>25480</v>
      </c>
      <c r="L571" s="4">
        <v>8153.5999999999985</v>
      </c>
      <c r="M571" s="5">
        <v>41579</v>
      </c>
      <c r="N571" s="6">
        <v>11</v>
      </c>
      <c r="O571" s="3" t="s">
        <v>43</v>
      </c>
      <c r="P571" s="7" t="s">
        <v>38</v>
      </c>
    </row>
    <row r="572" spans="1:16" ht="12.55" x14ac:dyDescent="0.2">
      <c r="A572" s="2" t="s">
        <v>16</v>
      </c>
      <c r="B572" s="2" t="s">
        <v>24</v>
      </c>
      <c r="C572" s="3" t="s">
        <v>18</v>
      </c>
      <c r="D572" s="3" t="s">
        <v>51</v>
      </c>
      <c r="E572" s="2">
        <v>2521.5</v>
      </c>
      <c r="F572" s="4">
        <v>3</v>
      </c>
      <c r="G572" s="4">
        <v>20</v>
      </c>
      <c r="H572" s="4">
        <v>50430</v>
      </c>
      <c r="I572" s="4">
        <v>6051.6</v>
      </c>
      <c r="J572" s="4">
        <v>44378.399999999994</v>
      </c>
      <c r="K572" s="4">
        <v>25215</v>
      </c>
      <c r="L572" s="4">
        <v>19163.399999999998</v>
      </c>
      <c r="M572" s="5">
        <v>41640</v>
      </c>
      <c r="N572" s="6">
        <v>1</v>
      </c>
      <c r="O572" s="3" t="s">
        <v>20</v>
      </c>
      <c r="P572" s="7" t="s">
        <v>21</v>
      </c>
    </row>
    <row r="573" spans="1:16" ht="12.55" x14ac:dyDescent="0.2">
      <c r="A573" s="2" t="s">
        <v>30</v>
      </c>
      <c r="B573" s="2" t="s">
        <v>26</v>
      </c>
      <c r="C573" s="3" t="s">
        <v>28</v>
      </c>
      <c r="D573" s="3" t="s">
        <v>51</v>
      </c>
      <c r="E573" s="2">
        <v>2661</v>
      </c>
      <c r="F573" s="4">
        <v>5</v>
      </c>
      <c r="G573" s="4">
        <v>12</v>
      </c>
      <c r="H573" s="4">
        <v>31932</v>
      </c>
      <c r="I573" s="4">
        <v>3831.84</v>
      </c>
      <c r="J573" s="4">
        <v>28100.16</v>
      </c>
      <c r="K573" s="4">
        <v>7983</v>
      </c>
      <c r="L573" s="4">
        <v>20117.16</v>
      </c>
      <c r="M573" s="5">
        <v>41760</v>
      </c>
      <c r="N573" s="6">
        <v>5</v>
      </c>
      <c r="O573" s="3" t="s">
        <v>49</v>
      </c>
      <c r="P573" s="7" t="s">
        <v>21</v>
      </c>
    </row>
    <row r="574" spans="1:16" ht="12.55" x14ac:dyDescent="0.2">
      <c r="A574" s="2" t="s">
        <v>16</v>
      </c>
      <c r="B574" s="2" t="s">
        <v>22</v>
      </c>
      <c r="C574" s="3" t="s">
        <v>40</v>
      </c>
      <c r="D574" s="3" t="s">
        <v>51</v>
      </c>
      <c r="E574" s="2">
        <v>1531</v>
      </c>
      <c r="F574" s="4">
        <v>10</v>
      </c>
      <c r="G574" s="4">
        <v>20</v>
      </c>
      <c r="H574" s="4">
        <v>30620</v>
      </c>
      <c r="I574" s="4">
        <v>3674.4</v>
      </c>
      <c r="J574" s="4">
        <v>26945.599999999999</v>
      </c>
      <c r="K574" s="4">
        <v>15310</v>
      </c>
      <c r="L574" s="4">
        <v>11635.599999999999</v>
      </c>
      <c r="M574" s="5">
        <v>41974</v>
      </c>
      <c r="N574" s="6">
        <v>12</v>
      </c>
      <c r="O574" s="3" t="s">
        <v>27</v>
      </c>
      <c r="P574" s="7" t="s">
        <v>21</v>
      </c>
    </row>
    <row r="575" spans="1:16" ht="12.55" x14ac:dyDescent="0.2">
      <c r="A575" s="2" t="s">
        <v>16</v>
      </c>
      <c r="B575" s="2" t="s">
        <v>24</v>
      </c>
      <c r="C575" s="3" t="s">
        <v>45</v>
      </c>
      <c r="D575" s="3" t="s">
        <v>51</v>
      </c>
      <c r="E575" s="2">
        <v>1491</v>
      </c>
      <c r="F575" s="4">
        <v>250</v>
      </c>
      <c r="G575" s="4">
        <v>7</v>
      </c>
      <c r="H575" s="4">
        <v>10437</v>
      </c>
      <c r="I575" s="4">
        <v>1252.44</v>
      </c>
      <c r="J575" s="4">
        <v>9184.56</v>
      </c>
      <c r="K575" s="4">
        <v>7455</v>
      </c>
      <c r="L575" s="4">
        <v>1729.5599999999995</v>
      </c>
      <c r="M575" s="5">
        <v>41699</v>
      </c>
      <c r="N575" s="6">
        <v>3</v>
      </c>
      <c r="O575" s="3" t="s">
        <v>29</v>
      </c>
      <c r="P575" s="7" t="s">
        <v>21</v>
      </c>
    </row>
    <row r="576" spans="1:16" ht="12.55" x14ac:dyDescent="0.2">
      <c r="A576" s="2" t="s">
        <v>16</v>
      </c>
      <c r="B576" s="2" t="s">
        <v>22</v>
      </c>
      <c r="C576" s="3" t="s">
        <v>45</v>
      </c>
      <c r="D576" s="3" t="s">
        <v>51</v>
      </c>
      <c r="E576" s="2">
        <v>1531</v>
      </c>
      <c r="F576" s="4">
        <v>250</v>
      </c>
      <c r="G576" s="4">
        <v>20</v>
      </c>
      <c r="H576" s="4">
        <v>30620</v>
      </c>
      <c r="I576" s="4">
        <v>3674.4</v>
      </c>
      <c r="J576" s="4">
        <v>26945.599999999999</v>
      </c>
      <c r="K576" s="4">
        <v>15310</v>
      </c>
      <c r="L576" s="4">
        <v>11635.599999999999</v>
      </c>
      <c r="M576" s="5">
        <v>41974</v>
      </c>
      <c r="N576" s="6">
        <v>12</v>
      </c>
      <c r="O576" s="3" t="s">
        <v>27</v>
      </c>
      <c r="P576" s="7" t="s">
        <v>21</v>
      </c>
    </row>
    <row r="577" spans="1:16" ht="12.55" x14ac:dyDescent="0.2">
      <c r="A577" s="2" t="s">
        <v>30</v>
      </c>
      <c r="B577" s="2" t="s">
        <v>17</v>
      </c>
      <c r="C577" s="3" t="s">
        <v>47</v>
      </c>
      <c r="D577" s="3" t="s">
        <v>51</v>
      </c>
      <c r="E577" s="2">
        <v>2761</v>
      </c>
      <c r="F577" s="4">
        <v>260</v>
      </c>
      <c r="G577" s="4">
        <v>12</v>
      </c>
      <c r="H577" s="4">
        <v>33132</v>
      </c>
      <c r="I577" s="4">
        <v>3975.84</v>
      </c>
      <c r="J577" s="4">
        <v>29156.16</v>
      </c>
      <c r="K577" s="4">
        <v>8283</v>
      </c>
      <c r="L577" s="4">
        <v>20873.16</v>
      </c>
      <c r="M577" s="5">
        <v>41518</v>
      </c>
      <c r="N577" s="6">
        <v>9</v>
      </c>
      <c r="O577" s="3" t="s">
        <v>36</v>
      </c>
      <c r="P577" s="7" t="s">
        <v>38</v>
      </c>
    </row>
    <row r="578" spans="1:16" ht="12.55" x14ac:dyDescent="0.2">
      <c r="A578" s="2" t="s">
        <v>23</v>
      </c>
      <c r="B578" s="2" t="s">
        <v>39</v>
      </c>
      <c r="C578" s="3" t="s">
        <v>18</v>
      </c>
      <c r="D578" s="3" t="s">
        <v>51</v>
      </c>
      <c r="E578" s="2">
        <v>2567</v>
      </c>
      <c r="F578" s="4">
        <v>3</v>
      </c>
      <c r="G578" s="4">
        <v>15</v>
      </c>
      <c r="H578" s="4">
        <v>38505</v>
      </c>
      <c r="I578" s="4">
        <v>5005.6499999999996</v>
      </c>
      <c r="J578" s="4">
        <v>33499.35</v>
      </c>
      <c r="K578" s="4">
        <v>25670</v>
      </c>
      <c r="L578" s="4">
        <v>7829.3499999999985</v>
      </c>
      <c r="M578" s="5">
        <v>41791</v>
      </c>
      <c r="N578" s="6">
        <v>6</v>
      </c>
      <c r="O578" s="3" t="s">
        <v>25</v>
      </c>
      <c r="P578" s="7" t="s">
        <v>21</v>
      </c>
    </row>
    <row r="579" spans="1:16" ht="12.55" x14ac:dyDescent="0.2">
      <c r="A579" s="2" t="s">
        <v>23</v>
      </c>
      <c r="B579" s="2" t="s">
        <v>39</v>
      </c>
      <c r="C579" s="3" t="s">
        <v>45</v>
      </c>
      <c r="D579" s="3" t="s">
        <v>51</v>
      </c>
      <c r="E579" s="2">
        <v>2567</v>
      </c>
      <c r="F579" s="4">
        <v>250</v>
      </c>
      <c r="G579" s="4">
        <v>15</v>
      </c>
      <c r="H579" s="4">
        <v>38505</v>
      </c>
      <c r="I579" s="4">
        <v>5005.6499999999996</v>
      </c>
      <c r="J579" s="4">
        <v>33499.35</v>
      </c>
      <c r="K579" s="4">
        <v>25670</v>
      </c>
      <c r="L579" s="4">
        <v>7829.3499999999985</v>
      </c>
      <c r="M579" s="5">
        <v>41791</v>
      </c>
      <c r="N579" s="6">
        <v>6</v>
      </c>
      <c r="O579" s="3" t="s">
        <v>25</v>
      </c>
      <c r="P579" s="7" t="s">
        <v>21</v>
      </c>
    </row>
    <row r="580" spans="1:16" ht="12.55" x14ac:dyDescent="0.2">
      <c r="A580" s="2" t="s">
        <v>16</v>
      </c>
      <c r="B580" s="2" t="s">
        <v>17</v>
      </c>
      <c r="C580" s="3" t="s">
        <v>18</v>
      </c>
      <c r="D580" s="3" t="s">
        <v>51</v>
      </c>
      <c r="E580" s="2">
        <v>923</v>
      </c>
      <c r="F580" s="4">
        <v>3</v>
      </c>
      <c r="G580" s="4">
        <v>350</v>
      </c>
      <c r="H580" s="4">
        <v>323050</v>
      </c>
      <c r="I580" s="4">
        <v>41996.5</v>
      </c>
      <c r="J580" s="4">
        <v>281053.5</v>
      </c>
      <c r="K580" s="4">
        <v>239980</v>
      </c>
      <c r="L580" s="4">
        <v>41073.5</v>
      </c>
      <c r="M580" s="5">
        <v>41699</v>
      </c>
      <c r="N580" s="6">
        <v>3</v>
      </c>
      <c r="O580" s="3" t="s">
        <v>29</v>
      </c>
      <c r="P580" s="7" t="s">
        <v>21</v>
      </c>
    </row>
    <row r="581" spans="1:16" ht="12.55" x14ac:dyDescent="0.2">
      <c r="A581" s="2" t="s">
        <v>16</v>
      </c>
      <c r="B581" s="2" t="s">
        <v>24</v>
      </c>
      <c r="C581" s="3" t="s">
        <v>18</v>
      </c>
      <c r="D581" s="3" t="s">
        <v>51</v>
      </c>
      <c r="E581" s="2">
        <v>1790</v>
      </c>
      <c r="F581" s="4">
        <v>3</v>
      </c>
      <c r="G581" s="4">
        <v>350</v>
      </c>
      <c r="H581" s="4">
        <v>626500</v>
      </c>
      <c r="I581" s="4">
        <v>81445</v>
      </c>
      <c r="J581" s="4">
        <v>545055</v>
      </c>
      <c r="K581" s="4">
        <v>465400</v>
      </c>
      <c r="L581" s="4">
        <v>79655</v>
      </c>
      <c r="M581" s="5">
        <v>41699</v>
      </c>
      <c r="N581" s="6">
        <v>3</v>
      </c>
      <c r="O581" s="3" t="s">
        <v>29</v>
      </c>
      <c r="P581" s="7" t="s">
        <v>21</v>
      </c>
    </row>
    <row r="582" spans="1:16" ht="12.55" x14ac:dyDescent="0.2">
      <c r="A582" s="2" t="s">
        <v>16</v>
      </c>
      <c r="B582" s="2" t="s">
        <v>22</v>
      </c>
      <c r="C582" s="3" t="s">
        <v>18</v>
      </c>
      <c r="D582" s="3" t="s">
        <v>51</v>
      </c>
      <c r="E582" s="2">
        <v>442</v>
      </c>
      <c r="F582" s="4">
        <v>3</v>
      </c>
      <c r="G582" s="4">
        <v>20</v>
      </c>
      <c r="H582" s="4">
        <v>8840</v>
      </c>
      <c r="I582" s="4">
        <v>1149.2</v>
      </c>
      <c r="J582" s="4">
        <v>7690.8</v>
      </c>
      <c r="K582" s="4">
        <v>4420</v>
      </c>
      <c r="L582" s="4">
        <v>3270.8</v>
      </c>
      <c r="M582" s="5">
        <v>41518</v>
      </c>
      <c r="N582" s="6">
        <v>9</v>
      </c>
      <c r="O582" s="3" t="s">
        <v>36</v>
      </c>
      <c r="P582" s="7" t="s">
        <v>38</v>
      </c>
    </row>
    <row r="583" spans="1:16" ht="12.55" x14ac:dyDescent="0.2">
      <c r="A583" s="2" t="s">
        <v>16</v>
      </c>
      <c r="B583" s="2" t="s">
        <v>39</v>
      </c>
      <c r="C583" s="3" t="s">
        <v>28</v>
      </c>
      <c r="D583" s="3" t="s">
        <v>51</v>
      </c>
      <c r="E583" s="2">
        <v>982.5</v>
      </c>
      <c r="F583" s="4">
        <v>5</v>
      </c>
      <c r="G583" s="4">
        <v>350</v>
      </c>
      <c r="H583" s="4">
        <v>343875</v>
      </c>
      <c r="I583" s="4">
        <v>44703.75</v>
      </c>
      <c r="J583" s="4">
        <v>299171.25</v>
      </c>
      <c r="K583" s="4">
        <v>255450</v>
      </c>
      <c r="L583" s="4">
        <v>43721.25</v>
      </c>
      <c r="M583" s="5">
        <v>41640</v>
      </c>
      <c r="N583" s="6">
        <v>1</v>
      </c>
      <c r="O583" s="3" t="s">
        <v>20</v>
      </c>
      <c r="P583" s="7" t="s">
        <v>21</v>
      </c>
    </row>
    <row r="584" spans="1:16" ht="12.55" x14ac:dyDescent="0.2">
      <c r="A584" s="2" t="s">
        <v>16</v>
      </c>
      <c r="B584" s="2" t="s">
        <v>39</v>
      </c>
      <c r="C584" s="3" t="s">
        <v>28</v>
      </c>
      <c r="D584" s="3" t="s">
        <v>51</v>
      </c>
      <c r="E584" s="2">
        <v>1298</v>
      </c>
      <c r="F584" s="4">
        <v>5</v>
      </c>
      <c r="G584" s="4">
        <v>7</v>
      </c>
      <c r="H584" s="4">
        <v>9086</v>
      </c>
      <c r="I584" s="4">
        <v>1181.18</v>
      </c>
      <c r="J584" s="4">
        <v>7904.82</v>
      </c>
      <c r="K584" s="4">
        <v>6490</v>
      </c>
      <c r="L584" s="4">
        <v>1414.8199999999997</v>
      </c>
      <c r="M584" s="5">
        <v>41671</v>
      </c>
      <c r="N584" s="6">
        <v>2</v>
      </c>
      <c r="O584" s="3" t="s">
        <v>41</v>
      </c>
      <c r="P584" s="7" t="s">
        <v>21</v>
      </c>
    </row>
    <row r="585" spans="1:16" ht="12.55" x14ac:dyDescent="0.2">
      <c r="A585" s="2" t="s">
        <v>30</v>
      </c>
      <c r="B585" s="2" t="s">
        <v>26</v>
      </c>
      <c r="C585" s="3" t="s">
        <v>28</v>
      </c>
      <c r="D585" s="3" t="s">
        <v>51</v>
      </c>
      <c r="E585" s="2">
        <v>604</v>
      </c>
      <c r="F585" s="4">
        <v>5</v>
      </c>
      <c r="G585" s="4">
        <v>12</v>
      </c>
      <c r="H585" s="4">
        <v>7248</v>
      </c>
      <c r="I585" s="4">
        <v>942.24</v>
      </c>
      <c r="J585" s="4">
        <v>6305.76</v>
      </c>
      <c r="K585" s="4">
        <v>1812</v>
      </c>
      <c r="L585" s="4">
        <v>4493.76</v>
      </c>
      <c r="M585" s="5">
        <v>41791</v>
      </c>
      <c r="N585" s="6">
        <v>6</v>
      </c>
      <c r="O585" s="3" t="s">
        <v>25</v>
      </c>
      <c r="P585" s="7" t="s">
        <v>21</v>
      </c>
    </row>
    <row r="586" spans="1:16" ht="12.55" x14ac:dyDescent="0.2">
      <c r="A586" s="2" t="s">
        <v>16</v>
      </c>
      <c r="B586" s="2" t="s">
        <v>26</v>
      </c>
      <c r="C586" s="3" t="s">
        <v>28</v>
      </c>
      <c r="D586" s="3" t="s">
        <v>51</v>
      </c>
      <c r="E586" s="2">
        <v>2255</v>
      </c>
      <c r="F586" s="4">
        <v>5</v>
      </c>
      <c r="G586" s="4">
        <v>20</v>
      </c>
      <c r="H586" s="4">
        <v>45100</v>
      </c>
      <c r="I586" s="4">
        <v>5863</v>
      </c>
      <c r="J586" s="4">
        <v>39237</v>
      </c>
      <c r="K586" s="4">
        <v>22550</v>
      </c>
      <c r="L586" s="4">
        <v>16687</v>
      </c>
      <c r="M586" s="5">
        <v>41821</v>
      </c>
      <c r="N586" s="6">
        <v>7</v>
      </c>
      <c r="O586" s="3" t="s">
        <v>32</v>
      </c>
      <c r="P586" s="7" t="s">
        <v>21</v>
      </c>
    </row>
    <row r="587" spans="1:16" ht="12.55" x14ac:dyDescent="0.2">
      <c r="A587" s="2" t="s">
        <v>16</v>
      </c>
      <c r="B587" s="2" t="s">
        <v>17</v>
      </c>
      <c r="C587" s="3" t="s">
        <v>28</v>
      </c>
      <c r="D587" s="3" t="s">
        <v>51</v>
      </c>
      <c r="E587" s="2">
        <v>1249</v>
      </c>
      <c r="F587" s="4">
        <v>5</v>
      </c>
      <c r="G587" s="4">
        <v>20</v>
      </c>
      <c r="H587" s="4">
        <v>24980</v>
      </c>
      <c r="I587" s="4">
        <v>3247.4</v>
      </c>
      <c r="J587" s="4">
        <v>21732.6</v>
      </c>
      <c r="K587" s="4">
        <v>12490</v>
      </c>
      <c r="L587" s="4">
        <v>9242.5999999999985</v>
      </c>
      <c r="M587" s="5">
        <v>41913</v>
      </c>
      <c r="N587" s="6">
        <v>10</v>
      </c>
      <c r="O587" s="3" t="s">
        <v>37</v>
      </c>
      <c r="P587" s="7" t="s">
        <v>21</v>
      </c>
    </row>
    <row r="588" spans="1:16" ht="12.55" x14ac:dyDescent="0.2">
      <c r="A588" s="2" t="s">
        <v>16</v>
      </c>
      <c r="B588" s="2" t="s">
        <v>39</v>
      </c>
      <c r="C588" s="3" t="s">
        <v>40</v>
      </c>
      <c r="D588" s="3" t="s">
        <v>51</v>
      </c>
      <c r="E588" s="2">
        <v>1438.5</v>
      </c>
      <c r="F588" s="4">
        <v>10</v>
      </c>
      <c r="G588" s="4">
        <v>7</v>
      </c>
      <c r="H588" s="4">
        <v>10069.5</v>
      </c>
      <c r="I588" s="4">
        <v>1309.0350000000001</v>
      </c>
      <c r="J588" s="4">
        <v>8760.4650000000001</v>
      </c>
      <c r="K588" s="4">
        <v>7192.5</v>
      </c>
      <c r="L588" s="4">
        <v>1567.9649999999992</v>
      </c>
      <c r="M588" s="5">
        <v>41640</v>
      </c>
      <c r="N588" s="6">
        <v>1</v>
      </c>
      <c r="O588" s="3" t="s">
        <v>20</v>
      </c>
      <c r="P588" s="7" t="s">
        <v>21</v>
      </c>
    </row>
    <row r="589" spans="1:16" ht="12.55" x14ac:dyDescent="0.2">
      <c r="A589" s="2" t="s">
        <v>42</v>
      </c>
      <c r="B589" s="2" t="s">
        <v>22</v>
      </c>
      <c r="C589" s="3" t="s">
        <v>40</v>
      </c>
      <c r="D589" s="3" t="s">
        <v>51</v>
      </c>
      <c r="E589" s="2">
        <v>807</v>
      </c>
      <c r="F589" s="4">
        <v>10</v>
      </c>
      <c r="G589" s="4">
        <v>300</v>
      </c>
      <c r="H589" s="4">
        <v>242100</v>
      </c>
      <c r="I589" s="4">
        <v>31473</v>
      </c>
      <c r="J589" s="4">
        <v>210627</v>
      </c>
      <c r="K589" s="4">
        <v>201750</v>
      </c>
      <c r="L589" s="4">
        <v>8877</v>
      </c>
      <c r="M589" s="5">
        <v>41640</v>
      </c>
      <c r="N589" s="6">
        <v>1</v>
      </c>
      <c r="O589" s="3" t="s">
        <v>20</v>
      </c>
      <c r="P589" s="7" t="s">
        <v>21</v>
      </c>
    </row>
    <row r="590" spans="1:16" ht="12.55" x14ac:dyDescent="0.2">
      <c r="A590" s="2" t="s">
        <v>16</v>
      </c>
      <c r="B590" s="2" t="s">
        <v>39</v>
      </c>
      <c r="C590" s="3" t="s">
        <v>40</v>
      </c>
      <c r="D590" s="3" t="s">
        <v>51</v>
      </c>
      <c r="E590" s="2">
        <v>2641</v>
      </c>
      <c r="F590" s="4">
        <v>10</v>
      </c>
      <c r="G590" s="4">
        <v>20</v>
      </c>
      <c r="H590" s="4">
        <v>52820</v>
      </c>
      <c r="I590" s="4">
        <v>6866.6</v>
      </c>
      <c r="J590" s="4">
        <v>45953.4</v>
      </c>
      <c r="K590" s="4">
        <v>26410</v>
      </c>
      <c r="L590" s="4">
        <v>19543.400000000001</v>
      </c>
      <c r="M590" s="5">
        <v>41671</v>
      </c>
      <c r="N590" s="6">
        <v>2</v>
      </c>
      <c r="O590" s="3" t="s">
        <v>41</v>
      </c>
      <c r="P590" s="7" t="s">
        <v>21</v>
      </c>
    </row>
    <row r="591" spans="1:16" ht="12.55" x14ac:dyDescent="0.2">
      <c r="A591" s="2" t="s">
        <v>16</v>
      </c>
      <c r="B591" s="2" t="s">
        <v>22</v>
      </c>
      <c r="C591" s="3" t="s">
        <v>40</v>
      </c>
      <c r="D591" s="3" t="s">
        <v>51</v>
      </c>
      <c r="E591" s="2">
        <v>2708</v>
      </c>
      <c r="F591" s="4">
        <v>10</v>
      </c>
      <c r="G591" s="4">
        <v>20</v>
      </c>
      <c r="H591" s="4">
        <v>54160</v>
      </c>
      <c r="I591" s="4">
        <v>7040.8</v>
      </c>
      <c r="J591" s="4">
        <v>47119.199999999997</v>
      </c>
      <c r="K591" s="4">
        <v>27080</v>
      </c>
      <c r="L591" s="4">
        <v>20039.199999999997</v>
      </c>
      <c r="M591" s="5">
        <v>41671</v>
      </c>
      <c r="N591" s="6">
        <v>2</v>
      </c>
      <c r="O591" s="3" t="s">
        <v>41</v>
      </c>
      <c r="P591" s="7" t="s">
        <v>21</v>
      </c>
    </row>
    <row r="592" spans="1:16" ht="12.55" x14ac:dyDescent="0.2">
      <c r="A592" s="2" t="s">
        <v>16</v>
      </c>
      <c r="B592" s="2" t="s">
        <v>17</v>
      </c>
      <c r="C592" s="3" t="s">
        <v>40</v>
      </c>
      <c r="D592" s="3" t="s">
        <v>51</v>
      </c>
      <c r="E592" s="2">
        <v>2632</v>
      </c>
      <c r="F592" s="4">
        <v>10</v>
      </c>
      <c r="G592" s="4">
        <v>350</v>
      </c>
      <c r="H592" s="4">
        <v>921200</v>
      </c>
      <c r="I592" s="4">
        <v>119756</v>
      </c>
      <c r="J592" s="4">
        <v>801444</v>
      </c>
      <c r="K592" s="4">
        <v>684320</v>
      </c>
      <c r="L592" s="4">
        <v>117124</v>
      </c>
      <c r="M592" s="5">
        <v>41791</v>
      </c>
      <c r="N592" s="6">
        <v>6</v>
      </c>
      <c r="O592" s="3" t="s">
        <v>25</v>
      </c>
      <c r="P592" s="7" t="s">
        <v>21</v>
      </c>
    </row>
    <row r="593" spans="1:16" ht="12.55" x14ac:dyDescent="0.2">
      <c r="A593" s="2" t="s">
        <v>31</v>
      </c>
      <c r="B593" s="2" t="s">
        <v>17</v>
      </c>
      <c r="C593" s="3" t="s">
        <v>40</v>
      </c>
      <c r="D593" s="3" t="s">
        <v>51</v>
      </c>
      <c r="E593" s="2">
        <v>1583</v>
      </c>
      <c r="F593" s="4">
        <v>10</v>
      </c>
      <c r="G593" s="4">
        <v>125</v>
      </c>
      <c r="H593" s="4">
        <v>197875</v>
      </c>
      <c r="I593" s="4">
        <v>25723.75</v>
      </c>
      <c r="J593" s="4">
        <v>172151.25</v>
      </c>
      <c r="K593" s="4">
        <v>189960</v>
      </c>
      <c r="L593" s="4">
        <v>-17808.75</v>
      </c>
      <c r="M593" s="5">
        <v>41791</v>
      </c>
      <c r="N593" s="6">
        <v>6</v>
      </c>
      <c r="O593" s="3" t="s">
        <v>25</v>
      </c>
      <c r="P593" s="7" t="s">
        <v>21</v>
      </c>
    </row>
    <row r="594" spans="1:16" ht="12.55" x14ac:dyDescent="0.2">
      <c r="A594" s="2" t="s">
        <v>30</v>
      </c>
      <c r="B594" s="2" t="s">
        <v>26</v>
      </c>
      <c r="C594" s="3" t="s">
        <v>40</v>
      </c>
      <c r="D594" s="3" t="s">
        <v>51</v>
      </c>
      <c r="E594" s="2">
        <v>571</v>
      </c>
      <c r="F594" s="4">
        <v>10</v>
      </c>
      <c r="G594" s="4">
        <v>12</v>
      </c>
      <c r="H594" s="4">
        <v>6852</v>
      </c>
      <c r="I594" s="4">
        <v>890.76</v>
      </c>
      <c r="J594" s="4">
        <v>5961.24</v>
      </c>
      <c r="K594" s="4">
        <v>1713</v>
      </c>
      <c r="L594" s="4">
        <v>4248.24</v>
      </c>
      <c r="M594" s="5">
        <v>41821</v>
      </c>
      <c r="N594" s="6">
        <v>7</v>
      </c>
      <c r="O594" s="3" t="s">
        <v>32</v>
      </c>
      <c r="P594" s="7" t="s">
        <v>21</v>
      </c>
    </row>
    <row r="595" spans="1:16" ht="12.55" x14ac:dyDescent="0.2">
      <c r="A595" s="2" t="s">
        <v>16</v>
      </c>
      <c r="B595" s="2" t="s">
        <v>24</v>
      </c>
      <c r="C595" s="3" t="s">
        <v>40</v>
      </c>
      <c r="D595" s="3" t="s">
        <v>51</v>
      </c>
      <c r="E595" s="2">
        <v>2696</v>
      </c>
      <c r="F595" s="4">
        <v>10</v>
      </c>
      <c r="G595" s="4">
        <v>7</v>
      </c>
      <c r="H595" s="4">
        <v>18872</v>
      </c>
      <c r="I595" s="4">
        <v>2453.36</v>
      </c>
      <c r="J595" s="4">
        <v>16418.64</v>
      </c>
      <c r="K595" s="4">
        <v>13480</v>
      </c>
      <c r="L595" s="4">
        <v>2938.6399999999994</v>
      </c>
      <c r="M595" s="5">
        <v>41852</v>
      </c>
      <c r="N595" s="6">
        <v>8</v>
      </c>
      <c r="O595" s="3" t="s">
        <v>35</v>
      </c>
      <c r="P595" s="7" t="s">
        <v>21</v>
      </c>
    </row>
    <row r="596" spans="1:16" ht="12.55" x14ac:dyDescent="0.2">
      <c r="A596" s="2" t="s">
        <v>23</v>
      </c>
      <c r="B596" s="2" t="s">
        <v>17</v>
      </c>
      <c r="C596" s="3" t="s">
        <v>40</v>
      </c>
      <c r="D596" s="3" t="s">
        <v>51</v>
      </c>
      <c r="E596" s="2">
        <v>1565</v>
      </c>
      <c r="F596" s="4">
        <v>10</v>
      </c>
      <c r="G596" s="4">
        <v>15</v>
      </c>
      <c r="H596" s="4">
        <v>23475</v>
      </c>
      <c r="I596" s="4">
        <v>3051.75</v>
      </c>
      <c r="J596" s="4">
        <v>20423.25</v>
      </c>
      <c r="K596" s="4">
        <v>15650</v>
      </c>
      <c r="L596" s="4">
        <v>4773.25</v>
      </c>
      <c r="M596" s="5">
        <v>41913</v>
      </c>
      <c r="N596" s="6">
        <v>10</v>
      </c>
      <c r="O596" s="3" t="s">
        <v>37</v>
      </c>
      <c r="P596" s="7" t="s">
        <v>21</v>
      </c>
    </row>
    <row r="597" spans="1:16" ht="12.55" x14ac:dyDescent="0.2">
      <c r="A597" s="2" t="s">
        <v>16</v>
      </c>
      <c r="B597" s="2" t="s">
        <v>17</v>
      </c>
      <c r="C597" s="3" t="s">
        <v>40</v>
      </c>
      <c r="D597" s="3" t="s">
        <v>51</v>
      </c>
      <c r="E597" s="2">
        <v>1249</v>
      </c>
      <c r="F597" s="4">
        <v>10</v>
      </c>
      <c r="G597" s="4">
        <v>20</v>
      </c>
      <c r="H597" s="4">
        <v>24980</v>
      </c>
      <c r="I597" s="4">
        <v>3247.4</v>
      </c>
      <c r="J597" s="4">
        <v>21732.6</v>
      </c>
      <c r="K597" s="4">
        <v>12490</v>
      </c>
      <c r="L597" s="4">
        <v>9242.5999999999985</v>
      </c>
      <c r="M597" s="5">
        <v>41913</v>
      </c>
      <c r="N597" s="6">
        <v>10</v>
      </c>
      <c r="O597" s="3" t="s">
        <v>37</v>
      </c>
      <c r="P597" s="7" t="s">
        <v>21</v>
      </c>
    </row>
    <row r="598" spans="1:16" ht="12.55" x14ac:dyDescent="0.2">
      <c r="A598" s="2" t="s">
        <v>16</v>
      </c>
      <c r="B598" s="2" t="s">
        <v>22</v>
      </c>
      <c r="C598" s="3" t="s">
        <v>40</v>
      </c>
      <c r="D598" s="3" t="s">
        <v>51</v>
      </c>
      <c r="E598" s="2">
        <v>357</v>
      </c>
      <c r="F598" s="4">
        <v>10</v>
      </c>
      <c r="G598" s="4">
        <v>350</v>
      </c>
      <c r="H598" s="4">
        <v>124950</v>
      </c>
      <c r="I598" s="4">
        <v>16243.5</v>
      </c>
      <c r="J598" s="4">
        <v>108706.5</v>
      </c>
      <c r="K598" s="4">
        <v>92820</v>
      </c>
      <c r="L598" s="4">
        <v>15886.5</v>
      </c>
      <c r="M598" s="5">
        <v>41944</v>
      </c>
      <c r="N598" s="6">
        <v>11</v>
      </c>
      <c r="O598" s="3" t="s">
        <v>43</v>
      </c>
      <c r="P598" s="7" t="s">
        <v>21</v>
      </c>
    </row>
    <row r="599" spans="1:16" ht="12.55" x14ac:dyDescent="0.2">
      <c r="A599" s="2" t="s">
        <v>30</v>
      </c>
      <c r="B599" s="2" t="s">
        <v>22</v>
      </c>
      <c r="C599" s="3" t="s">
        <v>40</v>
      </c>
      <c r="D599" s="3" t="s">
        <v>51</v>
      </c>
      <c r="E599" s="2">
        <v>1013</v>
      </c>
      <c r="F599" s="4">
        <v>10</v>
      </c>
      <c r="G599" s="4">
        <v>12</v>
      </c>
      <c r="H599" s="4">
        <v>12156</v>
      </c>
      <c r="I599" s="4">
        <v>1580.28</v>
      </c>
      <c r="J599" s="4">
        <v>10575.72</v>
      </c>
      <c r="K599" s="4">
        <v>3039</v>
      </c>
      <c r="L599" s="4">
        <v>7536.7199999999993</v>
      </c>
      <c r="M599" s="5">
        <v>41974</v>
      </c>
      <c r="N599" s="6">
        <v>12</v>
      </c>
      <c r="O599" s="3" t="s">
        <v>27</v>
      </c>
      <c r="P599" s="7" t="s">
        <v>21</v>
      </c>
    </row>
    <row r="600" spans="1:16" ht="12.55" x14ac:dyDescent="0.2">
      <c r="A600" s="2" t="s">
        <v>23</v>
      </c>
      <c r="B600" s="2" t="s">
        <v>24</v>
      </c>
      <c r="C600" s="3" t="s">
        <v>44</v>
      </c>
      <c r="D600" s="3" t="s">
        <v>51</v>
      </c>
      <c r="E600" s="2">
        <v>3997.5</v>
      </c>
      <c r="F600" s="4">
        <v>120</v>
      </c>
      <c r="G600" s="4">
        <v>15</v>
      </c>
      <c r="H600" s="4">
        <v>59962.5</v>
      </c>
      <c r="I600" s="4">
        <v>7795.125</v>
      </c>
      <c r="J600" s="4">
        <v>52167.375</v>
      </c>
      <c r="K600" s="4">
        <v>39975</v>
      </c>
      <c r="L600" s="4">
        <v>12192.375</v>
      </c>
      <c r="M600" s="5">
        <v>41640</v>
      </c>
      <c r="N600" s="6">
        <v>1</v>
      </c>
      <c r="O600" s="3" t="s">
        <v>20</v>
      </c>
      <c r="P600" s="7" t="s">
        <v>21</v>
      </c>
    </row>
    <row r="601" spans="1:16" ht="12.55" x14ac:dyDescent="0.2">
      <c r="A601" s="2" t="s">
        <v>16</v>
      </c>
      <c r="B601" s="2" t="s">
        <v>17</v>
      </c>
      <c r="C601" s="3" t="s">
        <v>44</v>
      </c>
      <c r="D601" s="3" t="s">
        <v>51</v>
      </c>
      <c r="E601" s="2">
        <v>2632</v>
      </c>
      <c r="F601" s="4">
        <v>120</v>
      </c>
      <c r="G601" s="4">
        <v>350</v>
      </c>
      <c r="H601" s="4">
        <v>921200</v>
      </c>
      <c r="I601" s="4">
        <v>119756</v>
      </c>
      <c r="J601" s="4">
        <v>801444</v>
      </c>
      <c r="K601" s="4">
        <v>684320</v>
      </c>
      <c r="L601" s="4">
        <v>117124</v>
      </c>
      <c r="M601" s="5">
        <v>41791</v>
      </c>
      <c r="N601" s="6">
        <v>6</v>
      </c>
      <c r="O601" s="3" t="s">
        <v>25</v>
      </c>
      <c r="P601" s="7" t="s">
        <v>21</v>
      </c>
    </row>
    <row r="602" spans="1:16" ht="12.55" x14ac:dyDescent="0.2">
      <c r="A602" s="2" t="s">
        <v>16</v>
      </c>
      <c r="B602" s="2" t="s">
        <v>24</v>
      </c>
      <c r="C602" s="3" t="s">
        <v>44</v>
      </c>
      <c r="D602" s="3" t="s">
        <v>51</v>
      </c>
      <c r="E602" s="2">
        <v>1190</v>
      </c>
      <c r="F602" s="4">
        <v>120</v>
      </c>
      <c r="G602" s="4">
        <v>7</v>
      </c>
      <c r="H602" s="4">
        <v>8330</v>
      </c>
      <c r="I602" s="4">
        <v>1082.9000000000001</v>
      </c>
      <c r="J602" s="4">
        <v>7247.1</v>
      </c>
      <c r="K602" s="4">
        <v>5950</v>
      </c>
      <c r="L602" s="4">
        <v>1297.1000000000004</v>
      </c>
      <c r="M602" s="5">
        <v>41791</v>
      </c>
      <c r="N602" s="6">
        <v>6</v>
      </c>
      <c r="O602" s="3" t="s">
        <v>25</v>
      </c>
      <c r="P602" s="7" t="s">
        <v>21</v>
      </c>
    </row>
    <row r="603" spans="1:16" ht="12.55" x14ac:dyDescent="0.2">
      <c r="A603" s="2" t="s">
        <v>30</v>
      </c>
      <c r="B603" s="2" t="s">
        <v>26</v>
      </c>
      <c r="C603" s="3" t="s">
        <v>44</v>
      </c>
      <c r="D603" s="3" t="s">
        <v>51</v>
      </c>
      <c r="E603" s="2">
        <v>604</v>
      </c>
      <c r="F603" s="4">
        <v>120</v>
      </c>
      <c r="G603" s="4">
        <v>12</v>
      </c>
      <c r="H603" s="4">
        <v>7248</v>
      </c>
      <c r="I603" s="4">
        <v>942.24</v>
      </c>
      <c r="J603" s="4">
        <v>6305.76</v>
      </c>
      <c r="K603" s="4">
        <v>1812</v>
      </c>
      <c r="L603" s="4">
        <v>4493.76</v>
      </c>
      <c r="M603" s="5">
        <v>41791</v>
      </c>
      <c r="N603" s="6">
        <v>6</v>
      </c>
      <c r="O603" s="3" t="s">
        <v>25</v>
      </c>
      <c r="P603" s="7" t="s">
        <v>21</v>
      </c>
    </row>
    <row r="604" spans="1:16" ht="12.55" x14ac:dyDescent="0.2">
      <c r="A604" s="2" t="s">
        <v>23</v>
      </c>
      <c r="B604" s="2" t="s">
        <v>22</v>
      </c>
      <c r="C604" s="3" t="s">
        <v>44</v>
      </c>
      <c r="D604" s="3" t="s">
        <v>51</v>
      </c>
      <c r="E604" s="2">
        <v>660</v>
      </c>
      <c r="F604" s="4">
        <v>120</v>
      </c>
      <c r="G604" s="4">
        <v>15</v>
      </c>
      <c r="H604" s="4">
        <v>9900</v>
      </c>
      <c r="I604" s="4">
        <v>1287</v>
      </c>
      <c r="J604" s="4">
        <v>8613</v>
      </c>
      <c r="K604" s="4">
        <v>6600</v>
      </c>
      <c r="L604" s="4">
        <v>2013</v>
      </c>
      <c r="M604" s="5">
        <v>41518</v>
      </c>
      <c r="N604" s="6">
        <v>9</v>
      </c>
      <c r="O604" s="3" t="s">
        <v>36</v>
      </c>
      <c r="P604" s="7" t="s">
        <v>38</v>
      </c>
    </row>
    <row r="605" spans="1:16" ht="12.55" x14ac:dyDescent="0.2">
      <c r="A605" s="2" t="s">
        <v>30</v>
      </c>
      <c r="B605" s="2" t="s">
        <v>26</v>
      </c>
      <c r="C605" s="3" t="s">
        <v>44</v>
      </c>
      <c r="D605" s="3" t="s">
        <v>51</v>
      </c>
      <c r="E605" s="2">
        <v>410</v>
      </c>
      <c r="F605" s="4">
        <v>120</v>
      </c>
      <c r="G605" s="4">
        <v>12</v>
      </c>
      <c r="H605" s="4">
        <v>4920</v>
      </c>
      <c r="I605" s="4">
        <v>639.6</v>
      </c>
      <c r="J605" s="4">
        <v>4280.3999999999996</v>
      </c>
      <c r="K605" s="4">
        <v>1230</v>
      </c>
      <c r="L605" s="4">
        <v>3050.3999999999996</v>
      </c>
      <c r="M605" s="5">
        <v>41913</v>
      </c>
      <c r="N605" s="6">
        <v>10</v>
      </c>
      <c r="O605" s="3" t="s">
        <v>37</v>
      </c>
      <c r="P605" s="7" t="s">
        <v>21</v>
      </c>
    </row>
    <row r="606" spans="1:16" ht="12.55" x14ac:dyDescent="0.2">
      <c r="A606" s="2" t="s">
        <v>42</v>
      </c>
      <c r="B606" s="2" t="s">
        <v>26</v>
      </c>
      <c r="C606" s="3" t="s">
        <v>44</v>
      </c>
      <c r="D606" s="3" t="s">
        <v>51</v>
      </c>
      <c r="E606" s="2">
        <v>2605</v>
      </c>
      <c r="F606" s="4">
        <v>120</v>
      </c>
      <c r="G606" s="4">
        <v>300</v>
      </c>
      <c r="H606" s="4">
        <v>781500</v>
      </c>
      <c r="I606" s="4">
        <v>101595</v>
      </c>
      <c r="J606" s="4">
        <v>679905</v>
      </c>
      <c r="K606" s="4">
        <v>651250</v>
      </c>
      <c r="L606" s="4">
        <v>28655</v>
      </c>
      <c r="M606" s="5">
        <v>41579</v>
      </c>
      <c r="N606" s="6">
        <v>11</v>
      </c>
      <c r="O606" s="3" t="s">
        <v>43</v>
      </c>
      <c r="P606" s="7" t="s">
        <v>38</v>
      </c>
    </row>
    <row r="607" spans="1:16" ht="12.55" x14ac:dyDescent="0.2">
      <c r="A607" s="2" t="s">
        <v>30</v>
      </c>
      <c r="B607" s="2" t="s">
        <v>22</v>
      </c>
      <c r="C607" s="3" t="s">
        <v>44</v>
      </c>
      <c r="D607" s="3" t="s">
        <v>51</v>
      </c>
      <c r="E607" s="2">
        <v>1013</v>
      </c>
      <c r="F607" s="4">
        <v>120</v>
      </c>
      <c r="G607" s="4">
        <v>12</v>
      </c>
      <c r="H607" s="4">
        <v>12156</v>
      </c>
      <c r="I607" s="4">
        <v>1580.28</v>
      </c>
      <c r="J607" s="4">
        <v>10575.72</v>
      </c>
      <c r="K607" s="4">
        <v>3039</v>
      </c>
      <c r="L607" s="4">
        <v>7536.7199999999993</v>
      </c>
      <c r="M607" s="5">
        <v>41974</v>
      </c>
      <c r="N607" s="6">
        <v>12</v>
      </c>
      <c r="O607" s="3" t="s">
        <v>27</v>
      </c>
      <c r="P607" s="7" t="s">
        <v>21</v>
      </c>
    </row>
    <row r="608" spans="1:16" ht="12.55" x14ac:dyDescent="0.2">
      <c r="A608" s="2" t="s">
        <v>31</v>
      </c>
      <c r="B608" s="2" t="s">
        <v>17</v>
      </c>
      <c r="C608" s="3" t="s">
        <v>45</v>
      </c>
      <c r="D608" s="3" t="s">
        <v>51</v>
      </c>
      <c r="E608" s="2">
        <v>1583</v>
      </c>
      <c r="F608" s="4">
        <v>250</v>
      </c>
      <c r="G608" s="4">
        <v>125</v>
      </c>
      <c r="H608" s="4">
        <v>197875</v>
      </c>
      <c r="I608" s="4">
        <v>25723.75</v>
      </c>
      <c r="J608" s="4">
        <v>172151.25</v>
      </c>
      <c r="K608" s="4">
        <v>189960</v>
      </c>
      <c r="L608" s="4">
        <v>-17808.75</v>
      </c>
      <c r="M608" s="5">
        <v>41791</v>
      </c>
      <c r="N608" s="6">
        <v>6</v>
      </c>
      <c r="O608" s="3" t="s">
        <v>25</v>
      </c>
      <c r="P608" s="7" t="s">
        <v>21</v>
      </c>
    </row>
    <row r="609" spans="1:16" ht="12.55" x14ac:dyDescent="0.2">
      <c r="A609" s="2" t="s">
        <v>23</v>
      </c>
      <c r="B609" s="2" t="s">
        <v>17</v>
      </c>
      <c r="C609" s="3" t="s">
        <v>45</v>
      </c>
      <c r="D609" s="3" t="s">
        <v>51</v>
      </c>
      <c r="E609" s="2">
        <v>1565</v>
      </c>
      <c r="F609" s="4">
        <v>250</v>
      </c>
      <c r="G609" s="4">
        <v>15</v>
      </c>
      <c r="H609" s="4">
        <v>23475</v>
      </c>
      <c r="I609" s="4">
        <v>3051.75</v>
      </c>
      <c r="J609" s="4">
        <v>20423.25</v>
      </c>
      <c r="K609" s="4">
        <v>15650</v>
      </c>
      <c r="L609" s="4">
        <v>4773.25</v>
      </c>
      <c r="M609" s="5">
        <v>41913</v>
      </c>
      <c r="N609" s="6">
        <v>10</v>
      </c>
      <c r="O609" s="3" t="s">
        <v>37</v>
      </c>
      <c r="P609" s="7" t="s">
        <v>21</v>
      </c>
    </row>
    <row r="610" spans="1:16" ht="12.55" x14ac:dyDescent="0.2">
      <c r="A610" s="2" t="s">
        <v>31</v>
      </c>
      <c r="B610" s="2" t="s">
        <v>17</v>
      </c>
      <c r="C610" s="3" t="s">
        <v>47</v>
      </c>
      <c r="D610" s="3" t="s">
        <v>51</v>
      </c>
      <c r="E610" s="2">
        <v>1659</v>
      </c>
      <c r="F610" s="4">
        <v>260</v>
      </c>
      <c r="G610" s="4">
        <v>125</v>
      </c>
      <c r="H610" s="4">
        <v>207375</v>
      </c>
      <c r="I610" s="4">
        <v>26958.75</v>
      </c>
      <c r="J610" s="4">
        <v>180416.25</v>
      </c>
      <c r="K610" s="4">
        <v>199080</v>
      </c>
      <c r="L610" s="4">
        <v>-18663.75</v>
      </c>
      <c r="M610" s="5">
        <v>41640</v>
      </c>
      <c r="N610" s="6">
        <v>1</v>
      </c>
      <c r="O610" s="3" t="s">
        <v>20</v>
      </c>
      <c r="P610" s="7" t="s">
        <v>21</v>
      </c>
    </row>
    <row r="611" spans="1:16" ht="12.55" x14ac:dyDescent="0.2">
      <c r="A611" s="2" t="s">
        <v>16</v>
      </c>
      <c r="B611" s="2" t="s">
        <v>24</v>
      </c>
      <c r="C611" s="3" t="s">
        <v>47</v>
      </c>
      <c r="D611" s="3" t="s">
        <v>51</v>
      </c>
      <c r="E611" s="2">
        <v>1190</v>
      </c>
      <c r="F611" s="4">
        <v>260</v>
      </c>
      <c r="G611" s="4">
        <v>7</v>
      </c>
      <c r="H611" s="4">
        <v>8330</v>
      </c>
      <c r="I611" s="4">
        <v>1082.9000000000001</v>
      </c>
      <c r="J611" s="4">
        <v>7247.1</v>
      </c>
      <c r="K611" s="4">
        <v>5950</v>
      </c>
      <c r="L611" s="4">
        <v>1297.1000000000004</v>
      </c>
      <c r="M611" s="5">
        <v>41791</v>
      </c>
      <c r="N611" s="6">
        <v>6</v>
      </c>
      <c r="O611" s="3" t="s">
        <v>25</v>
      </c>
      <c r="P611" s="7" t="s">
        <v>21</v>
      </c>
    </row>
    <row r="612" spans="1:16" ht="12.55" x14ac:dyDescent="0.2">
      <c r="A612" s="2" t="s">
        <v>30</v>
      </c>
      <c r="B612" s="2" t="s">
        <v>26</v>
      </c>
      <c r="C612" s="3" t="s">
        <v>47</v>
      </c>
      <c r="D612" s="3" t="s">
        <v>51</v>
      </c>
      <c r="E612" s="2">
        <v>410</v>
      </c>
      <c r="F612" s="4">
        <v>260</v>
      </c>
      <c r="G612" s="4">
        <v>12</v>
      </c>
      <c r="H612" s="4">
        <v>4920</v>
      </c>
      <c r="I612" s="4">
        <v>639.6</v>
      </c>
      <c r="J612" s="4">
        <v>4280.3999999999996</v>
      </c>
      <c r="K612" s="4">
        <v>1230</v>
      </c>
      <c r="L612" s="4">
        <v>3050.3999999999996</v>
      </c>
      <c r="M612" s="5">
        <v>41913</v>
      </c>
      <c r="N612" s="6">
        <v>10</v>
      </c>
      <c r="O612" s="3" t="s">
        <v>37</v>
      </c>
      <c r="P612" s="7" t="s">
        <v>21</v>
      </c>
    </row>
    <row r="613" spans="1:16" ht="12.55" x14ac:dyDescent="0.2">
      <c r="A613" s="2" t="s">
        <v>30</v>
      </c>
      <c r="B613" s="2" t="s">
        <v>22</v>
      </c>
      <c r="C613" s="3" t="s">
        <v>47</v>
      </c>
      <c r="D613" s="3" t="s">
        <v>51</v>
      </c>
      <c r="E613" s="2">
        <v>1770</v>
      </c>
      <c r="F613" s="4">
        <v>260</v>
      </c>
      <c r="G613" s="4">
        <v>12</v>
      </c>
      <c r="H613" s="4">
        <v>21240</v>
      </c>
      <c r="I613" s="4">
        <v>2761.2</v>
      </c>
      <c r="J613" s="4">
        <v>18478.8</v>
      </c>
      <c r="K613" s="4">
        <v>5310</v>
      </c>
      <c r="L613" s="4">
        <v>13168.8</v>
      </c>
      <c r="M613" s="5">
        <v>41609</v>
      </c>
      <c r="N613" s="6">
        <v>12</v>
      </c>
      <c r="O613" s="3" t="s">
        <v>27</v>
      </c>
      <c r="P613" s="7" t="s">
        <v>38</v>
      </c>
    </row>
    <row r="614" spans="1:16" ht="12.55" x14ac:dyDescent="0.2">
      <c r="A614" s="2" t="s">
        <v>16</v>
      </c>
      <c r="B614" s="2" t="s">
        <v>26</v>
      </c>
      <c r="C614" s="3" t="s">
        <v>18</v>
      </c>
      <c r="D614" s="3" t="s">
        <v>51</v>
      </c>
      <c r="E614" s="2">
        <v>2579</v>
      </c>
      <c r="F614" s="4">
        <v>3</v>
      </c>
      <c r="G614" s="4">
        <v>20</v>
      </c>
      <c r="H614" s="4">
        <v>51580</v>
      </c>
      <c r="I614" s="4">
        <v>7221.2</v>
      </c>
      <c r="J614" s="4">
        <v>44358.8</v>
      </c>
      <c r="K614" s="4">
        <v>25790</v>
      </c>
      <c r="L614" s="4">
        <v>18568.800000000003</v>
      </c>
      <c r="M614" s="5">
        <v>41730</v>
      </c>
      <c r="N614" s="6">
        <v>4</v>
      </c>
      <c r="O614" s="3" t="s">
        <v>46</v>
      </c>
      <c r="P614" s="7" t="s">
        <v>21</v>
      </c>
    </row>
    <row r="615" spans="1:16" ht="12.55" x14ac:dyDescent="0.2">
      <c r="A615" s="2" t="s">
        <v>16</v>
      </c>
      <c r="B615" s="2" t="s">
        <v>39</v>
      </c>
      <c r="C615" s="3" t="s">
        <v>18</v>
      </c>
      <c r="D615" s="3" t="s">
        <v>51</v>
      </c>
      <c r="E615" s="2">
        <v>1743</v>
      </c>
      <c r="F615" s="4">
        <v>3</v>
      </c>
      <c r="G615" s="4">
        <v>20</v>
      </c>
      <c r="H615" s="4">
        <v>34860</v>
      </c>
      <c r="I615" s="4">
        <v>4880.3999999999996</v>
      </c>
      <c r="J615" s="4">
        <v>29979.599999999999</v>
      </c>
      <c r="K615" s="4">
        <v>17430</v>
      </c>
      <c r="L615" s="4">
        <v>12549.599999999999</v>
      </c>
      <c r="M615" s="5">
        <v>41760</v>
      </c>
      <c r="N615" s="6">
        <v>5</v>
      </c>
      <c r="O615" s="3" t="s">
        <v>49</v>
      </c>
      <c r="P615" s="7" t="s">
        <v>21</v>
      </c>
    </row>
    <row r="616" spans="1:16" ht="12.55" x14ac:dyDescent="0.2">
      <c r="A616" s="2" t="s">
        <v>16</v>
      </c>
      <c r="B616" s="2" t="s">
        <v>39</v>
      </c>
      <c r="C616" s="3" t="s">
        <v>18</v>
      </c>
      <c r="D616" s="3" t="s">
        <v>51</v>
      </c>
      <c r="E616" s="2">
        <v>2996</v>
      </c>
      <c r="F616" s="4">
        <v>3</v>
      </c>
      <c r="G616" s="4">
        <v>7</v>
      </c>
      <c r="H616" s="4">
        <v>20972</v>
      </c>
      <c r="I616" s="4">
        <v>2936.08</v>
      </c>
      <c r="J616" s="4">
        <v>18035.919999999998</v>
      </c>
      <c r="K616" s="4">
        <v>14980</v>
      </c>
      <c r="L616" s="4">
        <v>3055.9199999999983</v>
      </c>
      <c r="M616" s="5">
        <v>41548</v>
      </c>
      <c r="N616" s="6">
        <v>10</v>
      </c>
      <c r="O616" s="3" t="s">
        <v>37</v>
      </c>
      <c r="P616" s="7" t="s">
        <v>38</v>
      </c>
    </row>
    <row r="617" spans="1:16" ht="12.55" x14ac:dyDescent="0.2">
      <c r="A617" s="2" t="s">
        <v>16</v>
      </c>
      <c r="B617" s="2" t="s">
        <v>22</v>
      </c>
      <c r="C617" s="3" t="s">
        <v>18</v>
      </c>
      <c r="D617" s="3" t="s">
        <v>51</v>
      </c>
      <c r="E617" s="2">
        <v>280</v>
      </c>
      <c r="F617" s="4">
        <v>3</v>
      </c>
      <c r="G617" s="4">
        <v>7</v>
      </c>
      <c r="H617" s="4">
        <v>1960</v>
      </c>
      <c r="I617" s="4">
        <v>274.39999999999998</v>
      </c>
      <c r="J617" s="4">
        <v>1685.6</v>
      </c>
      <c r="K617" s="4">
        <v>1400</v>
      </c>
      <c r="L617" s="4">
        <v>285.59999999999991</v>
      </c>
      <c r="M617" s="5">
        <v>41974</v>
      </c>
      <c r="N617" s="6">
        <v>12</v>
      </c>
      <c r="O617" s="3" t="s">
        <v>27</v>
      </c>
      <c r="P617" s="7" t="s">
        <v>21</v>
      </c>
    </row>
    <row r="618" spans="1:16" ht="12.55" x14ac:dyDescent="0.2">
      <c r="A618" s="2" t="s">
        <v>16</v>
      </c>
      <c r="B618" s="2" t="s">
        <v>24</v>
      </c>
      <c r="C618" s="3" t="s">
        <v>28</v>
      </c>
      <c r="D618" s="3" t="s">
        <v>51</v>
      </c>
      <c r="E618" s="2">
        <v>293</v>
      </c>
      <c r="F618" s="4">
        <v>5</v>
      </c>
      <c r="G618" s="4">
        <v>7</v>
      </c>
      <c r="H618" s="4">
        <v>2051</v>
      </c>
      <c r="I618" s="4">
        <v>287.14</v>
      </c>
      <c r="J618" s="4">
        <v>1763.8600000000001</v>
      </c>
      <c r="K618" s="4">
        <v>1465</v>
      </c>
      <c r="L618" s="4">
        <v>298.86000000000013</v>
      </c>
      <c r="M618" s="5">
        <v>41671</v>
      </c>
      <c r="N618" s="6">
        <v>2</v>
      </c>
      <c r="O618" s="3" t="s">
        <v>41</v>
      </c>
      <c r="P618" s="7" t="s">
        <v>21</v>
      </c>
    </row>
    <row r="619" spans="1:16" ht="12.55" x14ac:dyDescent="0.2">
      <c r="A619" s="2" t="s">
        <v>16</v>
      </c>
      <c r="B619" s="2" t="s">
        <v>39</v>
      </c>
      <c r="C619" s="3" t="s">
        <v>28</v>
      </c>
      <c r="D619" s="3" t="s">
        <v>51</v>
      </c>
      <c r="E619" s="2">
        <v>2996</v>
      </c>
      <c r="F619" s="4">
        <v>5</v>
      </c>
      <c r="G619" s="4">
        <v>7</v>
      </c>
      <c r="H619" s="4">
        <v>20972</v>
      </c>
      <c r="I619" s="4">
        <v>2936.08</v>
      </c>
      <c r="J619" s="4">
        <v>18035.919999999998</v>
      </c>
      <c r="K619" s="4">
        <v>14980</v>
      </c>
      <c r="L619" s="4">
        <v>3055.9199999999983</v>
      </c>
      <c r="M619" s="5">
        <v>41548</v>
      </c>
      <c r="N619" s="6">
        <v>10</v>
      </c>
      <c r="O619" s="3" t="s">
        <v>37</v>
      </c>
      <c r="P619" s="7" t="s">
        <v>38</v>
      </c>
    </row>
    <row r="620" spans="1:16" ht="12.55" x14ac:dyDescent="0.2">
      <c r="A620" s="2" t="s">
        <v>23</v>
      </c>
      <c r="B620" s="2" t="s">
        <v>22</v>
      </c>
      <c r="C620" s="3" t="s">
        <v>40</v>
      </c>
      <c r="D620" s="3" t="s">
        <v>51</v>
      </c>
      <c r="E620" s="2">
        <v>278</v>
      </c>
      <c r="F620" s="4">
        <v>10</v>
      </c>
      <c r="G620" s="4">
        <v>15</v>
      </c>
      <c r="H620" s="4">
        <v>4170</v>
      </c>
      <c r="I620" s="4">
        <v>583.79999999999995</v>
      </c>
      <c r="J620" s="4">
        <v>3586.2</v>
      </c>
      <c r="K620" s="4">
        <v>2780</v>
      </c>
      <c r="L620" s="4">
        <v>806.19999999999982</v>
      </c>
      <c r="M620" s="5">
        <v>41671</v>
      </c>
      <c r="N620" s="6">
        <v>2</v>
      </c>
      <c r="O620" s="3" t="s">
        <v>41</v>
      </c>
      <c r="P620" s="7" t="s">
        <v>21</v>
      </c>
    </row>
    <row r="621" spans="1:16" ht="12.55" x14ac:dyDescent="0.2">
      <c r="A621" s="2" t="s">
        <v>16</v>
      </c>
      <c r="B621" s="2" t="s">
        <v>17</v>
      </c>
      <c r="C621" s="3" t="s">
        <v>40</v>
      </c>
      <c r="D621" s="3" t="s">
        <v>51</v>
      </c>
      <c r="E621" s="2">
        <v>2428</v>
      </c>
      <c r="F621" s="4">
        <v>10</v>
      </c>
      <c r="G621" s="4">
        <v>20</v>
      </c>
      <c r="H621" s="4">
        <v>48560</v>
      </c>
      <c r="I621" s="4">
        <v>6798.4</v>
      </c>
      <c r="J621" s="4">
        <v>41761.599999999999</v>
      </c>
      <c r="K621" s="4">
        <v>24280</v>
      </c>
      <c r="L621" s="4">
        <v>17481.599999999999</v>
      </c>
      <c r="M621" s="5">
        <v>41699</v>
      </c>
      <c r="N621" s="6">
        <v>3</v>
      </c>
      <c r="O621" s="3" t="s">
        <v>29</v>
      </c>
      <c r="P621" s="7" t="s">
        <v>21</v>
      </c>
    </row>
    <row r="622" spans="1:16" ht="12.55" x14ac:dyDescent="0.2">
      <c r="A622" s="2" t="s">
        <v>23</v>
      </c>
      <c r="B622" s="2" t="s">
        <v>39</v>
      </c>
      <c r="C622" s="3" t="s">
        <v>40</v>
      </c>
      <c r="D622" s="3" t="s">
        <v>51</v>
      </c>
      <c r="E622" s="2">
        <v>1767</v>
      </c>
      <c r="F622" s="4">
        <v>10</v>
      </c>
      <c r="G622" s="4">
        <v>15</v>
      </c>
      <c r="H622" s="4">
        <v>26505</v>
      </c>
      <c r="I622" s="4">
        <v>3710.7</v>
      </c>
      <c r="J622" s="4">
        <v>22794.3</v>
      </c>
      <c r="K622" s="4">
        <v>17670</v>
      </c>
      <c r="L622" s="4">
        <v>5124.2999999999993</v>
      </c>
      <c r="M622" s="5">
        <v>41883</v>
      </c>
      <c r="N622" s="6">
        <v>9</v>
      </c>
      <c r="O622" s="3" t="s">
        <v>36</v>
      </c>
      <c r="P622" s="7" t="s">
        <v>21</v>
      </c>
    </row>
    <row r="623" spans="1:16" ht="12.55" x14ac:dyDescent="0.2">
      <c r="A623" s="2" t="s">
        <v>30</v>
      </c>
      <c r="B623" s="2" t="s">
        <v>24</v>
      </c>
      <c r="C623" s="3" t="s">
        <v>40</v>
      </c>
      <c r="D623" s="3" t="s">
        <v>51</v>
      </c>
      <c r="E623" s="2">
        <v>1393</v>
      </c>
      <c r="F623" s="4">
        <v>10</v>
      </c>
      <c r="G623" s="4">
        <v>12</v>
      </c>
      <c r="H623" s="4">
        <v>16716</v>
      </c>
      <c r="I623" s="4">
        <v>2340.2399999999998</v>
      </c>
      <c r="J623" s="4">
        <v>14375.76</v>
      </c>
      <c r="K623" s="4">
        <v>4179</v>
      </c>
      <c r="L623" s="4">
        <v>10196.76</v>
      </c>
      <c r="M623" s="5">
        <v>41913</v>
      </c>
      <c r="N623" s="6">
        <v>10</v>
      </c>
      <c r="O623" s="3" t="s">
        <v>37</v>
      </c>
      <c r="P623" s="7" t="s">
        <v>21</v>
      </c>
    </row>
    <row r="624" spans="1:16" ht="12.55" x14ac:dyDescent="0.2">
      <c r="A624" s="2" t="s">
        <v>16</v>
      </c>
      <c r="B624" s="2" t="s">
        <v>22</v>
      </c>
      <c r="C624" s="3" t="s">
        <v>45</v>
      </c>
      <c r="D624" s="3" t="s">
        <v>51</v>
      </c>
      <c r="E624" s="2">
        <v>280</v>
      </c>
      <c r="F624" s="4">
        <v>250</v>
      </c>
      <c r="G624" s="4">
        <v>7</v>
      </c>
      <c r="H624" s="4">
        <v>1960</v>
      </c>
      <c r="I624" s="4">
        <v>274.39999999999998</v>
      </c>
      <c r="J624" s="4">
        <v>1685.6</v>
      </c>
      <c r="K624" s="4">
        <v>1400</v>
      </c>
      <c r="L624" s="4">
        <v>285.59999999999991</v>
      </c>
      <c r="M624" s="5">
        <v>41974</v>
      </c>
      <c r="N624" s="6">
        <v>12</v>
      </c>
      <c r="O624" s="3" t="s">
        <v>27</v>
      </c>
      <c r="P624" s="7" t="s">
        <v>21</v>
      </c>
    </row>
    <row r="625" spans="1:16" ht="12.55" x14ac:dyDescent="0.2">
      <c r="A625" s="2" t="s">
        <v>30</v>
      </c>
      <c r="B625" s="2" t="s">
        <v>24</v>
      </c>
      <c r="C625" s="3" t="s">
        <v>47</v>
      </c>
      <c r="D625" s="3" t="s">
        <v>51</v>
      </c>
      <c r="E625" s="2">
        <v>1393</v>
      </c>
      <c r="F625" s="4">
        <v>260</v>
      </c>
      <c r="G625" s="4">
        <v>12</v>
      </c>
      <c r="H625" s="4">
        <v>16716</v>
      </c>
      <c r="I625" s="4">
        <v>2340.2399999999998</v>
      </c>
      <c r="J625" s="4">
        <v>14375.76</v>
      </c>
      <c r="K625" s="4">
        <v>4179</v>
      </c>
      <c r="L625" s="4">
        <v>10196.76</v>
      </c>
      <c r="M625" s="5">
        <v>41913</v>
      </c>
      <c r="N625" s="6">
        <v>10</v>
      </c>
      <c r="O625" s="3" t="s">
        <v>37</v>
      </c>
      <c r="P625" s="7" t="s">
        <v>21</v>
      </c>
    </row>
    <row r="626" spans="1:16" ht="12.55" x14ac:dyDescent="0.2">
      <c r="A626" s="2" t="s">
        <v>30</v>
      </c>
      <c r="B626" s="2" t="s">
        <v>39</v>
      </c>
      <c r="C626" s="3" t="s">
        <v>47</v>
      </c>
      <c r="D626" s="3" t="s">
        <v>51</v>
      </c>
      <c r="E626" s="2">
        <v>2015</v>
      </c>
      <c r="F626" s="4">
        <v>260</v>
      </c>
      <c r="G626" s="4">
        <v>12</v>
      </c>
      <c r="H626" s="4">
        <v>24180</v>
      </c>
      <c r="I626" s="4">
        <v>3385.2</v>
      </c>
      <c r="J626" s="4">
        <v>20794.8</v>
      </c>
      <c r="K626" s="4">
        <v>6045</v>
      </c>
      <c r="L626" s="4">
        <v>14749.8</v>
      </c>
      <c r="M626" s="5">
        <v>41609</v>
      </c>
      <c r="N626" s="6">
        <v>12</v>
      </c>
      <c r="O626" s="3" t="s">
        <v>27</v>
      </c>
      <c r="P626" s="7" t="s">
        <v>38</v>
      </c>
    </row>
    <row r="627" spans="1:16" ht="12.55" x14ac:dyDescent="0.2">
      <c r="A627" s="2" t="s">
        <v>42</v>
      </c>
      <c r="B627" s="2" t="s">
        <v>26</v>
      </c>
      <c r="C627" s="3" t="s">
        <v>18</v>
      </c>
      <c r="D627" s="3" t="s">
        <v>51</v>
      </c>
      <c r="E627" s="2">
        <v>801</v>
      </c>
      <c r="F627" s="4">
        <v>3</v>
      </c>
      <c r="G627" s="4">
        <v>300</v>
      </c>
      <c r="H627" s="4">
        <v>240300</v>
      </c>
      <c r="I627" s="4">
        <v>33642</v>
      </c>
      <c r="J627" s="4">
        <v>206658</v>
      </c>
      <c r="K627" s="4">
        <v>200250</v>
      </c>
      <c r="L627" s="4">
        <v>6408</v>
      </c>
      <c r="M627" s="5">
        <v>41821</v>
      </c>
      <c r="N627" s="6">
        <v>7</v>
      </c>
      <c r="O627" s="3" t="s">
        <v>32</v>
      </c>
      <c r="P627" s="7" t="s">
        <v>21</v>
      </c>
    </row>
    <row r="628" spans="1:16" ht="12.55" x14ac:dyDescent="0.2">
      <c r="A628" s="2" t="s">
        <v>31</v>
      </c>
      <c r="B628" s="2" t="s">
        <v>24</v>
      </c>
      <c r="C628" s="3" t="s">
        <v>18</v>
      </c>
      <c r="D628" s="3" t="s">
        <v>51</v>
      </c>
      <c r="E628" s="2">
        <v>1023</v>
      </c>
      <c r="F628" s="4">
        <v>3</v>
      </c>
      <c r="G628" s="4">
        <v>125</v>
      </c>
      <c r="H628" s="4">
        <v>127875</v>
      </c>
      <c r="I628" s="4">
        <v>17902.5</v>
      </c>
      <c r="J628" s="4">
        <v>109972.5</v>
      </c>
      <c r="K628" s="4">
        <v>122760</v>
      </c>
      <c r="L628" s="4">
        <v>-12787.5</v>
      </c>
      <c r="M628" s="5">
        <v>41518</v>
      </c>
      <c r="N628" s="6">
        <v>9</v>
      </c>
      <c r="O628" s="3" t="s">
        <v>36</v>
      </c>
      <c r="P628" s="7" t="s">
        <v>38</v>
      </c>
    </row>
    <row r="629" spans="1:16" ht="12.55" x14ac:dyDescent="0.2">
      <c r="A629" s="2" t="s">
        <v>42</v>
      </c>
      <c r="B629" s="2" t="s">
        <v>17</v>
      </c>
      <c r="C629" s="3" t="s">
        <v>18</v>
      </c>
      <c r="D629" s="3" t="s">
        <v>51</v>
      </c>
      <c r="E629" s="2">
        <v>1496</v>
      </c>
      <c r="F629" s="4">
        <v>3</v>
      </c>
      <c r="G629" s="4">
        <v>300</v>
      </c>
      <c r="H629" s="4">
        <v>448800</v>
      </c>
      <c r="I629" s="4">
        <v>62832</v>
      </c>
      <c r="J629" s="4">
        <v>385968</v>
      </c>
      <c r="K629" s="4">
        <v>374000</v>
      </c>
      <c r="L629" s="4">
        <v>11968</v>
      </c>
      <c r="M629" s="5">
        <v>41913</v>
      </c>
      <c r="N629" s="6">
        <v>10</v>
      </c>
      <c r="O629" s="3" t="s">
        <v>37</v>
      </c>
      <c r="P629" s="7" t="s">
        <v>21</v>
      </c>
    </row>
    <row r="630" spans="1:16" ht="12.55" x14ac:dyDescent="0.2">
      <c r="A630" s="2" t="s">
        <v>42</v>
      </c>
      <c r="B630" s="2" t="s">
        <v>39</v>
      </c>
      <c r="C630" s="3" t="s">
        <v>18</v>
      </c>
      <c r="D630" s="3" t="s">
        <v>51</v>
      </c>
      <c r="E630" s="2">
        <v>1010</v>
      </c>
      <c r="F630" s="4">
        <v>3</v>
      </c>
      <c r="G630" s="4">
        <v>300</v>
      </c>
      <c r="H630" s="4">
        <v>303000</v>
      </c>
      <c r="I630" s="4">
        <v>42420</v>
      </c>
      <c r="J630" s="4">
        <v>260580</v>
      </c>
      <c r="K630" s="4">
        <v>252500</v>
      </c>
      <c r="L630" s="4">
        <v>8080</v>
      </c>
      <c r="M630" s="5">
        <v>41913</v>
      </c>
      <c r="N630" s="6">
        <v>10</v>
      </c>
      <c r="O630" s="3" t="s">
        <v>37</v>
      </c>
      <c r="P630" s="7" t="s">
        <v>21</v>
      </c>
    </row>
    <row r="631" spans="1:16" ht="12.55" x14ac:dyDescent="0.2">
      <c r="A631" s="2" t="s">
        <v>23</v>
      </c>
      <c r="B631" s="2" t="s">
        <v>22</v>
      </c>
      <c r="C631" s="3" t="s">
        <v>18</v>
      </c>
      <c r="D631" s="3" t="s">
        <v>51</v>
      </c>
      <c r="E631" s="2">
        <v>1513</v>
      </c>
      <c r="F631" s="4">
        <v>3</v>
      </c>
      <c r="G631" s="4">
        <v>15</v>
      </c>
      <c r="H631" s="4">
        <v>22695</v>
      </c>
      <c r="I631" s="4">
        <v>3177.3</v>
      </c>
      <c r="J631" s="4">
        <v>19517.7</v>
      </c>
      <c r="K631" s="4">
        <v>15130</v>
      </c>
      <c r="L631" s="4">
        <v>4387.7000000000007</v>
      </c>
      <c r="M631" s="5">
        <v>41944</v>
      </c>
      <c r="N631" s="6">
        <v>11</v>
      </c>
      <c r="O631" s="3" t="s">
        <v>43</v>
      </c>
      <c r="P631" s="7" t="s">
        <v>21</v>
      </c>
    </row>
    <row r="632" spans="1:16" ht="12.55" x14ac:dyDescent="0.2">
      <c r="A632" s="2" t="s">
        <v>23</v>
      </c>
      <c r="B632" s="2" t="s">
        <v>17</v>
      </c>
      <c r="C632" s="3" t="s">
        <v>18</v>
      </c>
      <c r="D632" s="3" t="s">
        <v>51</v>
      </c>
      <c r="E632" s="2">
        <v>2300</v>
      </c>
      <c r="F632" s="4">
        <v>3</v>
      </c>
      <c r="G632" s="4">
        <v>15</v>
      </c>
      <c r="H632" s="4">
        <v>34500</v>
      </c>
      <c r="I632" s="4">
        <v>4830</v>
      </c>
      <c r="J632" s="4">
        <v>29670</v>
      </c>
      <c r="K632" s="4">
        <v>23000</v>
      </c>
      <c r="L632" s="4">
        <v>6670</v>
      </c>
      <c r="M632" s="5">
        <v>41974</v>
      </c>
      <c r="N632" s="6">
        <v>12</v>
      </c>
      <c r="O632" s="3" t="s">
        <v>27</v>
      </c>
      <c r="P632" s="7" t="s">
        <v>21</v>
      </c>
    </row>
    <row r="633" spans="1:16" ht="12.55" x14ac:dyDescent="0.2">
      <c r="A633" s="2" t="s">
        <v>31</v>
      </c>
      <c r="B633" s="2" t="s">
        <v>26</v>
      </c>
      <c r="C633" s="3" t="s">
        <v>18</v>
      </c>
      <c r="D633" s="3" t="s">
        <v>51</v>
      </c>
      <c r="E633" s="2">
        <v>2821</v>
      </c>
      <c r="F633" s="4">
        <v>3</v>
      </c>
      <c r="G633" s="4">
        <v>125</v>
      </c>
      <c r="H633" s="4">
        <v>352625</v>
      </c>
      <c r="I633" s="4">
        <v>49367.5</v>
      </c>
      <c r="J633" s="4">
        <v>303257.5</v>
      </c>
      <c r="K633" s="4">
        <v>338520</v>
      </c>
      <c r="L633" s="4">
        <v>-35262.5</v>
      </c>
      <c r="M633" s="5">
        <v>41609</v>
      </c>
      <c r="N633" s="6">
        <v>12</v>
      </c>
      <c r="O633" s="3" t="s">
        <v>27</v>
      </c>
      <c r="P633" s="7" t="s">
        <v>38</v>
      </c>
    </row>
    <row r="634" spans="1:16" ht="12.55" x14ac:dyDescent="0.2">
      <c r="A634" s="2" t="s">
        <v>16</v>
      </c>
      <c r="B634" s="2" t="s">
        <v>17</v>
      </c>
      <c r="C634" s="3" t="s">
        <v>28</v>
      </c>
      <c r="D634" s="3" t="s">
        <v>51</v>
      </c>
      <c r="E634" s="2">
        <v>2227.5</v>
      </c>
      <c r="F634" s="4">
        <v>5</v>
      </c>
      <c r="G634" s="4">
        <v>350</v>
      </c>
      <c r="H634" s="4">
        <v>779625</v>
      </c>
      <c r="I634" s="4">
        <v>109147.5</v>
      </c>
      <c r="J634" s="4">
        <v>670477.5</v>
      </c>
      <c r="K634" s="4">
        <v>579150</v>
      </c>
      <c r="L634" s="4">
        <v>91327.5</v>
      </c>
      <c r="M634" s="5">
        <v>41640</v>
      </c>
      <c r="N634" s="6">
        <v>1</v>
      </c>
      <c r="O634" s="3" t="s">
        <v>20</v>
      </c>
      <c r="P634" s="7" t="s">
        <v>21</v>
      </c>
    </row>
    <row r="635" spans="1:16" ht="12.55" x14ac:dyDescent="0.2">
      <c r="A635" s="2" t="s">
        <v>16</v>
      </c>
      <c r="B635" s="2" t="s">
        <v>22</v>
      </c>
      <c r="C635" s="3" t="s">
        <v>28</v>
      </c>
      <c r="D635" s="3" t="s">
        <v>51</v>
      </c>
      <c r="E635" s="2">
        <v>1199</v>
      </c>
      <c r="F635" s="4">
        <v>5</v>
      </c>
      <c r="G635" s="4">
        <v>350</v>
      </c>
      <c r="H635" s="4">
        <v>419650</v>
      </c>
      <c r="I635" s="4">
        <v>58751</v>
      </c>
      <c r="J635" s="4">
        <v>360899</v>
      </c>
      <c r="K635" s="4">
        <v>311740</v>
      </c>
      <c r="L635" s="4">
        <v>49159</v>
      </c>
      <c r="M635" s="5">
        <v>41730</v>
      </c>
      <c r="N635" s="6">
        <v>4</v>
      </c>
      <c r="O635" s="3" t="s">
        <v>46</v>
      </c>
      <c r="P635" s="7" t="s">
        <v>21</v>
      </c>
    </row>
    <row r="636" spans="1:16" ht="12.55" x14ac:dyDescent="0.2">
      <c r="A636" s="2" t="s">
        <v>16</v>
      </c>
      <c r="B636" s="2" t="s">
        <v>17</v>
      </c>
      <c r="C636" s="3" t="s">
        <v>28</v>
      </c>
      <c r="D636" s="3" t="s">
        <v>51</v>
      </c>
      <c r="E636" s="2">
        <v>200</v>
      </c>
      <c r="F636" s="4">
        <v>5</v>
      </c>
      <c r="G636" s="4">
        <v>350</v>
      </c>
      <c r="H636" s="4">
        <v>70000</v>
      </c>
      <c r="I636" s="4">
        <v>9800</v>
      </c>
      <c r="J636" s="4">
        <v>60200</v>
      </c>
      <c r="K636" s="4">
        <v>52000</v>
      </c>
      <c r="L636" s="4">
        <v>8200</v>
      </c>
      <c r="M636" s="5">
        <v>41760</v>
      </c>
      <c r="N636" s="6">
        <v>5</v>
      </c>
      <c r="O636" s="3" t="s">
        <v>49</v>
      </c>
      <c r="P636" s="7" t="s">
        <v>21</v>
      </c>
    </row>
    <row r="637" spans="1:16" ht="12.55" x14ac:dyDescent="0.2">
      <c r="A637" s="2" t="s">
        <v>16</v>
      </c>
      <c r="B637" s="2" t="s">
        <v>17</v>
      </c>
      <c r="C637" s="3" t="s">
        <v>28</v>
      </c>
      <c r="D637" s="3" t="s">
        <v>51</v>
      </c>
      <c r="E637" s="2">
        <v>388</v>
      </c>
      <c r="F637" s="4">
        <v>5</v>
      </c>
      <c r="G637" s="4">
        <v>7</v>
      </c>
      <c r="H637" s="4">
        <v>2716</v>
      </c>
      <c r="I637" s="4">
        <v>380.24</v>
      </c>
      <c r="J637" s="4">
        <v>2335.7600000000002</v>
      </c>
      <c r="K637" s="4">
        <v>1940</v>
      </c>
      <c r="L637" s="4">
        <v>395.76000000000022</v>
      </c>
      <c r="M637" s="5">
        <v>41883</v>
      </c>
      <c r="N637" s="6">
        <v>9</v>
      </c>
      <c r="O637" s="3" t="s">
        <v>36</v>
      </c>
      <c r="P637" s="7" t="s">
        <v>21</v>
      </c>
    </row>
    <row r="638" spans="1:16" ht="12.55" x14ac:dyDescent="0.2">
      <c r="A638" s="2" t="s">
        <v>16</v>
      </c>
      <c r="B638" s="2" t="s">
        <v>26</v>
      </c>
      <c r="C638" s="3" t="s">
        <v>28</v>
      </c>
      <c r="D638" s="3" t="s">
        <v>51</v>
      </c>
      <c r="E638" s="2">
        <v>1727</v>
      </c>
      <c r="F638" s="4">
        <v>5</v>
      </c>
      <c r="G638" s="4">
        <v>7</v>
      </c>
      <c r="H638" s="4">
        <v>12089</v>
      </c>
      <c r="I638" s="4">
        <v>1692.46</v>
      </c>
      <c r="J638" s="4">
        <v>10396.540000000001</v>
      </c>
      <c r="K638" s="4">
        <v>8635</v>
      </c>
      <c r="L638" s="4">
        <v>1761.5400000000009</v>
      </c>
      <c r="M638" s="5">
        <v>41548</v>
      </c>
      <c r="N638" s="6">
        <v>10</v>
      </c>
      <c r="O638" s="3" t="s">
        <v>37</v>
      </c>
      <c r="P638" s="7" t="s">
        <v>38</v>
      </c>
    </row>
    <row r="639" spans="1:16" ht="12.55" x14ac:dyDescent="0.2">
      <c r="A639" s="2" t="s">
        <v>23</v>
      </c>
      <c r="B639" s="2" t="s">
        <v>17</v>
      </c>
      <c r="C639" s="3" t="s">
        <v>28</v>
      </c>
      <c r="D639" s="3" t="s">
        <v>51</v>
      </c>
      <c r="E639" s="2">
        <v>2300</v>
      </c>
      <c r="F639" s="4">
        <v>5</v>
      </c>
      <c r="G639" s="4">
        <v>15</v>
      </c>
      <c r="H639" s="4">
        <v>34500</v>
      </c>
      <c r="I639" s="4">
        <v>4830</v>
      </c>
      <c r="J639" s="4">
        <v>29670</v>
      </c>
      <c r="K639" s="4">
        <v>23000</v>
      </c>
      <c r="L639" s="4">
        <v>6670</v>
      </c>
      <c r="M639" s="5">
        <v>41974</v>
      </c>
      <c r="N639" s="6">
        <v>12</v>
      </c>
      <c r="O639" s="3" t="s">
        <v>27</v>
      </c>
      <c r="P639" s="7" t="s">
        <v>21</v>
      </c>
    </row>
    <row r="640" spans="1:16" ht="12.55" x14ac:dyDescent="0.2">
      <c r="A640" s="2" t="s">
        <v>16</v>
      </c>
      <c r="B640" s="2" t="s">
        <v>26</v>
      </c>
      <c r="C640" s="3" t="s">
        <v>40</v>
      </c>
      <c r="D640" s="3" t="s">
        <v>51</v>
      </c>
      <c r="E640" s="2">
        <v>260</v>
      </c>
      <c r="F640" s="4">
        <v>10</v>
      </c>
      <c r="G640" s="4">
        <v>20</v>
      </c>
      <c r="H640" s="4">
        <v>5200</v>
      </c>
      <c r="I640" s="4">
        <v>728</v>
      </c>
      <c r="J640" s="4">
        <v>4472</v>
      </c>
      <c r="K640" s="4">
        <v>2600</v>
      </c>
      <c r="L640" s="4">
        <v>1872</v>
      </c>
      <c r="M640" s="5">
        <v>41671</v>
      </c>
      <c r="N640" s="6">
        <v>2</v>
      </c>
      <c r="O640" s="3" t="s">
        <v>41</v>
      </c>
      <c r="P640" s="7" t="s">
        <v>21</v>
      </c>
    </row>
    <row r="641" spans="1:16" ht="12.55" x14ac:dyDescent="0.2">
      <c r="A641" s="2" t="s">
        <v>23</v>
      </c>
      <c r="B641" s="2" t="s">
        <v>17</v>
      </c>
      <c r="C641" s="3" t="s">
        <v>40</v>
      </c>
      <c r="D641" s="3" t="s">
        <v>51</v>
      </c>
      <c r="E641" s="2">
        <v>2470</v>
      </c>
      <c r="F641" s="4">
        <v>10</v>
      </c>
      <c r="G641" s="4">
        <v>15</v>
      </c>
      <c r="H641" s="4">
        <v>37050</v>
      </c>
      <c r="I641" s="4">
        <v>5187</v>
      </c>
      <c r="J641" s="4">
        <v>31863</v>
      </c>
      <c r="K641" s="4">
        <v>24700</v>
      </c>
      <c r="L641" s="4">
        <v>7163</v>
      </c>
      <c r="M641" s="5">
        <v>41518</v>
      </c>
      <c r="N641" s="6">
        <v>9</v>
      </c>
      <c r="O641" s="3" t="s">
        <v>36</v>
      </c>
      <c r="P641" s="7" t="s">
        <v>38</v>
      </c>
    </row>
    <row r="642" spans="1:16" ht="12.55" x14ac:dyDescent="0.2">
      <c r="A642" s="2" t="s">
        <v>23</v>
      </c>
      <c r="B642" s="2" t="s">
        <v>17</v>
      </c>
      <c r="C642" s="3" t="s">
        <v>40</v>
      </c>
      <c r="D642" s="3" t="s">
        <v>51</v>
      </c>
      <c r="E642" s="2">
        <v>1743</v>
      </c>
      <c r="F642" s="4">
        <v>10</v>
      </c>
      <c r="G642" s="4">
        <v>15</v>
      </c>
      <c r="H642" s="4">
        <v>26145</v>
      </c>
      <c r="I642" s="4">
        <v>3660.3</v>
      </c>
      <c r="J642" s="4">
        <v>22484.7</v>
      </c>
      <c r="K642" s="4">
        <v>17430</v>
      </c>
      <c r="L642" s="4">
        <v>5054.7000000000007</v>
      </c>
      <c r="M642" s="5">
        <v>41548</v>
      </c>
      <c r="N642" s="6">
        <v>10</v>
      </c>
      <c r="O642" s="3" t="s">
        <v>37</v>
      </c>
      <c r="P642" s="7" t="s">
        <v>38</v>
      </c>
    </row>
    <row r="643" spans="1:16" ht="12.55" x14ac:dyDescent="0.2">
      <c r="A643" s="2" t="s">
        <v>30</v>
      </c>
      <c r="B643" s="2" t="s">
        <v>39</v>
      </c>
      <c r="C643" s="3" t="s">
        <v>40</v>
      </c>
      <c r="D643" s="3" t="s">
        <v>51</v>
      </c>
      <c r="E643" s="2">
        <v>2914</v>
      </c>
      <c r="F643" s="4">
        <v>10</v>
      </c>
      <c r="G643" s="4">
        <v>12</v>
      </c>
      <c r="H643" s="4">
        <v>34968</v>
      </c>
      <c r="I643" s="4">
        <v>4895.5200000000004</v>
      </c>
      <c r="J643" s="4">
        <v>30072.48</v>
      </c>
      <c r="K643" s="4">
        <v>8742</v>
      </c>
      <c r="L643" s="4">
        <v>21330.48</v>
      </c>
      <c r="M643" s="5">
        <v>41913</v>
      </c>
      <c r="N643" s="6">
        <v>10</v>
      </c>
      <c r="O643" s="3" t="s">
        <v>37</v>
      </c>
      <c r="P643" s="7" t="s">
        <v>21</v>
      </c>
    </row>
    <row r="644" spans="1:16" ht="12.55" x14ac:dyDescent="0.2">
      <c r="A644" s="2" t="s">
        <v>16</v>
      </c>
      <c r="B644" s="2" t="s">
        <v>24</v>
      </c>
      <c r="C644" s="3" t="s">
        <v>40</v>
      </c>
      <c r="D644" s="3" t="s">
        <v>51</v>
      </c>
      <c r="E644" s="2">
        <v>1731</v>
      </c>
      <c r="F644" s="4">
        <v>10</v>
      </c>
      <c r="G644" s="4">
        <v>7</v>
      </c>
      <c r="H644" s="4">
        <v>12117</v>
      </c>
      <c r="I644" s="4">
        <v>1696.38</v>
      </c>
      <c r="J644" s="4">
        <v>10420.619999999999</v>
      </c>
      <c r="K644" s="4">
        <v>8655</v>
      </c>
      <c r="L644" s="4">
        <v>1765.619999999999</v>
      </c>
      <c r="M644" s="5">
        <v>41913</v>
      </c>
      <c r="N644" s="6">
        <v>10</v>
      </c>
      <c r="O644" s="3" t="s">
        <v>37</v>
      </c>
      <c r="P644" s="7" t="s">
        <v>21</v>
      </c>
    </row>
    <row r="645" spans="1:16" ht="12.55" x14ac:dyDescent="0.2">
      <c r="A645" s="2" t="s">
        <v>16</v>
      </c>
      <c r="B645" s="2" t="s">
        <v>17</v>
      </c>
      <c r="C645" s="3" t="s">
        <v>40</v>
      </c>
      <c r="D645" s="3" t="s">
        <v>51</v>
      </c>
      <c r="E645" s="2">
        <v>700</v>
      </c>
      <c r="F645" s="4">
        <v>10</v>
      </c>
      <c r="G645" s="4">
        <v>350</v>
      </c>
      <c r="H645" s="4">
        <v>245000</v>
      </c>
      <c r="I645" s="4">
        <v>34300</v>
      </c>
      <c r="J645" s="4">
        <v>210700</v>
      </c>
      <c r="K645" s="4">
        <v>182000</v>
      </c>
      <c r="L645" s="4">
        <v>28700</v>
      </c>
      <c r="M645" s="5">
        <v>41944</v>
      </c>
      <c r="N645" s="6">
        <v>11</v>
      </c>
      <c r="O645" s="3" t="s">
        <v>43</v>
      </c>
      <c r="P645" s="7" t="s">
        <v>21</v>
      </c>
    </row>
    <row r="646" spans="1:16" ht="12.55" x14ac:dyDescent="0.2">
      <c r="A646" s="2" t="s">
        <v>30</v>
      </c>
      <c r="B646" s="2" t="s">
        <v>17</v>
      </c>
      <c r="C646" s="3" t="s">
        <v>40</v>
      </c>
      <c r="D646" s="3" t="s">
        <v>51</v>
      </c>
      <c r="E646" s="2">
        <v>2222</v>
      </c>
      <c r="F646" s="4">
        <v>10</v>
      </c>
      <c r="G646" s="4">
        <v>12</v>
      </c>
      <c r="H646" s="4">
        <v>26664</v>
      </c>
      <c r="I646" s="4">
        <v>3732.96</v>
      </c>
      <c r="J646" s="4">
        <v>22931.040000000001</v>
      </c>
      <c r="K646" s="4">
        <v>6666</v>
      </c>
      <c r="L646" s="4">
        <v>16265.04</v>
      </c>
      <c r="M646" s="5">
        <v>41579</v>
      </c>
      <c r="N646" s="6">
        <v>11</v>
      </c>
      <c r="O646" s="3" t="s">
        <v>43</v>
      </c>
      <c r="P646" s="7" t="s">
        <v>38</v>
      </c>
    </row>
    <row r="647" spans="1:16" ht="12.55" x14ac:dyDescent="0.2">
      <c r="A647" s="2" t="s">
        <v>16</v>
      </c>
      <c r="B647" s="2" t="s">
        <v>39</v>
      </c>
      <c r="C647" s="3" t="s">
        <v>40</v>
      </c>
      <c r="D647" s="3" t="s">
        <v>51</v>
      </c>
      <c r="E647" s="2">
        <v>1177</v>
      </c>
      <c r="F647" s="4">
        <v>10</v>
      </c>
      <c r="G647" s="4">
        <v>350</v>
      </c>
      <c r="H647" s="4">
        <v>411950</v>
      </c>
      <c r="I647" s="4">
        <v>57673</v>
      </c>
      <c r="J647" s="4">
        <v>354277</v>
      </c>
      <c r="K647" s="4">
        <v>306020</v>
      </c>
      <c r="L647" s="4">
        <v>48257</v>
      </c>
      <c r="M647" s="5">
        <v>41944</v>
      </c>
      <c r="N647" s="6">
        <v>11</v>
      </c>
      <c r="O647" s="3" t="s">
        <v>43</v>
      </c>
      <c r="P647" s="7" t="s">
        <v>21</v>
      </c>
    </row>
    <row r="648" spans="1:16" ht="12.55" x14ac:dyDescent="0.2">
      <c r="A648" s="2" t="s">
        <v>16</v>
      </c>
      <c r="B648" s="2" t="s">
        <v>24</v>
      </c>
      <c r="C648" s="3" t="s">
        <v>40</v>
      </c>
      <c r="D648" s="3" t="s">
        <v>51</v>
      </c>
      <c r="E648" s="2">
        <v>1922</v>
      </c>
      <c r="F648" s="4">
        <v>10</v>
      </c>
      <c r="G648" s="4">
        <v>350</v>
      </c>
      <c r="H648" s="4">
        <v>672700</v>
      </c>
      <c r="I648" s="4">
        <v>94178</v>
      </c>
      <c r="J648" s="4">
        <v>578522</v>
      </c>
      <c r="K648" s="4">
        <v>499720</v>
      </c>
      <c r="L648" s="4">
        <v>78802</v>
      </c>
      <c r="M648" s="5">
        <v>41579</v>
      </c>
      <c r="N648" s="6">
        <v>11</v>
      </c>
      <c r="O648" s="3" t="s">
        <v>43</v>
      </c>
      <c r="P648" s="7" t="s">
        <v>38</v>
      </c>
    </row>
    <row r="649" spans="1:16" ht="12.55" x14ac:dyDescent="0.2">
      <c r="A649" s="2" t="s">
        <v>31</v>
      </c>
      <c r="B649" s="2" t="s">
        <v>26</v>
      </c>
      <c r="C649" s="3" t="s">
        <v>44</v>
      </c>
      <c r="D649" s="3" t="s">
        <v>51</v>
      </c>
      <c r="E649" s="2">
        <v>1575</v>
      </c>
      <c r="F649" s="4">
        <v>120</v>
      </c>
      <c r="G649" s="4">
        <v>125</v>
      </c>
      <c r="H649" s="4">
        <v>196875</v>
      </c>
      <c r="I649" s="4">
        <v>27562.5</v>
      </c>
      <c r="J649" s="4">
        <v>169312.5</v>
      </c>
      <c r="K649" s="4">
        <v>189000</v>
      </c>
      <c r="L649" s="4">
        <v>-19687.5</v>
      </c>
      <c r="M649" s="5">
        <v>41671</v>
      </c>
      <c r="N649" s="6">
        <v>2</v>
      </c>
      <c r="O649" s="3" t="s">
        <v>41</v>
      </c>
      <c r="P649" s="7" t="s">
        <v>21</v>
      </c>
    </row>
    <row r="650" spans="1:16" ht="12.55" x14ac:dyDescent="0.2">
      <c r="A650" s="2" t="s">
        <v>16</v>
      </c>
      <c r="B650" s="2" t="s">
        <v>39</v>
      </c>
      <c r="C650" s="3" t="s">
        <v>44</v>
      </c>
      <c r="D650" s="3" t="s">
        <v>51</v>
      </c>
      <c r="E650" s="2">
        <v>606</v>
      </c>
      <c r="F650" s="4">
        <v>120</v>
      </c>
      <c r="G650" s="4">
        <v>20</v>
      </c>
      <c r="H650" s="4">
        <v>12120</v>
      </c>
      <c r="I650" s="4">
        <v>1696.8000000000002</v>
      </c>
      <c r="J650" s="4">
        <v>10423.200000000001</v>
      </c>
      <c r="K650" s="4">
        <v>6060</v>
      </c>
      <c r="L650" s="4">
        <v>4363.2000000000007</v>
      </c>
      <c r="M650" s="5">
        <v>41730</v>
      </c>
      <c r="N650" s="6">
        <v>4</v>
      </c>
      <c r="O650" s="3" t="s">
        <v>46</v>
      </c>
      <c r="P650" s="7" t="s">
        <v>21</v>
      </c>
    </row>
    <row r="651" spans="1:16" ht="12.55" x14ac:dyDescent="0.2">
      <c r="A651" s="2" t="s">
        <v>42</v>
      </c>
      <c r="B651" s="2" t="s">
        <v>39</v>
      </c>
      <c r="C651" s="3" t="s">
        <v>44</v>
      </c>
      <c r="D651" s="3" t="s">
        <v>51</v>
      </c>
      <c r="E651" s="2">
        <v>2460</v>
      </c>
      <c r="F651" s="4">
        <v>120</v>
      </c>
      <c r="G651" s="4">
        <v>300</v>
      </c>
      <c r="H651" s="4">
        <v>738000</v>
      </c>
      <c r="I651" s="4">
        <v>103320</v>
      </c>
      <c r="J651" s="4">
        <v>634680</v>
      </c>
      <c r="K651" s="4">
        <v>615000</v>
      </c>
      <c r="L651" s="4">
        <v>19680</v>
      </c>
      <c r="M651" s="5">
        <v>41821</v>
      </c>
      <c r="N651" s="6">
        <v>7</v>
      </c>
      <c r="O651" s="3" t="s">
        <v>32</v>
      </c>
      <c r="P651" s="7" t="s">
        <v>21</v>
      </c>
    </row>
    <row r="652" spans="1:16" ht="12.55" x14ac:dyDescent="0.2">
      <c r="A652" s="2" t="s">
        <v>42</v>
      </c>
      <c r="B652" s="2" t="s">
        <v>17</v>
      </c>
      <c r="C652" s="3" t="s">
        <v>44</v>
      </c>
      <c r="D652" s="3" t="s">
        <v>51</v>
      </c>
      <c r="E652" s="2">
        <v>269</v>
      </c>
      <c r="F652" s="4">
        <v>120</v>
      </c>
      <c r="G652" s="4">
        <v>300</v>
      </c>
      <c r="H652" s="4">
        <v>80700</v>
      </c>
      <c r="I652" s="4">
        <v>11298</v>
      </c>
      <c r="J652" s="4">
        <v>69402</v>
      </c>
      <c r="K652" s="4">
        <v>67250</v>
      </c>
      <c r="L652" s="4">
        <v>2152</v>
      </c>
      <c r="M652" s="5">
        <v>41548</v>
      </c>
      <c r="N652" s="6">
        <v>10</v>
      </c>
      <c r="O652" s="3" t="s">
        <v>37</v>
      </c>
      <c r="P652" s="7" t="s">
        <v>38</v>
      </c>
    </row>
    <row r="653" spans="1:16" ht="12.55" x14ac:dyDescent="0.2">
      <c r="A653" s="2" t="s">
        <v>42</v>
      </c>
      <c r="B653" s="2" t="s">
        <v>22</v>
      </c>
      <c r="C653" s="3" t="s">
        <v>44</v>
      </c>
      <c r="D653" s="3" t="s">
        <v>51</v>
      </c>
      <c r="E653" s="2">
        <v>2536</v>
      </c>
      <c r="F653" s="4">
        <v>120</v>
      </c>
      <c r="G653" s="4">
        <v>300</v>
      </c>
      <c r="H653" s="4">
        <v>760800</v>
      </c>
      <c r="I653" s="4">
        <v>106512</v>
      </c>
      <c r="J653" s="4">
        <v>654288</v>
      </c>
      <c r="K653" s="4">
        <v>634000</v>
      </c>
      <c r="L653" s="4">
        <v>20288</v>
      </c>
      <c r="M653" s="5">
        <v>41579</v>
      </c>
      <c r="N653" s="6">
        <v>11</v>
      </c>
      <c r="O653" s="3" t="s">
        <v>43</v>
      </c>
      <c r="P653" s="7" t="s">
        <v>38</v>
      </c>
    </row>
    <row r="654" spans="1:16" ht="12.55" x14ac:dyDescent="0.2">
      <c r="A654" s="2" t="s">
        <v>16</v>
      </c>
      <c r="B654" s="2" t="s">
        <v>26</v>
      </c>
      <c r="C654" s="3" t="s">
        <v>45</v>
      </c>
      <c r="D654" s="3" t="s">
        <v>51</v>
      </c>
      <c r="E654" s="2">
        <v>2903</v>
      </c>
      <c r="F654" s="4">
        <v>250</v>
      </c>
      <c r="G654" s="4">
        <v>7</v>
      </c>
      <c r="H654" s="4">
        <v>20321</v>
      </c>
      <c r="I654" s="4">
        <v>2844.94</v>
      </c>
      <c r="J654" s="4">
        <v>17476.060000000001</v>
      </c>
      <c r="K654" s="4">
        <v>14515</v>
      </c>
      <c r="L654" s="4">
        <v>2961.0600000000013</v>
      </c>
      <c r="M654" s="5">
        <v>41699</v>
      </c>
      <c r="N654" s="6">
        <v>3</v>
      </c>
      <c r="O654" s="3" t="s">
        <v>29</v>
      </c>
      <c r="P654" s="7" t="s">
        <v>21</v>
      </c>
    </row>
    <row r="655" spans="1:16" ht="12.55" x14ac:dyDescent="0.2">
      <c r="A655" s="2" t="s">
        <v>42</v>
      </c>
      <c r="B655" s="2" t="s">
        <v>39</v>
      </c>
      <c r="C655" s="3" t="s">
        <v>45</v>
      </c>
      <c r="D655" s="3" t="s">
        <v>51</v>
      </c>
      <c r="E655" s="2">
        <v>2541</v>
      </c>
      <c r="F655" s="4">
        <v>250</v>
      </c>
      <c r="G655" s="4">
        <v>300</v>
      </c>
      <c r="H655" s="4">
        <v>762300</v>
      </c>
      <c r="I655" s="4">
        <v>106722</v>
      </c>
      <c r="J655" s="4">
        <v>655578</v>
      </c>
      <c r="K655" s="4">
        <v>635250</v>
      </c>
      <c r="L655" s="4">
        <v>20328</v>
      </c>
      <c r="M655" s="5">
        <v>41852</v>
      </c>
      <c r="N655" s="6">
        <v>8</v>
      </c>
      <c r="O655" s="3" t="s">
        <v>35</v>
      </c>
      <c r="P655" s="7" t="s">
        <v>21</v>
      </c>
    </row>
    <row r="656" spans="1:16" ht="12.55" x14ac:dyDescent="0.2">
      <c r="A656" s="2" t="s">
        <v>42</v>
      </c>
      <c r="B656" s="2" t="s">
        <v>17</v>
      </c>
      <c r="C656" s="3" t="s">
        <v>45</v>
      </c>
      <c r="D656" s="3" t="s">
        <v>51</v>
      </c>
      <c r="E656" s="2">
        <v>269</v>
      </c>
      <c r="F656" s="4">
        <v>250</v>
      </c>
      <c r="G656" s="4">
        <v>300</v>
      </c>
      <c r="H656" s="4">
        <v>80700</v>
      </c>
      <c r="I656" s="4">
        <v>11298</v>
      </c>
      <c r="J656" s="4">
        <v>69402</v>
      </c>
      <c r="K656" s="4">
        <v>67250</v>
      </c>
      <c r="L656" s="4">
        <v>2152</v>
      </c>
      <c r="M656" s="5">
        <v>41548</v>
      </c>
      <c r="N656" s="6">
        <v>10</v>
      </c>
      <c r="O656" s="3" t="s">
        <v>37</v>
      </c>
      <c r="P656" s="7" t="s">
        <v>38</v>
      </c>
    </row>
    <row r="657" spans="1:16" ht="12.55" x14ac:dyDescent="0.2">
      <c r="A657" s="2" t="s">
        <v>42</v>
      </c>
      <c r="B657" s="2" t="s">
        <v>17</v>
      </c>
      <c r="C657" s="3" t="s">
        <v>45</v>
      </c>
      <c r="D657" s="3" t="s">
        <v>51</v>
      </c>
      <c r="E657" s="2">
        <v>1496</v>
      </c>
      <c r="F657" s="4">
        <v>250</v>
      </c>
      <c r="G657" s="4">
        <v>300</v>
      </c>
      <c r="H657" s="4">
        <v>448800</v>
      </c>
      <c r="I657" s="4">
        <v>62832</v>
      </c>
      <c r="J657" s="4">
        <v>385968</v>
      </c>
      <c r="K657" s="4">
        <v>374000</v>
      </c>
      <c r="L657" s="4">
        <v>11968</v>
      </c>
      <c r="M657" s="5">
        <v>41913</v>
      </c>
      <c r="N657" s="6">
        <v>10</v>
      </c>
      <c r="O657" s="3" t="s">
        <v>37</v>
      </c>
      <c r="P657" s="7" t="s">
        <v>21</v>
      </c>
    </row>
    <row r="658" spans="1:16" ht="12.55" x14ac:dyDescent="0.2">
      <c r="A658" s="2" t="s">
        <v>42</v>
      </c>
      <c r="B658" s="2" t="s">
        <v>39</v>
      </c>
      <c r="C658" s="3" t="s">
        <v>45</v>
      </c>
      <c r="D658" s="3" t="s">
        <v>51</v>
      </c>
      <c r="E658" s="2">
        <v>1010</v>
      </c>
      <c r="F658" s="4">
        <v>250</v>
      </c>
      <c r="G658" s="4">
        <v>300</v>
      </c>
      <c r="H658" s="4">
        <v>303000</v>
      </c>
      <c r="I658" s="4">
        <v>42420</v>
      </c>
      <c r="J658" s="4">
        <v>260580</v>
      </c>
      <c r="K658" s="4">
        <v>252500</v>
      </c>
      <c r="L658" s="4">
        <v>8080</v>
      </c>
      <c r="M658" s="5">
        <v>41913</v>
      </c>
      <c r="N658" s="6">
        <v>10</v>
      </c>
      <c r="O658" s="3" t="s">
        <v>37</v>
      </c>
      <c r="P658" s="7" t="s">
        <v>21</v>
      </c>
    </row>
    <row r="659" spans="1:16" ht="12.55" x14ac:dyDescent="0.2">
      <c r="A659" s="2" t="s">
        <v>16</v>
      </c>
      <c r="B659" s="2" t="s">
        <v>24</v>
      </c>
      <c r="C659" s="3" t="s">
        <v>45</v>
      </c>
      <c r="D659" s="3" t="s">
        <v>51</v>
      </c>
      <c r="E659" s="2">
        <v>1281</v>
      </c>
      <c r="F659" s="4">
        <v>250</v>
      </c>
      <c r="G659" s="4">
        <v>350</v>
      </c>
      <c r="H659" s="4">
        <v>448350</v>
      </c>
      <c r="I659" s="4">
        <v>62769</v>
      </c>
      <c r="J659" s="4">
        <v>385581</v>
      </c>
      <c r="K659" s="4">
        <v>333060</v>
      </c>
      <c r="L659" s="4">
        <v>52521</v>
      </c>
      <c r="M659" s="5">
        <v>41609</v>
      </c>
      <c r="N659" s="6">
        <v>12</v>
      </c>
      <c r="O659" s="3" t="s">
        <v>27</v>
      </c>
      <c r="P659" s="7" t="s">
        <v>38</v>
      </c>
    </row>
    <row r="660" spans="1:16" ht="12.55" x14ac:dyDescent="0.2">
      <c r="A660" s="2" t="s">
        <v>42</v>
      </c>
      <c r="B660" s="2" t="s">
        <v>17</v>
      </c>
      <c r="C660" s="3" t="s">
        <v>47</v>
      </c>
      <c r="D660" s="3" t="s">
        <v>51</v>
      </c>
      <c r="E660" s="2">
        <v>888</v>
      </c>
      <c r="F660" s="4">
        <v>260</v>
      </c>
      <c r="G660" s="4">
        <v>300</v>
      </c>
      <c r="H660" s="4">
        <v>266400</v>
      </c>
      <c r="I660" s="4">
        <v>37296</v>
      </c>
      <c r="J660" s="4">
        <v>229104</v>
      </c>
      <c r="K660" s="4">
        <v>222000</v>
      </c>
      <c r="L660" s="4">
        <v>7104</v>
      </c>
      <c r="M660" s="5">
        <v>41699</v>
      </c>
      <c r="N660" s="6">
        <v>3</v>
      </c>
      <c r="O660" s="3" t="s">
        <v>29</v>
      </c>
      <c r="P660" s="7" t="s">
        <v>21</v>
      </c>
    </row>
    <row r="661" spans="1:16" ht="12.55" x14ac:dyDescent="0.2">
      <c r="A661" s="2" t="s">
        <v>31</v>
      </c>
      <c r="B661" s="2" t="s">
        <v>39</v>
      </c>
      <c r="C661" s="3" t="s">
        <v>47</v>
      </c>
      <c r="D661" s="3" t="s">
        <v>51</v>
      </c>
      <c r="E661" s="2">
        <v>2844</v>
      </c>
      <c r="F661" s="4">
        <v>260</v>
      </c>
      <c r="G661" s="4">
        <v>125</v>
      </c>
      <c r="H661" s="4">
        <v>355500</v>
      </c>
      <c r="I661" s="4">
        <v>49770</v>
      </c>
      <c r="J661" s="4">
        <v>305730</v>
      </c>
      <c r="K661" s="4">
        <v>341280</v>
      </c>
      <c r="L661" s="4">
        <v>-35550</v>
      </c>
      <c r="M661" s="5">
        <v>41760</v>
      </c>
      <c r="N661" s="6">
        <v>5</v>
      </c>
      <c r="O661" s="3" t="s">
        <v>49</v>
      </c>
      <c r="P661" s="7" t="s">
        <v>21</v>
      </c>
    </row>
    <row r="662" spans="1:16" ht="12.55" x14ac:dyDescent="0.2">
      <c r="A662" s="2" t="s">
        <v>30</v>
      </c>
      <c r="B662" s="2" t="s">
        <v>24</v>
      </c>
      <c r="C662" s="3" t="s">
        <v>47</v>
      </c>
      <c r="D662" s="3" t="s">
        <v>51</v>
      </c>
      <c r="E662" s="2">
        <v>2475</v>
      </c>
      <c r="F662" s="4">
        <v>260</v>
      </c>
      <c r="G662" s="4">
        <v>12</v>
      </c>
      <c r="H662" s="4">
        <v>29700</v>
      </c>
      <c r="I662" s="4">
        <v>4158</v>
      </c>
      <c r="J662" s="4">
        <v>25542</v>
      </c>
      <c r="K662" s="4">
        <v>7425</v>
      </c>
      <c r="L662" s="4">
        <v>18117</v>
      </c>
      <c r="M662" s="5">
        <v>41852</v>
      </c>
      <c r="N662" s="6">
        <v>8</v>
      </c>
      <c r="O662" s="3" t="s">
        <v>35</v>
      </c>
      <c r="P662" s="7" t="s">
        <v>21</v>
      </c>
    </row>
    <row r="663" spans="1:16" ht="12.55" x14ac:dyDescent="0.2">
      <c r="A663" s="2" t="s">
        <v>23</v>
      </c>
      <c r="B663" s="2" t="s">
        <v>17</v>
      </c>
      <c r="C663" s="3" t="s">
        <v>47</v>
      </c>
      <c r="D663" s="3" t="s">
        <v>51</v>
      </c>
      <c r="E663" s="2">
        <v>1743</v>
      </c>
      <c r="F663" s="4">
        <v>260</v>
      </c>
      <c r="G663" s="4">
        <v>15</v>
      </c>
      <c r="H663" s="4">
        <v>26145</v>
      </c>
      <c r="I663" s="4">
        <v>3660.3</v>
      </c>
      <c r="J663" s="4">
        <v>22484.7</v>
      </c>
      <c r="K663" s="4">
        <v>17430</v>
      </c>
      <c r="L663" s="4">
        <v>5054.7000000000007</v>
      </c>
      <c r="M663" s="5">
        <v>41548</v>
      </c>
      <c r="N663" s="6">
        <v>10</v>
      </c>
      <c r="O663" s="3" t="s">
        <v>37</v>
      </c>
      <c r="P663" s="7" t="s">
        <v>38</v>
      </c>
    </row>
    <row r="664" spans="1:16" ht="12.55" x14ac:dyDescent="0.2">
      <c r="A664" s="2" t="s">
        <v>30</v>
      </c>
      <c r="B664" s="2" t="s">
        <v>39</v>
      </c>
      <c r="C664" s="3" t="s">
        <v>47</v>
      </c>
      <c r="D664" s="3" t="s">
        <v>51</v>
      </c>
      <c r="E664" s="2">
        <v>2914</v>
      </c>
      <c r="F664" s="4">
        <v>260</v>
      </c>
      <c r="G664" s="4">
        <v>12</v>
      </c>
      <c r="H664" s="4">
        <v>34968</v>
      </c>
      <c r="I664" s="4">
        <v>4895.5200000000004</v>
      </c>
      <c r="J664" s="4">
        <v>30072.48</v>
      </c>
      <c r="K664" s="4">
        <v>8742</v>
      </c>
      <c r="L664" s="4">
        <v>21330.48</v>
      </c>
      <c r="M664" s="5">
        <v>41913</v>
      </c>
      <c r="N664" s="6">
        <v>10</v>
      </c>
      <c r="O664" s="3" t="s">
        <v>37</v>
      </c>
      <c r="P664" s="7" t="s">
        <v>21</v>
      </c>
    </row>
    <row r="665" spans="1:16" ht="12.55" x14ac:dyDescent="0.2">
      <c r="A665" s="2" t="s">
        <v>16</v>
      </c>
      <c r="B665" s="2" t="s">
        <v>24</v>
      </c>
      <c r="C665" s="3" t="s">
        <v>47</v>
      </c>
      <c r="D665" s="3" t="s">
        <v>51</v>
      </c>
      <c r="E665" s="2">
        <v>1731</v>
      </c>
      <c r="F665" s="4">
        <v>260</v>
      </c>
      <c r="G665" s="4">
        <v>7</v>
      </c>
      <c r="H665" s="4">
        <v>12117</v>
      </c>
      <c r="I665" s="4">
        <v>1696.38</v>
      </c>
      <c r="J665" s="4">
        <v>10420.619999999999</v>
      </c>
      <c r="K665" s="4">
        <v>8655</v>
      </c>
      <c r="L665" s="4">
        <v>1765.619999999999</v>
      </c>
      <c r="M665" s="5">
        <v>41913</v>
      </c>
      <c r="N665" s="6">
        <v>10</v>
      </c>
      <c r="O665" s="3" t="s">
        <v>37</v>
      </c>
      <c r="P665" s="7" t="s">
        <v>21</v>
      </c>
    </row>
    <row r="666" spans="1:16" ht="12.55" x14ac:dyDescent="0.2">
      <c r="A666" s="2" t="s">
        <v>16</v>
      </c>
      <c r="B666" s="2" t="s">
        <v>26</v>
      </c>
      <c r="C666" s="3" t="s">
        <v>47</v>
      </c>
      <c r="D666" s="3" t="s">
        <v>51</v>
      </c>
      <c r="E666" s="2">
        <v>1727</v>
      </c>
      <c r="F666" s="4">
        <v>260</v>
      </c>
      <c r="G666" s="4">
        <v>7</v>
      </c>
      <c r="H666" s="4">
        <v>12089</v>
      </c>
      <c r="I666" s="4">
        <v>1692.46</v>
      </c>
      <c r="J666" s="4">
        <v>10396.540000000001</v>
      </c>
      <c r="K666" s="4">
        <v>8635</v>
      </c>
      <c r="L666" s="4">
        <v>1761.5400000000009</v>
      </c>
      <c r="M666" s="5">
        <v>41548</v>
      </c>
      <c r="N666" s="6">
        <v>10</v>
      </c>
      <c r="O666" s="3" t="s">
        <v>37</v>
      </c>
      <c r="P666" s="7" t="s">
        <v>38</v>
      </c>
    </row>
    <row r="667" spans="1:16" ht="12.55" x14ac:dyDescent="0.2">
      <c r="A667" s="2" t="s">
        <v>23</v>
      </c>
      <c r="B667" s="2" t="s">
        <v>26</v>
      </c>
      <c r="C667" s="3" t="s">
        <v>47</v>
      </c>
      <c r="D667" s="3" t="s">
        <v>51</v>
      </c>
      <c r="E667" s="2">
        <v>1870</v>
      </c>
      <c r="F667" s="4">
        <v>260</v>
      </c>
      <c r="G667" s="4">
        <v>15</v>
      </c>
      <c r="H667" s="4">
        <v>28050</v>
      </c>
      <c r="I667" s="4">
        <v>3927</v>
      </c>
      <c r="J667" s="4">
        <v>24123</v>
      </c>
      <c r="K667" s="4">
        <v>18700</v>
      </c>
      <c r="L667" s="4">
        <v>5423</v>
      </c>
      <c r="M667" s="5">
        <v>41579</v>
      </c>
      <c r="N667" s="6">
        <v>11</v>
      </c>
      <c r="O667" s="3" t="s">
        <v>43</v>
      </c>
      <c r="P667" s="7" t="s">
        <v>38</v>
      </c>
    </row>
    <row r="668" spans="1:16" ht="12.55" x14ac:dyDescent="0.2">
      <c r="A668" s="2" t="s">
        <v>31</v>
      </c>
      <c r="B668" s="2" t="s">
        <v>24</v>
      </c>
      <c r="C668" s="3" t="s">
        <v>18</v>
      </c>
      <c r="D668" s="3" t="s">
        <v>51</v>
      </c>
      <c r="E668" s="2">
        <v>1174</v>
      </c>
      <c r="F668" s="4">
        <v>3</v>
      </c>
      <c r="G668" s="4">
        <v>125</v>
      </c>
      <c r="H668" s="4">
        <v>146750</v>
      </c>
      <c r="I668" s="4">
        <v>22012.5</v>
      </c>
      <c r="J668" s="4">
        <v>124737.5</v>
      </c>
      <c r="K668" s="4">
        <v>140880</v>
      </c>
      <c r="L668" s="4">
        <v>-16142.5</v>
      </c>
      <c r="M668" s="5">
        <v>41852</v>
      </c>
      <c r="N668" s="6">
        <v>8</v>
      </c>
      <c r="O668" s="3" t="s">
        <v>35</v>
      </c>
      <c r="P668" s="7" t="s">
        <v>21</v>
      </c>
    </row>
    <row r="669" spans="1:16" ht="12.55" x14ac:dyDescent="0.2">
      <c r="A669" s="2" t="s">
        <v>31</v>
      </c>
      <c r="B669" s="2" t="s">
        <v>22</v>
      </c>
      <c r="C669" s="3" t="s">
        <v>18</v>
      </c>
      <c r="D669" s="3" t="s">
        <v>51</v>
      </c>
      <c r="E669" s="2">
        <v>2767</v>
      </c>
      <c r="F669" s="4">
        <v>3</v>
      </c>
      <c r="G669" s="4">
        <v>125</v>
      </c>
      <c r="H669" s="4">
        <v>345875</v>
      </c>
      <c r="I669" s="4">
        <v>51881.25</v>
      </c>
      <c r="J669" s="4">
        <v>293993.75</v>
      </c>
      <c r="K669" s="4">
        <v>332040</v>
      </c>
      <c r="L669" s="4">
        <v>-38046.25</v>
      </c>
      <c r="M669" s="5">
        <v>41852</v>
      </c>
      <c r="N669" s="6">
        <v>8</v>
      </c>
      <c r="O669" s="3" t="s">
        <v>35</v>
      </c>
      <c r="P669" s="7" t="s">
        <v>21</v>
      </c>
    </row>
    <row r="670" spans="1:16" ht="12.55" x14ac:dyDescent="0.2">
      <c r="A670" s="2" t="s">
        <v>31</v>
      </c>
      <c r="B670" s="2" t="s">
        <v>22</v>
      </c>
      <c r="C670" s="3" t="s">
        <v>18</v>
      </c>
      <c r="D670" s="3" t="s">
        <v>51</v>
      </c>
      <c r="E670" s="2">
        <v>1085</v>
      </c>
      <c r="F670" s="4">
        <v>3</v>
      </c>
      <c r="G670" s="4">
        <v>125</v>
      </c>
      <c r="H670" s="4">
        <v>135625</v>
      </c>
      <c r="I670" s="4">
        <v>20343.75</v>
      </c>
      <c r="J670" s="4">
        <v>115281.25</v>
      </c>
      <c r="K670" s="4">
        <v>130200</v>
      </c>
      <c r="L670" s="4">
        <v>-14918.75</v>
      </c>
      <c r="M670" s="5">
        <v>41913</v>
      </c>
      <c r="N670" s="6">
        <v>10</v>
      </c>
      <c r="O670" s="3" t="s">
        <v>37</v>
      </c>
      <c r="P670" s="7" t="s">
        <v>21</v>
      </c>
    </row>
    <row r="671" spans="1:16" ht="12.55" x14ac:dyDescent="0.2">
      <c r="A671" s="2" t="s">
        <v>42</v>
      </c>
      <c r="B671" s="2" t="s">
        <v>26</v>
      </c>
      <c r="C671" s="3" t="s">
        <v>28</v>
      </c>
      <c r="D671" s="3" t="s">
        <v>51</v>
      </c>
      <c r="E671" s="2">
        <v>546</v>
      </c>
      <c r="F671" s="4">
        <v>5</v>
      </c>
      <c r="G671" s="4">
        <v>300</v>
      </c>
      <c r="H671" s="4">
        <v>163800</v>
      </c>
      <c r="I671" s="4">
        <v>24570</v>
      </c>
      <c r="J671" s="4">
        <v>139230</v>
      </c>
      <c r="K671" s="4">
        <v>136500</v>
      </c>
      <c r="L671" s="4">
        <v>2730</v>
      </c>
      <c r="M671" s="5">
        <v>41913</v>
      </c>
      <c r="N671" s="6">
        <v>10</v>
      </c>
      <c r="O671" s="3" t="s">
        <v>37</v>
      </c>
      <c r="P671" s="7" t="s">
        <v>21</v>
      </c>
    </row>
    <row r="672" spans="1:16" ht="12.55" x14ac:dyDescent="0.2">
      <c r="A672" s="2" t="s">
        <v>16</v>
      </c>
      <c r="B672" s="2" t="s">
        <v>22</v>
      </c>
      <c r="C672" s="3" t="s">
        <v>40</v>
      </c>
      <c r="D672" s="3" t="s">
        <v>51</v>
      </c>
      <c r="E672" s="2">
        <v>1158</v>
      </c>
      <c r="F672" s="4">
        <v>10</v>
      </c>
      <c r="G672" s="4">
        <v>20</v>
      </c>
      <c r="H672" s="4">
        <v>23160</v>
      </c>
      <c r="I672" s="4">
        <v>3474</v>
      </c>
      <c r="J672" s="4">
        <v>19686</v>
      </c>
      <c r="K672" s="4">
        <v>11580</v>
      </c>
      <c r="L672" s="4">
        <v>8106</v>
      </c>
      <c r="M672" s="5">
        <v>41699</v>
      </c>
      <c r="N672" s="6">
        <v>3</v>
      </c>
      <c r="O672" s="3" t="s">
        <v>29</v>
      </c>
      <c r="P672" s="7" t="s">
        <v>21</v>
      </c>
    </row>
    <row r="673" spans="1:16" ht="12.55" x14ac:dyDescent="0.2">
      <c r="A673" s="2" t="s">
        <v>23</v>
      </c>
      <c r="B673" s="2" t="s">
        <v>17</v>
      </c>
      <c r="C673" s="3" t="s">
        <v>40</v>
      </c>
      <c r="D673" s="3" t="s">
        <v>51</v>
      </c>
      <c r="E673" s="2">
        <v>1614</v>
      </c>
      <c r="F673" s="4">
        <v>10</v>
      </c>
      <c r="G673" s="4">
        <v>15</v>
      </c>
      <c r="H673" s="4">
        <v>24210</v>
      </c>
      <c r="I673" s="4">
        <v>3631.5</v>
      </c>
      <c r="J673" s="4">
        <v>20578.5</v>
      </c>
      <c r="K673" s="4">
        <v>16140</v>
      </c>
      <c r="L673" s="4">
        <v>4438.5</v>
      </c>
      <c r="M673" s="5">
        <v>41730</v>
      </c>
      <c r="N673" s="6">
        <v>4</v>
      </c>
      <c r="O673" s="3" t="s">
        <v>46</v>
      </c>
      <c r="P673" s="7" t="s">
        <v>21</v>
      </c>
    </row>
    <row r="674" spans="1:16" ht="12.55" x14ac:dyDescent="0.2">
      <c r="A674" s="2" t="s">
        <v>16</v>
      </c>
      <c r="B674" s="2" t="s">
        <v>26</v>
      </c>
      <c r="C674" s="3" t="s">
        <v>40</v>
      </c>
      <c r="D674" s="3" t="s">
        <v>51</v>
      </c>
      <c r="E674" s="2">
        <v>2535</v>
      </c>
      <c r="F674" s="4">
        <v>10</v>
      </c>
      <c r="G674" s="4">
        <v>7</v>
      </c>
      <c r="H674" s="4">
        <v>17745</v>
      </c>
      <c r="I674" s="4">
        <v>2661.75</v>
      </c>
      <c r="J674" s="4">
        <v>15083.25</v>
      </c>
      <c r="K674" s="4">
        <v>12675</v>
      </c>
      <c r="L674" s="4">
        <v>2408.25</v>
      </c>
      <c r="M674" s="5">
        <v>41730</v>
      </c>
      <c r="N674" s="6">
        <v>4</v>
      </c>
      <c r="O674" s="3" t="s">
        <v>46</v>
      </c>
      <c r="P674" s="7" t="s">
        <v>21</v>
      </c>
    </row>
    <row r="675" spans="1:16" ht="12.55" x14ac:dyDescent="0.2">
      <c r="A675" s="2" t="s">
        <v>16</v>
      </c>
      <c r="B675" s="2" t="s">
        <v>26</v>
      </c>
      <c r="C675" s="3" t="s">
        <v>40</v>
      </c>
      <c r="D675" s="3" t="s">
        <v>51</v>
      </c>
      <c r="E675" s="2">
        <v>2851</v>
      </c>
      <c r="F675" s="4">
        <v>10</v>
      </c>
      <c r="G675" s="4">
        <v>350</v>
      </c>
      <c r="H675" s="4">
        <v>997850</v>
      </c>
      <c r="I675" s="4">
        <v>149677.5</v>
      </c>
      <c r="J675" s="4">
        <v>848172.5</v>
      </c>
      <c r="K675" s="4">
        <v>741260</v>
      </c>
      <c r="L675" s="4">
        <v>106912.5</v>
      </c>
      <c r="M675" s="5">
        <v>41760</v>
      </c>
      <c r="N675" s="6">
        <v>5</v>
      </c>
      <c r="O675" s="3" t="s">
        <v>49</v>
      </c>
      <c r="P675" s="7" t="s">
        <v>21</v>
      </c>
    </row>
    <row r="676" spans="1:16" ht="12.55" x14ac:dyDescent="0.2">
      <c r="A676" s="2" t="s">
        <v>23</v>
      </c>
      <c r="B676" s="2" t="s">
        <v>17</v>
      </c>
      <c r="C676" s="3" t="s">
        <v>40</v>
      </c>
      <c r="D676" s="3" t="s">
        <v>51</v>
      </c>
      <c r="E676" s="2">
        <v>2559</v>
      </c>
      <c r="F676" s="4">
        <v>10</v>
      </c>
      <c r="G676" s="4">
        <v>15</v>
      </c>
      <c r="H676" s="4">
        <v>38385</v>
      </c>
      <c r="I676" s="4">
        <v>5757.75</v>
      </c>
      <c r="J676" s="4">
        <v>32627.25</v>
      </c>
      <c r="K676" s="4">
        <v>25590</v>
      </c>
      <c r="L676" s="4">
        <v>7037.25</v>
      </c>
      <c r="M676" s="5">
        <v>41852</v>
      </c>
      <c r="N676" s="6">
        <v>8</v>
      </c>
      <c r="O676" s="3" t="s">
        <v>35</v>
      </c>
      <c r="P676" s="7" t="s">
        <v>21</v>
      </c>
    </row>
    <row r="677" spans="1:16" ht="12.55" x14ac:dyDescent="0.2">
      <c r="A677" s="2" t="s">
        <v>16</v>
      </c>
      <c r="B677" s="2" t="s">
        <v>39</v>
      </c>
      <c r="C677" s="3" t="s">
        <v>40</v>
      </c>
      <c r="D677" s="3" t="s">
        <v>51</v>
      </c>
      <c r="E677" s="2">
        <v>267</v>
      </c>
      <c r="F677" s="4">
        <v>10</v>
      </c>
      <c r="G677" s="4">
        <v>20</v>
      </c>
      <c r="H677" s="4">
        <v>5340</v>
      </c>
      <c r="I677" s="4">
        <v>801</v>
      </c>
      <c r="J677" s="4">
        <v>4539</v>
      </c>
      <c r="K677" s="4">
        <v>2670</v>
      </c>
      <c r="L677" s="4">
        <v>1869</v>
      </c>
      <c r="M677" s="5">
        <v>41548</v>
      </c>
      <c r="N677" s="6">
        <v>10</v>
      </c>
      <c r="O677" s="3" t="s">
        <v>37</v>
      </c>
      <c r="P677" s="7" t="s">
        <v>38</v>
      </c>
    </row>
    <row r="678" spans="1:16" ht="12.55" x14ac:dyDescent="0.2">
      <c r="A678" s="2" t="s">
        <v>31</v>
      </c>
      <c r="B678" s="2" t="s">
        <v>22</v>
      </c>
      <c r="C678" s="3" t="s">
        <v>40</v>
      </c>
      <c r="D678" s="3" t="s">
        <v>51</v>
      </c>
      <c r="E678" s="2">
        <v>1085</v>
      </c>
      <c r="F678" s="4">
        <v>10</v>
      </c>
      <c r="G678" s="4">
        <v>125</v>
      </c>
      <c r="H678" s="4">
        <v>135625</v>
      </c>
      <c r="I678" s="4">
        <v>20343.75</v>
      </c>
      <c r="J678" s="4">
        <v>115281.25</v>
      </c>
      <c r="K678" s="4">
        <v>130200</v>
      </c>
      <c r="L678" s="4">
        <v>-14918.75</v>
      </c>
      <c r="M678" s="5">
        <v>41913</v>
      </c>
      <c r="N678" s="6">
        <v>10</v>
      </c>
      <c r="O678" s="3" t="s">
        <v>37</v>
      </c>
      <c r="P678" s="7" t="s">
        <v>21</v>
      </c>
    </row>
    <row r="679" spans="1:16" ht="12.55" x14ac:dyDescent="0.2">
      <c r="A679" s="2" t="s">
        <v>23</v>
      </c>
      <c r="B679" s="2" t="s">
        <v>22</v>
      </c>
      <c r="C679" s="3" t="s">
        <v>40</v>
      </c>
      <c r="D679" s="3" t="s">
        <v>51</v>
      </c>
      <c r="E679" s="2">
        <v>1175</v>
      </c>
      <c r="F679" s="4">
        <v>10</v>
      </c>
      <c r="G679" s="4">
        <v>15</v>
      </c>
      <c r="H679" s="4">
        <v>17625</v>
      </c>
      <c r="I679" s="4">
        <v>2643.75</v>
      </c>
      <c r="J679" s="4">
        <v>14981.25</v>
      </c>
      <c r="K679" s="4">
        <v>11750</v>
      </c>
      <c r="L679" s="4">
        <v>3231.25</v>
      </c>
      <c r="M679" s="5">
        <v>41913</v>
      </c>
      <c r="N679" s="6">
        <v>10</v>
      </c>
      <c r="O679" s="3" t="s">
        <v>37</v>
      </c>
      <c r="P679" s="7" t="s">
        <v>21</v>
      </c>
    </row>
    <row r="680" spans="1:16" ht="12.55" x14ac:dyDescent="0.2">
      <c r="A680" s="2" t="s">
        <v>16</v>
      </c>
      <c r="B680" s="2" t="s">
        <v>39</v>
      </c>
      <c r="C680" s="3" t="s">
        <v>40</v>
      </c>
      <c r="D680" s="3" t="s">
        <v>51</v>
      </c>
      <c r="E680" s="2">
        <v>2007</v>
      </c>
      <c r="F680" s="4">
        <v>10</v>
      </c>
      <c r="G680" s="4">
        <v>350</v>
      </c>
      <c r="H680" s="4">
        <v>702450</v>
      </c>
      <c r="I680" s="4">
        <v>105367.5</v>
      </c>
      <c r="J680" s="4">
        <v>597082.5</v>
      </c>
      <c r="K680" s="4">
        <v>521820</v>
      </c>
      <c r="L680" s="4">
        <v>75262.5</v>
      </c>
      <c r="M680" s="5">
        <v>41579</v>
      </c>
      <c r="N680" s="6">
        <v>11</v>
      </c>
      <c r="O680" s="3" t="s">
        <v>43</v>
      </c>
      <c r="P680" s="7" t="s">
        <v>38</v>
      </c>
    </row>
    <row r="681" spans="1:16" ht="12.55" x14ac:dyDescent="0.2">
      <c r="A681" s="2" t="s">
        <v>16</v>
      </c>
      <c r="B681" s="2" t="s">
        <v>26</v>
      </c>
      <c r="C681" s="3" t="s">
        <v>40</v>
      </c>
      <c r="D681" s="3" t="s">
        <v>51</v>
      </c>
      <c r="E681" s="2">
        <v>2151</v>
      </c>
      <c r="F681" s="4">
        <v>10</v>
      </c>
      <c r="G681" s="4">
        <v>350</v>
      </c>
      <c r="H681" s="4">
        <v>752850</v>
      </c>
      <c r="I681" s="4">
        <v>112927.5</v>
      </c>
      <c r="J681" s="4">
        <v>639922.5</v>
      </c>
      <c r="K681" s="4">
        <v>559260</v>
      </c>
      <c r="L681" s="4">
        <v>80662.5</v>
      </c>
      <c r="M681" s="5">
        <v>41579</v>
      </c>
      <c r="N681" s="6">
        <v>11</v>
      </c>
      <c r="O681" s="3" t="s">
        <v>43</v>
      </c>
      <c r="P681" s="7" t="s">
        <v>38</v>
      </c>
    </row>
    <row r="682" spans="1:16" ht="12.55" x14ac:dyDescent="0.2">
      <c r="A682" s="2" t="s">
        <v>30</v>
      </c>
      <c r="B682" s="2" t="s">
        <v>39</v>
      </c>
      <c r="C682" s="3" t="s">
        <v>40</v>
      </c>
      <c r="D682" s="3" t="s">
        <v>51</v>
      </c>
      <c r="E682" s="2">
        <v>914</v>
      </c>
      <c r="F682" s="4">
        <v>10</v>
      </c>
      <c r="G682" s="4">
        <v>12</v>
      </c>
      <c r="H682" s="4">
        <v>10968</v>
      </c>
      <c r="I682" s="4">
        <v>1645.2</v>
      </c>
      <c r="J682" s="4">
        <v>9322.7999999999993</v>
      </c>
      <c r="K682" s="4">
        <v>2742</v>
      </c>
      <c r="L682" s="4">
        <v>6580.7999999999993</v>
      </c>
      <c r="M682" s="5">
        <v>41974</v>
      </c>
      <c r="N682" s="6">
        <v>12</v>
      </c>
      <c r="O682" s="3" t="s">
        <v>27</v>
      </c>
      <c r="P682" s="7" t="s">
        <v>21</v>
      </c>
    </row>
    <row r="683" spans="1:16" ht="12.55" x14ac:dyDescent="0.2">
      <c r="A683" s="2" t="s">
        <v>16</v>
      </c>
      <c r="B683" s="2" t="s">
        <v>24</v>
      </c>
      <c r="C683" s="3" t="s">
        <v>40</v>
      </c>
      <c r="D683" s="3" t="s">
        <v>51</v>
      </c>
      <c r="E683" s="2">
        <v>293</v>
      </c>
      <c r="F683" s="4">
        <v>10</v>
      </c>
      <c r="G683" s="4">
        <v>20</v>
      </c>
      <c r="H683" s="4">
        <v>5860</v>
      </c>
      <c r="I683" s="4">
        <v>879</v>
      </c>
      <c r="J683" s="4">
        <v>4981</v>
      </c>
      <c r="K683" s="4">
        <v>2930</v>
      </c>
      <c r="L683" s="4">
        <v>2051</v>
      </c>
      <c r="M683" s="5">
        <v>41974</v>
      </c>
      <c r="N683" s="6">
        <v>12</v>
      </c>
      <c r="O683" s="3" t="s">
        <v>27</v>
      </c>
      <c r="P683" s="7" t="s">
        <v>21</v>
      </c>
    </row>
    <row r="684" spans="1:16" ht="12.55" x14ac:dyDescent="0.2">
      <c r="A684" s="2" t="s">
        <v>30</v>
      </c>
      <c r="B684" s="2" t="s">
        <v>26</v>
      </c>
      <c r="C684" s="3" t="s">
        <v>44</v>
      </c>
      <c r="D684" s="3" t="s">
        <v>51</v>
      </c>
      <c r="E684" s="2">
        <v>500</v>
      </c>
      <c r="F684" s="4">
        <v>120</v>
      </c>
      <c r="G684" s="4">
        <v>12</v>
      </c>
      <c r="H684" s="4">
        <v>6000</v>
      </c>
      <c r="I684" s="4">
        <v>900</v>
      </c>
      <c r="J684" s="4">
        <v>5100</v>
      </c>
      <c r="K684" s="4">
        <v>1500</v>
      </c>
      <c r="L684" s="4">
        <v>3600</v>
      </c>
      <c r="M684" s="5">
        <v>41699</v>
      </c>
      <c r="N684" s="6">
        <v>3</v>
      </c>
      <c r="O684" s="3" t="s">
        <v>29</v>
      </c>
      <c r="P684" s="7" t="s">
        <v>21</v>
      </c>
    </row>
    <row r="685" spans="1:16" ht="12.55" x14ac:dyDescent="0.2">
      <c r="A685" s="2" t="s">
        <v>23</v>
      </c>
      <c r="B685" s="2" t="s">
        <v>24</v>
      </c>
      <c r="C685" s="3" t="s">
        <v>44</v>
      </c>
      <c r="D685" s="3" t="s">
        <v>51</v>
      </c>
      <c r="E685" s="2">
        <v>2826</v>
      </c>
      <c r="F685" s="4">
        <v>120</v>
      </c>
      <c r="G685" s="4">
        <v>15</v>
      </c>
      <c r="H685" s="4">
        <v>42390</v>
      </c>
      <c r="I685" s="4">
        <v>6358.5</v>
      </c>
      <c r="J685" s="4">
        <v>36031.5</v>
      </c>
      <c r="K685" s="4">
        <v>28260</v>
      </c>
      <c r="L685" s="4">
        <v>7771.5</v>
      </c>
      <c r="M685" s="5">
        <v>41760</v>
      </c>
      <c r="N685" s="6">
        <v>5</v>
      </c>
      <c r="O685" s="3" t="s">
        <v>49</v>
      </c>
      <c r="P685" s="7" t="s">
        <v>21</v>
      </c>
    </row>
    <row r="686" spans="1:16" ht="12.55" x14ac:dyDescent="0.2">
      <c r="A686" s="2" t="s">
        <v>31</v>
      </c>
      <c r="B686" s="2" t="s">
        <v>24</v>
      </c>
      <c r="C686" s="3" t="s">
        <v>44</v>
      </c>
      <c r="D686" s="3" t="s">
        <v>51</v>
      </c>
      <c r="E686" s="2">
        <v>663</v>
      </c>
      <c r="F686" s="4">
        <v>120</v>
      </c>
      <c r="G686" s="4">
        <v>125</v>
      </c>
      <c r="H686" s="4">
        <v>82875</v>
      </c>
      <c r="I686" s="4">
        <v>12431.25</v>
      </c>
      <c r="J686" s="4">
        <v>70443.75</v>
      </c>
      <c r="K686" s="4">
        <v>79560</v>
      </c>
      <c r="L686" s="4">
        <v>-9116.25</v>
      </c>
      <c r="M686" s="5">
        <v>41883</v>
      </c>
      <c r="N686" s="6">
        <v>9</v>
      </c>
      <c r="O686" s="3" t="s">
        <v>36</v>
      </c>
      <c r="P686" s="7" t="s">
        <v>21</v>
      </c>
    </row>
    <row r="687" spans="1:16" ht="12.55" x14ac:dyDescent="0.2">
      <c r="A687" s="2" t="s">
        <v>42</v>
      </c>
      <c r="B687" s="2" t="s">
        <v>39</v>
      </c>
      <c r="C687" s="3" t="s">
        <v>44</v>
      </c>
      <c r="D687" s="3" t="s">
        <v>51</v>
      </c>
      <c r="E687" s="2">
        <v>2574</v>
      </c>
      <c r="F687" s="4">
        <v>120</v>
      </c>
      <c r="G687" s="4">
        <v>300</v>
      </c>
      <c r="H687" s="4">
        <v>772200</v>
      </c>
      <c r="I687" s="4">
        <v>115830</v>
      </c>
      <c r="J687" s="4">
        <v>656370</v>
      </c>
      <c r="K687" s="4">
        <v>643500</v>
      </c>
      <c r="L687" s="4">
        <v>12870</v>
      </c>
      <c r="M687" s="5">
        <v>41579</v>
      </c>
      <c r="N687" s="6">
        <v>11</v>
      </c>
      <c r="O687" s="3" t="s">
        <v>43</v>
      </c>
      <c r="P687" s="7" t="s">
        <v>38</v>
      </c>
    </row>
    <row r="688" spans="1:16" ht="12.55" x14ac:dyDescent="0.2">
      <c r="A688" s="2" t="s">
        <v>31</v>
      </c>
      <c r="B688" s="2" t="s">
        <v>39</v>
      </c>
      <c r="C688" s="3" t="s">
        <v>44</v>
      </c>
      <c r="D688" s="3" t="s">
        <v>51</v>
      </c>
      <c r="E688" s="2">
        <v>2438</v>
      </c>
      <c r="F688" s="4">
        <v>120</v>
      </c>
      <c r="G688" s="4">
        <v>125</v>
      </c>
      <c r="H688" s="4">
        <v>304750</v>
      </c>
      <c r="I688" s="4">
        <v>45712.5</v>
      </c>
      <c r="J688" s="4">
        <v>259037.5</v>
      </c>
      <c r="K688" s="4">
        <v>292560</v>
      </c>
      <c r="L688" s="4">
        <v>-33522.5</v>
      </c>
      <c r="M688" s="5">
        <v>41609</v>
      </c>
      <c r="N688" s="6">
        <v>12</v>
      </c>
      <c r="O688" s="3" t="s">
        <v>27</v>
      </c>
      <c r="P688" s="7" t="s">
        <v>38</v>
      </c>
    </row>
    <row r="689" spans="1:16" ht="12.55" x14ac:dyDescent="0.2">
      <c r="A689" s="2" t="s">
        <v>30</v>
      </c>
      <c r="B689" s="2" t="s">
        <v>39</v>
      </c>
      <c r="C689" s="3" t="s">
        <v>44</v>
      </c>
      <c r="D689" s="3" t="s">
        <v>51</v>
      </c>
      <c r="E689" s="2">
        <v>914</v>
      </c>
      <c r="F689" s="4">
        <v>120</v>
      </c>
      <c r="G689" s="4">
        <v>12</v>
      </c>
      <c r="H689" s="4">
        <v>10968</v>
      </c>
      <c r="I689" s="4">
        <v>1645.2</v>
      </c>
      <c r="J689" s="4">
        <v>9322.7999999999993</v>
      </c>
      <c r="K689" s="4">
        <v>2742</v>
      </c>
      <c r="L689" s="4">
        <v>6580.7999999999993</v>
      </c>
      <c r="M689" s="5">
        <v>41974</v>
      </c>
      <c r="N689" s="6">
        <v>12</v>
      </c>
      <c r="O689" s="3" t="s">
        <v>27</v>
      </c>
      <c r="P689" s="7" t="s">
        <v>21</v>
      </c>
    </row>
    <row r="690" spans="1:16" ht="12.55" x14ac:dyDescent="0.2">
      <c r="A690" s="2" t="s">
        <v>16</v>
      </c>
      <c r="B690" s="2" t="s">
        <v>17</v>
      </c>
      <c r="C690" s="3" t="s">
        <v>45</v>
      </c>
      <c r="D690" s="3" t="s">
        <v>51</v>
      </c>
      <c r="E690" s="2">
        <v>865.5</v>
      </c>
      <c r="F690" s="4">
        <v>250</v>
      </c>
      <c r="G690" s="4">
        <v>20</v>
      </c>
      <c r="H690" s="4">
        <v>17310</v>
      </c>
      <c r="I690" s="4">
        <v>2596.5</v>
      </c>
      <c r="J690" s="4">
        <v>14713.5</v>
      </c>
      <c r="K690" s="4">
        <v>8655</v>
      </c>
      <c r="L690" s="4">
        <v>6058.5</v>
      </c>
      <c r="M690" s="5">
        <v>41821</v>
      </c>
      <c r="N690" s="6">
        <v>7</v>
      </c>
      <c r="O690" s="3" t="s">
        <v>32</v>
      </c>
      <c r="P690" s="7" t="s">
        <v>21</v>
      </c>
    </row>
    <row r="691" spans="1:16" ht="12.55" x14ac:dyDescent="0.2">
      <c r="A691" s="2" t="s">
        <v>23</v>
      </c>
      <c r="B691" s="2" t="s">
        <v>22</v>
      </c>
      <c r="C691" s="3" t="s">
        <v>45</v>
      </c>
      <c r="D691" s="3" t="s">
        <v>51</v>
      </c>
      <c r="E691" s="2">
        <v>492</v>
      </c>
      <c r="F691" s="4">
        <v>250</v>
      </c>
      <c r="G691" s="4">
        <v>15</v>
      </c>
      <c r="H691" s="4">
        <v>7380</v>
      </c>
      <c r="I691" s="4">
        <v>1107</v>
      </c>
      <c r="J691" s="4">
        <v>6273</v>
      </c>
      <c r="K691" s="4">
        <v>4920</v>
      </c>
      <c r="L691" s="4">
        <v>1353</v>
      </c>
      <c r="M691" s="5">
        <v>41821</v>
      </c>
      <c r="N691" s="6">
        <v>7</v>
      </c>
      <c r="O691" s="3" t="s">
        <v>32</v>
      </c>
      <c r="P691" s="7" t="s">
        <v>21</v>
      </c>
    </row>
    <row r="692" spans="1:16" ht="12.55" x14ac:dyDescent="0.2">
      <c r="A692" s="2" t="s">
        <v>16</v>
      </c>
      <c r="B692" s="2" t="s">
        <v>39</v>
      </c>
      <c r="C692" s="3" t="s">
        <v>45</v>
      </c>
      <c r="D692" s="3" t="s">
        <v>51</v>
      </c>
      <c r="E692" s="2">
        <v>267</v>
      </c>
      <c r="F692" s="4">
        <v>250</v>
      </c>
      <c r="G692" s="4">
        <v>20</v>
      </c>
      <c r="H692" s="4">
        <v>5340</v>
      </c>
      <c r="I692" s="4">
        <v>801</v>
      </c>
      <c r="J692" s="4">
        <v>4539</v>
      </c>
      <c r="K692" s="4">
        <v>2670</v>
      </c>
      <c r="L692" s="4">
        <v>1869</v>
      </c>
      <c r="M692" s="5">
        <v>41548</v>
      </c>
      <c r="N692" s="6">
        <v>10</v>
      </c>
      <c r="O692" s="3" t="s">
        <v>37</v>
      </c>
      <c r="P692" s="7" t="s">
        <v>38</v>
      </c>
    </row>
    <row r="693" spans="1:16" ht="12.55" x14ac:dyDescent="0.2">
      <c r="A693" s="2" t="s">
        <v>23</v>
      </c>
      <c r="B693" s="2" t="s">
        <v>22</v>
      </c>
      <c r="C693" s="3" t="s">
        <v>45</v>
      </c>
      <c r="D693" s="3" t="s">
        <v>51</v>
      </c>
      <c r="E693" s="2">
        <v>1175</v>
      </c>
      <c r="F693" s="4">
        <v>250</v>
      </c>
      <c r="G693" s="4">
        <v>15</v>
      </c>
      <c r="H693" s="4">
        <v>17625</v>
      </c>
      <c r="I693" s="4">
        <v>2643.75</v>
      </c>
      <c r="J693" s="4">
        <v>14981.25</v>
      </c>
      <c r="K693" s="4">
        <v>11750</v>
      </c>
      <c r="L693" s="4">
        <v>3231.25</v>
      </c>
      <c r="M693" s="5">
        <v>41913</v>
      </c>
      <c r="N693" s="6">
        <v>10</v>
      </c>
      <c r="O693" s="3" t="s">
        <v>37</v>
      </c>
      <c r="P693" s="7" t="s">
        <v>21</v>
      </c>
    </row>
    <row r="694" spans="1:16" ht="12.55" x14ac:dyDescent="0.2">
      <c r="A694" s="2" t="s">
        <v>31</v>
      </c>
      <c r="B694" s="2" t="s">
        <v>17</v>
      </c>
      <c r="C694" s="3" t="s">
        <v>45</v>
      </c>
      <c r="D694" s="3" t="s">
        <v>51</v>
      </c>
      <c r="E694" s="2">
        <v>2954</v>
      </c>
      <c r="F694" s="4">
        <v>250</v>
      </c>
      <c r="G694" s="4">
        <v>125</v>
      </c>
      <c r="H694" s="4">
        <v>369250</v>
      </c>
      <c r="I694" s="4">
        <v>55387.5</v>
      </c>
      <c r="J694" s="4">
        <v>313862.5</v>
      </c>
      <c r="K694" s="4">
        <v>354480</v>
      </c>
      <c r="L694" s="4">
        <v>-40617.5</v>
      </c>
      <c r="M694" s="5">
        <v>41579</v>
      </c>
      <c r="N694" s="6">
        <v>11</v>
      </c>
      <c r="O694" s="3" t="s">
        <v>43</v>
      </c>
      <c r="P694" s="7" t="s">
        <v>38</v>
      </c>
    </row>
    <row r="695" spans="1:16" ht="12.55" x14ac:dyDescent="0.2">
      <c r="A695" s="2" t="s">
        <v>31</v>
      </c>
      <c r="B695" s="2" t="s">
        <v>22</v>
      </c>
      <c r="C695" s="3" t="s">
        <v>45</v>
      </c>
      <c r="D695" s="3" t="s">
        <v>51</v>
      </c>
      <c r="E695" s="2">
        <v>552</v>
      </c>
      <c r="F695" s="4">
        <v>250</v>
      </c>
      <c r="G695" s="4">
        <v>125</v>
      </c>
      <c r="H695" s="4">
        <v>69000</v>
      </c>
      <c r="I695" s="4">
        <v>10350</v>
      </c>
      <c r="J695" s="4">
        <v>58650</v>
      </c>
      <c r="K695" s="4">
        <v>66240</v>
      </c>
      <c r="L695" s="4">
        <v>-7590</v>
      </c>
      <c r="M695" s="5">
        <v>41944</v>
      </c>
      <c r="N695" s="6">
        <v>11</v>
      </c>
      <c r="O695" s="3" t="s">
        <v>43</v>
      </c>
      <c r="P695" s="7" t="s">
        <v>21</v>
      </c>
    </row>
    <row r="696" spans="1:16" ht="12.55" x14ac:dyDescent="0.2">
      <c r="A696" s="2" t="s">
        <v>16</v>
      </c>
      <c r="B696" s="2" t="s">
        <v>24</v>
      </c>
      <c r="C696" s="3" t="s">
        <v>45</v>
      </c>
      <c r="D696" s="3" t="s">
        <v>51</v>
      </c>
      <c r="E696" s="2">
        <v>293</v>
      </c>
      <c r="F696" s="4">
        <v>250</v>
      </c>
      <c r="G696" s="4">
        <v>20</v>
      </c>
      <c r="H696" s="4">
        <v>5860</v>
      </c>
      <c r="I696" s="4">
        <v>879</v>
      </c>
      <c r="J696" s="4">
        <v>4981</v>
      </c>
      <c r="K696" s="4">
        <v>2930</v>
      </c>
      <c r="L696" s="4">
        <v>2051</v>
      </c>
      <c r="M696" s="5">
        <v>41974</v>
      </c>
      <c r="N696" s="6">
        <v>12</v>
      </c>
      <c r="O696" s="3" t="s">
        <v>27</v>
      </c>
      <c r="P696" s="7" t="s">
        <v>21</v>
      </c>
    </row>
    <row r="697" spans="1:16" ht="12.55" x14ac:dyDescent="0.2">
      <c r="A697" s="2" t="s">
        <v>42</v>
      </c>
      <c r="B697" s="2" t="s">
        <v>24</v>
      </c>
      <c r="C697" s="3" t="s">
        <v>47</v>
      </c>
      <c r="D697" s="3" t="s">
        <v>51</v>
      </c>
      <c r="E697" s="2">
        <v>2475</v>
      </c>
      <c r="F697" s="4">
        <v>260</v>
      </c>
      <c r="G697" s="4">
        <v>300</v>
      </c>
      <c r="H697" s="4">
        <v>742500</v>
      </c>
      <c r="I697" s="4">
        <v>111375</v>
      </c>
      <c r="J697" s="4">
        <v>631125</v>
      </c>
      <c r="K697" s="4">
        <v>618750</v>
      </c>
      <c r="L697" s="4">
        <v>12375</v>
      </c>
      <c r="M697" s="5">
        <v>41699</v>
      </c>
      <c r="N697" s="6">
        <v>3</v>
      </c>
      <c r="O697" s="3" t="s">
        <v>29</v>
      </c>
      <c r="P697" s="7" t="s">
        <v>21</v>
      </c>
    </row>
    <row r="698" spans="1:16" ht="12.55" x14ac:dyDescent="0.2">
      <c r="A698" s="2" t="s">
        <v>42</v>
      </c>
      <c r="B698" s="2" t="s">
        <v>26</v>
      </c>
      <c r="C698" s="3" t="s">
        <v>47</v>
      </c>
      <c r="D698" s="3" t="s">
        <v>51</v>
      </c>
      <c r="E698" s="2">
        <v>546</v>
      </c>
      <c r="F698" s="4">
        <v>260</v>
      </c>
      <c r="G698" s="4">
        <v>300</v>
      </c>
      <c r="H698" s="4">
        <v>163800</v>
      </c>
      <c r="I698" s="4">
        <v>24570</v>
      </c>
      <c r="J698" s="4">
        <v>139230</v>
      </c>
      <c r="K698" s="4">
        <v>136500</v>
      </c>
      <c r="L698" s="4">
        <v>2730</v>
      </c>
      <c r="M698" s="5">
        <v>41913</v>
      </c>
      <c r="N698" s="6">
        <v>10</v>
      </c>
      <c r="O698" s="3" t="s">
        <v>37</v>
      </c>
      <c r="P698" s="7" t="s">
        <v>21</v>
      </c>
    </row>
    <row r="699" spans="1:16" ht="12.55" x14ac:dyDescent="0.2">
      <c r="A699" s="2" t="s">
        <v>16</v>
      </c>
      <c r="B699" s="2" t="s">
        <v>26</v>
      </c>
      <c r="C699" s="3" t="s">
        <v>28</v>
      </c>
      <c r="D699" s="3" t="s">
        <v>51</v>
      </c>
      <c r="E699" s="2">
        <v>1368</v>
      </c>
      <c r="F699" s="4">
        <v>5</v>
      </c>
      <c r="G699" s="4">
        <v>7</v>
      </c>
      <c r="H699" s="4">
        <v>9576</v>
      </c>
      <c r="I699" s="4">
        <v>1436.4</v>
      </c>
      <c r="J699" s="4">
        <v>8139.6</v>
      </c>
      <c r="K699" s="4">
        <v>6840</v>
      </c>
      <c r="L699" s="4">
        <v>1299.6000000000004</v>
      </c>
      <c r="M699" s="5">
        <v>41671</v>
      </c>
      <c r="N699" s="6">
        <v>2</v>
      </c>
      <c r="O699" s="3" t="s">
        <v>41</v>
      </c>
      <c r="P699" s="7" t="s">
        <v>21</v>
      </c>
    </row>
    <row r="700" spans="1:16" ht="12.55" x14ac:dyDescent="0.2">
      <c r="A700" s="2" t="s">
        <v>16</v>
      </c>
      <c r="B700" s="2" t="s">
        <v>17</v>
      </c>
      <c r="C700" s="3" t="s">
        <v>40</v>
      </c>
      <c r="D700" s="3" t="s">
        <v>51</v>
      </c>
      <c r="E700" s="2">
        <v>723</v>
      </c>
      <c r="F700" s="4">
        <v>10</v>
      </c>
      <c r="G700" s="4">
        <v>7</v>
      </c>
      <c r="H700" s="4">
        <v>5061</v>
      </c>
      <c r="I700" s="4">
        <v>759.15000000000009</v>
      </c>
      <c r="J700" s="4">
        <v>4301.8500000000004</v>
      </c>
      <c r="K700" s="4">
        <v>3615</v>
      </c>
      <c r="L700" s="4">
        <v>686.85000000000014</v>
      </c>
      <c r="M700" s="5">
        <v>41730</v>
      </c>
      <c r="N700" s="6">
        <v>4</v>
      </c>
      <c r="O700" s="3" t="s">
        <v>46</v>
      </c>
      <c r="P700" s="7" t="s">
        <v>21</v>
      </c>
    </row>
    <row r="701" spans="1:16" ht="12.55" x14ac:dyDescent="0.2">
      <c r="A701" s="2" t="s">
        <v>30</v>
      </c>
      <c r="B701" s="2" t="s">
        <v>39</v>
      </c>
      <c r="C701" s="3" t="s">
        <v>45</v>
      </c>
      <c r="D701" s="3" t="s">
        <v>51</v>
      </c>
      <c r="E701" s="2">
        <v>1806</v>
      </c>
      <c r="F701" s="4">
        <v>250</v>
      </c>
      <c r="G701" s="4">
        <v>12</v>
      </c>
      <c r="H701" s="4">
        <v>21672</v>
      </c>
      <c r="I701" s="4">
        <v>3250.8</v>
      </c>
      <c r="J701" s="4">
        <v>18421.2</v>
      </c>
      <c r="K701" s="4">
        <v>5418</v>
      </c>
      <c r="L701" s="4">
        <v>13003.2</v>
      </c>
      <c r="M701" s="5">
        <v>41760</v>
      </c>
      <c r="N701" s="6">
        <v>5</v>
      </c>
      <c r="O701" s="3" t="s">
        <v>49</v>
      </c>
      <c r="P701" s="7" t="s">
        <v>21</v>
      </c>
    </row>
    <row r="702" spans="1:16" ht="12.55" x14ac:dyDescent="0.2">
      <c r="C702" s="9"/>
      <c r="E702" s="3"/>
      <c r="F702" s="4"/>
      <c r="G702" s="4"/>
      <c r="H702" s="4"/>
      <c r="I702" s="4"/>
      <c r="J702" s="4"/>
      <c r="K702" s="4"/>
      <c r="L702" s="4"/>
      <c r="M702" s="5"/>
      <c r="N702" s="6"/>
      <c r="P702" s="7"/>
    </row>
    <row r="703" spans="1:16" ht="12.55" x14ac:dyDescent="0.2">
      <c r="C703" s="9"/>
      <c r="E703" s="3"/>
      <c r="F703" s="4"/>
      <c r="G703" s="4"/>
      <c r="H703" s="4"/>
      <c r="I703" s="4"/>
      <c r="J703" s="4"/>
      <c r="K703" s="4"/>
      <c r="L703" s="4"/>
      <c r="M703" s="5"/>
      <c r="N703" s="6"/>
      <c r="P703" s="7"/>
    </row>
    <row r="704" spans="1:16" ht="12.55" x14ac:dyDescent="0.2">
      <c r="C704" s="9"/>
      <c r="E704" s="3"/>
      <c r="F704" s="4"/>
      <c r="G704" s="4"/>
      <c r="H704" s="4"/>
      <c r="I704" s="4"/>
      <c r="J704" s="4"/>
      <c r="K704" s="4"/>
      <c r="L704" s="4"/>
      <c r="M704" s="5"/>
      <c r="N704" s="6"/>
      <c r="P704" s="7"/>
    </row>
    <row r="705" spans="3:16" ht="12.55" x14ac:dyDescent="0.2">
      <c r="C705" s="9"/>
      <c r="E705" s="3"/>
      <c r="F705" s="4"/>
      <c r="G705" s="4"/>
      <c r="H705" s="4"/>
      <c r="I705" s="4"/>
      <c r="J705" s="4"/>
      <c r="K705" s="4"/>
      <c r="L705" s="4"/>
      <c r="M705" s="5"/>
      <c r="N705" s="6"/>
      <c r="P705" s="7"/>
    </row>
    <row r="706" spans="3:16" ht="12.55" x14ac:dyDescent="0.2">
      <c r="C706" s="9"/>
      <c r="E706" s="3"/>
      <c r="F706" s="4"/>
      <c r="G706" s="4"/>
      <c r="H706" s="4"/>
      <c r="I706" s="4"/>
      <c r="J706" s="4"/>
      <c r="K706" s="4"/>
      <c r="L706" s="4"/>
      <c r="M706" s="5"/>
      <c r="N706" s="6"/>
      <c r="P706" s="7"/>
    </row>
    <row r="707" spans="3:16" ht="12.55" x14ac:dyDescent="0.2">
      <c r="C707" s="9"/>
      <c r="E707" s="3"/>
      <c r="F707" s="4"/>
      <c r="G707" s="4"/>
      <c r="H707" s="4"/>
      <c r="I707" s="4"/>
      <c r="J707" s="4"/>
      <c r="K707" s="4"/>
      <c r="L707" s="4"/>
      <c r="M707" s="5"/>
      <c r="N707" s="6"/>
      <c r="P707" s="7"/>
    </row>
    <row r="708" spans="3:16" ht="12.55" x14ac:dyDescent="0.2">
      <c r="C708" s="9"/>
      <c r="E708" s="3"/>
      <c r="F708" s="4"/>
      <c r="G708" s="4"/>
      <c r="H708" s="4"/>
      <c r="I708" s="4"/>
      <c r="J708" s="4"/>
      <c r="K708" s="4"/>
      <c r="L708" s="4"/>
      <c r="M708" s="5"/>
      <c r="N708" s="6"/>
      <c r="P708" s="7"/>
    </row>
    <row r="709" spans="3:16" ht="12.55" x14ac:dyDescent="0.2">
      <c r="C709" s="9"/>
      <c r="E709" s="3"/>
      <c r="F709" s="4"/>
      <c r="G709" s="4"/>
      <c r="H709" s="4"/>
      <c r="I709" s="4"/>
      <c r="J709" s="4"/>
      <c r="K709" s="4"/>
      <c r="L709" s="4"/>
      <c r="M709" s="5"/>
      <c r="N709" s="6"/>
      <c r="P709" s="7"/>
    </row>
    <row r="710" spans="3:16" ht="12.55" x14ac:dyDescent="0.2">
      <c r="C710" s="9"/>
      <c r="E710" s="3"/>
      <c r="F710" s="4"/>
      <c r="G710" s="4"/>
      <c r="H710" s="4"/>
      <c r="I710" s="4"/>
      <c r="J710" s="4"/>
      <c r="K710" s="4"/>
      <c r="L710" s="4"/>
      <c r="M710" s="5"/>
      <c r="N710" s="6"/>
      <c r="P710" s="7"/>
    </row>
    <row r="711" spans="3:16" ht="12.55" x14ac:dyDescent="0.2">
      <c r="C711" s="9"/>
      <c r="E711" s="3"/>
      <c r="F711" s="4"/>
      <c r="G711" s="4"/>
      <c r="H711" s="4"/>
      <c r="I711" s="4"/>
      <c r="J711" s="4"/>
      <c r="K711" s="4"/>
      <c r="L711" s="4"/>
      <c r="M711" s="5"/>
      <c r="N711" s="6"/>
      <c r="P711" s="7"/>
    </row>
    <row r="712" spans="3:16" ht="12.55" x14ac:dyDescent="0.2">
      <c r="C712" s="9"/>
      <c r="E712" s="3"/>
      <c r="F712" s="4"/>
      <c r="G712" s="4"/>
      <c r="H712" s="4"/>
      <c r="I712" s="4"/>
      <c r="J712" s="4"/>
      <c r="K712" s="4"/>
      <c r="L712" s="4"/>
      <c r="M712" s="5"/>
      <c r="N712" s="6"/>
      <c r="P712" s="7"/>
    </row>
    <row r="713" spans="3:16" ht="12.55" x14ac:dyDescent="0.2">
      <c r="C713" s="9"/>
      <c r="E713" s="3"/>
      <c r="F713" s="4"/>
      <c r="G713" s="4"/>
      <c r="H713" s="4"/>
      <c r="I713" s="4"/>
      <c r="J713" s="4"/>
      <c r="K713" s="4"/>
      <c r="L713" s="4"/>
      <c r="M713" s="5"/>
      <c r="N713" s="6"/>
      <c r="P713" s="7"/>
    </row>
    <row r="714" spans="3:16" ht="12.55" x14ac:dyDescent="0.2">
      <c r="C714" s="9"/>
      <c r="E714" s="3"/>
      <c r="F714" s="4"/>
      <c r="G714" s="4"/>
      <c r="H714" s="4"/>
      <c r="I714" s="4"/>
      <c r="J714" s="4"/>
      <c r="K714" s="4"/>
      <c r="L714" s="4"/>
      <c r="M714" s="5"/>
      <c r="N714" s="6"/>
      <c r="P714" s="7"/>
    </row>
    <row r="715" spans="3:16" ht="12.55" x14ac:dyDescent="0.2">
      <c r="C715" s="9"/>
      <c r="E715" s="3"/>
      <c r="F715" s="4"/>
      <c r="G715" s="4"/>
      <c r="H715" s="4"/>
      <c r="I715" s="4"/>
      <c r="J715" s="4"/>
      <c r="K715" s="4"/>
      <c r="L715" s="4"/>
      <c r="M715" s="5"/>
      <c r="N715" s="6"/>
      <c r="P715" s="7"/>
    </row>
    <row r="716" spans="3:16" ht="12.55" x14ac:dyDescent="0.2">
      <c r="C716" s="9"/>
      <c r="E716" s="3"/>
      <c r="F716" s="4"/>
      <c r="G716" s="4"/>
      <c r="H716" s="4"/>
      <c r="I716" s="4"/>
      <c r="J716" s="4"/>
      <c r="K716" s="4"/>
      <c r="L716" s="4"/>
      <c r="M716" s="5"/>
      <c r="N716" s="6"/>
      <c r="P716" s="7"/>
    </row>
    <row r="717" spans="3:16" ht="12.55" x14ac:dyDescent="0.2">
      <c r="C717" s="9"/>
      <c r="E717" s="3"/>
      <c r="F717" s="4"/>
      <c r="G717" s="4"/>
      <c r="H717" s="4"/>
      <c r="I717" s="4"/>
      <c r="J717" s="4"/>
      <c r="K717" s="4"/>
      <c r="L717" s="4"/>
      <c r="M717" s="5"/>
      <c r="N717" s="6"/>
      <c r="P717" s="7"/>
    </row>
    <row r="718" spans="3:16" ht="12.55" x14ac:dyDescent="0.2">
      <c r="C718" s="9"/>
      <c r="E718" s="3"/>
      <c r="F718" s="4"/>
      <c r="G718" s="4"/>
      <c r="H718" s="4"/>
      <c r="I718" s="4"/>
      <c r="J718" s="4"/>
      <c r="K718" s="4"/>
      <c r="L718" s="4"/>
      <c r="M718" s="5"/>
      <c r="N718" s="6"/>
      <c r="P718" s="7"/>
    </row>
    <row r="719" spans="3:16" ht="12.55" x14ac:dyDescent="0.2">
      <c r="C719" s="9"/>
      <c r="E719" s="3"/>
      <c r="F719" s="4"/>
      <c r="G719" s="4"/>
      <c r="H719" s="4"/>
      <c r="I719" s="4"/>
      <c r="J719" s="4"/>
      <c r="K719" s="4"/>
      <c r="L719" s="4"/>
      <c r="M719" s="5"/>
      <c r="N719" s="6"/>
      <c r="P719" s="7"/>
    </row>
    <row r="720" spans="3:16" ht="12.55" x14ac:dyDescent="0.2">
      <c r="C720" s="9"/>
      <c r="E720" s="3"/>
      <c r="F720" s="4"/>
      <c r="G720" s="4"/>
      <c r="H720" s="4"/>
      <c r="I720" s="4"/>
      <c r="J720" s="4"/>
      <c r="K720" s="4"/>
      <c r="L720" s="4"/>
      <c r="M720" s="5"/>
      <c r="N720" s="6"/>
      <c r="P720" s="7"/>
    </row>
    <row r="721" spans="3:16" ht="12.55" x14ac:dyDescent="0.2">
      <c r="C721" s="9"/>
      <c r="E721" s="3"/>
      <c r="F721" s="4"/>
      <c r="G721" s="4"/>
      <c r="H721" s="4"/>
      <c r="I721" s="4"/>
      <c r="J721" s="4"/>
      <c r="K721" s="4"/>
      <c r="L721" s="4"/>
      <c r="M721" s="5"/>
      <c r="N721" s="6"/>
      <c r="P721" s="7"/>
    </row>
    <row r="722" spans="3:16" ht="12.55" x14ac:dyDescent="0.2">
      <c r="C722" s="9"/>
      <c r="E722" s="3"/>
      <c r="F722" s="4"/>
      <c r="G722" s="4"/>
      <c r="H722" s="4"/>
      <c r="I722" s="4"/>
      <c r="J722" s="4"/>
      <c r="K722" s="4"/>
      <c r="L722" s="4"/>
      <c r="M722" s="5"/>
      <c r="N722" s="6"/>
      <c r="P722" s="7"/>
    </row>
    <row r="723" spans="3:16" ht="12.55" x14ac:dyDescent="0.2">
      <c r="C723" s="9"/>
      <c r="E723" s="3"/>
      <c r="F723" s="4"/>
      <c r="G723" s="4"/>
      <c r="H723" s="4"/>
      <c r="I723" s="4"/>
      <c r="J723" s="4"/>
      <c r="K723" s="4"/>
      <c r="L723" s="4"/>
      <c r="M723" s="5"/>
      <c r="N723" s="6"/>
      <c r="P723" s="7"/>
    </row>
    <row r="724" spans="3:16" ht="12.55" x14ac:dyDescent="0.2">
      <c r="C724" s="9"/>
      <c r="E724" s="3"/>
      <c r="F724" s="4"/>
      <c r="G724" s="4"/>
      <c r="H724" s="4"/>
      <c r="I724" s="4"/>
      <c r="J724" s="4"/>
      <c r="K724" s="4"/>
      <c r="L724" s="4"/>
      <c r="M724" s="5"/>
      <c r="N724" s="6"/>
      <c r="P724" s="7"/>
    </row>
    <row r="725" spans="3:16" ht="12.55" x14ac:dyDescent="0.2">
      <c r="C725" s="9"/>
      <c r="E725" s="3"/>
      <c r="F725" s="4"/>
      <c r="G725" s="4"/>
      <c r="H725" s="4"/>
      <c r="I725" s="4"/>
      <c r="J725" s="4"/>
      <c r="K725" s="4"/>
      <c r="L725" s="4"/>
      <c r="M725" s="5"/>
      <c r="N725" s="6"/>
      <c r="P725" s="7"/>
    </row>
    <row r="726" spans="3:16" ht="12.55" x14ac:dyDescent="0.2">
      <c r="C726" s="9"/>
      <c r="E726" s="3"/>
      <c r="F726" s="4"/>
      <c r="G726" s="4"/>
      <c r="H726" s="4"/>
      <c r="I726" s="4"/>
      <c r="J726" s="4"/>
      <c r="K726" s="4"/>
      <c r="L726" s="4"/>
      <c r="M726" s="5"/>
      <c r="N726" s="6"/>
      <c r="P726" s="7"/>
    </row>
    <row r="727" spans="3:16" ht="12.55" x14ac:dyDescent="0.2">
      <c r="C727" s="9"/>
      <c r="E727" s="3"/>
      <c r="F727" s="4"/>
      <c r="G727" s="4"/>
      <c r="H727" s="4"/>
      <c r="I727" s="4"/>
      <c r="J727" s="4"/>
      <c r="K727" s="4"/>
      <c r="L727" s="4"/>
      <c r="M727" s="5"/>
      <c r="N727" s="6"/>
      <c r="P727" s="7"/>
    </row>
    <row r="728" spans="3:16" ht="12.55" x14ac:dyDescent="0.2">
      <c r="C728" s="9"/>
      <c r="E728" s="3"/>
      <c r="F728" s="4"/>
      <c r="G728" s="4"/>
      <c r="H728" s="4"/>
      <c r="I728" s="4"/>
      <c r="J728" s="4"/>
      <c r="K728" s="4"/>
      <c r="L728" s="4"/>
      <c r="M728" s="5"/>
      <c r="N728" s="6"/>
      <c r="P728" s="7"/>
    </row>
    <row r="729" spans="3:16" ht="12.55" x14ac:dyDescent="0.2">
      <c r="C729" s="9"/>
      <c r="E729" s="3"/>
      <c r="F729" s="4"/>
      <c r="G729" s="4"/>
      <c r="H729" s="4"/>
      <c r="I729" s="4"/>
      <c r="J729" s="4"/>
      <c r="K729" s="4"/>
      <c r="L729" s="4"/>
      <c r="M729" s="5"/>
      <c r="N729" s="6"/>
      <c r="P729" s="7"/>
    </row>
    <row r="730" spans="3:16" ht="12.55" x14ac:dyDescent="0.2">
      <c r="C730" s="9"/>
      <c r="E730" s="3"/>
      <c r="F730" s="4"/>
      <c r="G730" s="4"/>
      <c r="H730" s="4"/>
      <c r="I730" s="4"/>
      <c r="J730" s="4"/>
      <c r="K730" s="4"/>
      <c r="L730" s="4"/>
      <c r="M730" s="5"/>
      <c r="N730" s="6"/>
      <c r="P730" s="7"/>
    </row>
    <row r="731" spans="3:16" ht="12.55" x14ac:dyDescent="0.2">
      <c r="C731" s="9"/>
      <c r="E731" s="3"/>
      <c r="F731" s="4"/>
      <c r="G731" s="4"/>
      <c r="H731" s="4"/>
      <c r="I731" s="4"/>
      <c r="J731" s="4"/>
      <c r="K731" s="4"/>
      <c r="L731" s="4"/>
      <c r="M731" s="5"/>
      <c r="N731" s="6"/>
      <c r="P731" s="7"/>
    </row>
    <row r="732" spans="3:16" ht="12.55" x14ac:dyDescent="0.2">
      <c r="C732" s="9"/>
      <c r="E732" s="3"/>
      <c r="F732" s="4"/>
      <c r="G732" s="4"/>
      <c r="H732" s="4"/>
      <c r="I732" s="4"/>
      <c r="J732" s="4"/>
      <c r="K732" s="4"/>
      <c r="L732" s="4"/>
      <c r="M732" s="5"/>
      <c r="N732" s="6"/>
      <c r="P732" s="7"/>
    </row>
    <row r="733" spans="3:16" ht="12.55" x14ac:dyDescent="0.2">
      <c r="C733" s="9"/>
      <c r="E733" s="3"/>
      <c r="F733" s="4"/>
      <c r="G733" s="4"/>
      <c r="H733" s="4"/>
      <c r="I733" s="4"/>
      <c r="J733" s="4"/>
      <c r="K733" s="4"/>
      <c r="L733" s="4"/>
      <c r="M733" s="5"/>
      <c r="N733" s="6"/>
      <c r="P733" s="7"/>
    </row>
    <row r="734" spans="3:16" ht="12.55" x14ac:dyDescent="0.2">
      <c r="C734" s="9"/>
      <c r="E734" s="3"/>
      <c r="F734" s="4"/>
      <c r="G734" s="4"/>
      <c r="H734" s="4"/>
      <c r="I734" s="4"/>
      <c r="J734" s="4"/>
      <c r="K734" s="4"/>
      <c r="L734" s="4"/>
      <c r="M734" s="5"/>
      <c r="N734" s="6"/>
      <c r="P734" s="7"/>
    </row>
    <row r="735" spans="3:16" ht="12.55" x14ac:dyDescent="0.2">
      <c r="C735" s="9"/>
      <c r="E735" s="3"/>
      <c r="F735" s="4"/>
      <c r="G735" s="4"/>
      <c r="H735" s="4"/>
      <c r="I735" s="4"/>
      <c r="J735" s="4"/>
      <c r="K735" s="4"/>
      <c r="L735" s="4"/>
      <c r="M735" s="5"/>
      <c r="N735" s="6"/>
      <c r="P735" s="7"/>
    </row>
    <row r="736" spans="3:16" ht="12.55" x14ac:dyDescent="0.2">
      <c r="C736" s="9"/>
      <c r="E736" s="3"/>
      <c r="F736" s="4"/>
      <c r="G736" s="4"/>
      <c r="H736" s="4"/>
      <c r="I736" s="4"/>
      <c r="J736" s="4"/>
      <c r="K736" s="4"/>
      <c r="L736" s="4"/>
      <c r="M736" s="5"/>
      <c r="N736" s="6"/>
      <c r="P736" s="7"/>
    </row>
    <row r="737" spans="3:16" ht="12.55" x14ac:dyDescent="0.2">
      <c r="C737" s="9"/>
      <c r="E737" s="3"/>
      <c r="F737" s="4"/>
      <c r="G737" s="4"/>
      <c r="H737" s="4"/>
      <c r="I737" s="4"/>
      <c r="J737" s="4"/>
      <c r="K737" s="4"/>
      <c r="L737" s="4"/>
      <c r="M737" s="5"/>
      <c r="N737" s="6"/>
      <c r="P737" s="7"/>
    </row>
    <row r="738" spans="3:16" ht="12.55" x14ac:dyDescent="0.2">
      <c r="C738" s="9"/>
      <c r="E738" s="3"/>
      <c r="F738" s="4"/>
      <c r="G738" s="4"/>
      <c r="H738" s="4"/>
      <c r="I738" s="4"/>
      <c r="J738" s="4"/>
      <c r="K738" s="4"/>
      <c r="L738" s="4"/>
      <c r="M738" s="5"/>
      <c r="N738" s="6"/>
      <c r="P738" s="7"/>
    </row>
    <row r="739" spans="3:16" ht="12.55" x14ac:dyDescent="0.2">
      <c r="C739" s="9"/>
      <c r="E739" s="3"/>
      <c r="F739" s="4"/>
      <c r="G739" s="4"/>
      <c r="H739" s="4"/>
      <c r="I739" s="4"/>
      <c r="J739" s="4"/>
      <c r="K739" s="4"/>
      <c r="L739" s="4"/>
      <c r="M739" s="5"/>
      <c r="N739" s="6"/>
      <c r="P739" s="7"/>
    </row>
    <row r="740" spans="3:16" ht="12.55" x14ac:dyDescent="0.2">
      <c r="C740" s="9"/>
      <c r="E740" s="3"/>
      <c r="F740" s="4"/>
      <c r="G740" s="4"/>
      <c r="H740" s="4"/>
      <c r="I740" s="4"/>
      <c r="J740" s="4"/>
      <c r="K740" s="4"/>
      <c r="L740" s="4"/>
      <c r="M740" s="5"/>
      <c r="N740" s="6"/>
      <c r="P740" s="7"/>
    </row>
    <row r="741" spans="3:16" ht="12.55" x14ac:dyDescent="0.2">
      <c r="C741" s="9"/>
      <c r="E741" s="3"/>
      <c r="F741" s="4"/>
      <c r="G741" s="4"/>
      <c r="H741" s="4"/>
      <c r="I741" s="4"/>
      <c r="J741" s="4"/>
      <c r="K741" s="4"/>
      <c r="L741" s="4"/>
      <c r="M741" s="5"/>
      <c r="N741" s="6"/>
      <c r="P741" s="7"/>
    </row>
    <row r="742" spans="3:16" ht="12.55" x14ac:dyDescent="0.2">
      <c r="C742" s="9"/>
      <c r="E742" s="3"/>
      <c r="F742" s="4"/>
      <c r="G742" s="4"/>
      <c r="H742" s="4"/>
      <c r="I742" s="4"/>
      <c r="J742" s="4"/>
      <c r="K742" s="4"/>
      <c r="L742" s="4"/>
      <c r="M742" s="5"/>
      <c r="N742" s="6"/>
      <c r="P742" s="7"/>
    </row>
    <row r="743" spans="3:16" ht="12.55" x14ac:dyDescent="0.2">
      <c r="C743" s="9"/>
      <c r="E743" s="3"/>
      <c r="F743" s="4"/>
      <c r="G743" s="4"/>
      <c r="H743" s="4"/>
      <c r="I743" s="4"/>
      <c r="J743" s="4"/>
      <c r="K743" s="4"/>
      <c r="L743" s="4"/>
      <c r="M743" s="5"/>
      <c r="N743" s="6"/>
      <c r="P743" s="7"/>
    </row>
    <row r="744" spans="3:16" ht="12.55" x14ac:dyDescent="0.2">
      <c r="C744" s="9"/>
      <c r="E744" s="3"/>
      <c r="F744" s="4"/>
      <c r="G744" s="4"/>
      <c r="H744" s="4"/>
      <c r="I744" s="4"/>
      <c r="J744" s="4"/>
      <c r="K744" s="4"/>
      <c r="L744" s="4"/>
      <c r="M744" s="5"/>
      <c r="N744" s="6"/>
      <c r="P744" s="7"/>
    </row>
    <row r="745" spans="3:16" ht="12.55" x14ac:dyDescent="0.2">
      <c r="C745" s="9"/>
      <c r="E745" s="3"/>
      <c r="F745" s="4"/>
      <c r="G745" s="4"/>
      <c r="H745" s="4"/>
      <c r="I745" s="4"/>
      <c r="J745" s="4"/>
      <c r="K745" s="4"/>
      <c r="L745" s="4"/>
      <c r="M745" s="5"/>
      <c r="N745" s="6"/>
      <c r="P745" s="7"/>
    </row>
    <row r="746" spans="3:16" ht="12.55" x14ac:dyDescent="0.2">
      <c r="C746" s="9"/>
      <c r="E746" s="3"/>
      <c r="F746" s="4"/>
      <c r="G746" s="4"/>
      <c r="H746" s="4"/>
      <c r="I746" s="4"/>
      <c r="J746" s="4"/>
      <c r="K746" s="4"/>
      <c r="L746" s="4"/>
      <c r="M746" s="5"/>
      <c r="N746" s="6"/>
      <c r="P746" s="7"/>
    </row>
    <row r="747" spans="3:16" ht="12.55" x14ac:dyDescent="0.2">
      <c r="C747" s="9"/>
      <c r="E747" s="3"/>
      <c r="F747" s="4"/>
      <c r="G747" s="4"/>
      <c r="H747" s="4"/>
      <c r="I747" s="4"/>
      <c r="J747" s="4"/>
      <c r="K747" s="4"/>
      <c r="L747" s="4"/>
      <c r="M747" s="5"/>
      <c r="N747" s="6"/>
      <c r="P747" s="7"/>
    </row>
    <row r="748" spans="3:16" ht="12.55" x14ac:dyDescent="0.2">
      <c r="C748" s="9"/>
      <c r="E748" s="3"/>
      <c r="F748" s="4"/>
      <c r="G748" s="4"/>
      <c r="H748" s="4"/>
      <c r="I748" s="4"/>
      <c r="J748" s="4"/>
      <c r="K748" s="4"/>
      <c r="L748" s="4"/>
      <c r="M748" s="5"/>
      <c r="N748" s="6"/>
      <c r="P748" s="7"/>
    </row>
    <row r="749" spans="3:16" ht="12.55" x14ac:dyDescent="0.2">
      <c r="C749" s="9"/>
      <c r="E749" s="3"/>
      <c r="F749" s="4"/>
      <c r="G749" s="4"/>
      <c r="H749" s="4"/>
      <c r="I749" s="4"/>
      <c r="J749" s="4"/>
      <c r="K749" s="4"/>
      <c r="L749" s="4"/>
      <c r="M749" s="5"/>
      <c r="N749" s="6"/>
      <c r="P749" s="7"/>
    </row>
    <row r="750" spans="3:16" ht="12.55" x14ac:dyDescent="0.2">
      <c r="C750" s="9"/>
      <c r="E750" s="3"/>
      <c r="F750" s="4"/>
      <c r="G750" s="4"/>
      <c r="H750" s="4"/>
      <c r="I750" s="4"/>
      <c r="J750" s="4"/>
      <c r="K750" s="4"/>
      <c r="L750" s="4"/>
      <c r="M750" s="5"/>
      <c r="N750" s="6"/>
      <c r="P750" s="7"/>
    </row>
    <row r="751" spans="3:16" ht="12.55" x14ac:dyDescent="0.2">
      <c r="C751" s="9"/>
      <c r="E751" s="3"/>
      <c r="F751" s="4"/>
      <c r="G751" s="4"/>
      <c r="H751" s="4"/>
      <c r="I751" s="4"/>
      <c r="J751" s="4"/>
      <c r="K751" s="4"/>
      <c r="L751" s="4"/>
      <c r="M751" s="5"/>
      <c r="N751" s="6"/>
      <c r="P751" s="7"/>
    </row>
    <row r="752" spans="3:16" ht="12.55" x14ac:dyDescent="0.2">
      <c r="C752" s="9"/>
      <c r="E752" s="3"/>
      <c r="F752" s="4"/>
      <c r="G752" s="4"/>
      <c r="H752" s="4"/>
      <c r="I752" s="4"/>
      <c r="J752" s="4"/>
      <c r="K752" s="4"/>
      <c r="L752" s="4"/>
      <c r="M752" s="5"/>
      <c r="N752" s="6"/>
      <c r="P752" s="7"/>
    </row>
    <row r="753" spans="3:16" ht="12.55" x14ac:dyDescent="0.2">
      <c r="C753" s="9"/>
      <c r="E753" s="3"/>
      <c r="F753" s="4"/>
      <c r="G753" s="4"/>
      <c r="H753" s="4"/>
      <c r="I753" s="4"/>
      <c r="J753" s="4"/>
      <c r="K753" s="4"/>
      <c r="L753" s="4"/>
      <c r="M753" s="5"/>
      <c r="N753" s="6"/>
      <c r="P753" s="7"/>
    </row>
    <row r="754" spans="3:16" ht="12.55" x14ac:dyDescent="0.2">
      <c r="C754" s="9"/>
      <c r="E754" s="3"/>
      <c r="F754" s="4"/>
      <c r="G754" s="4"/>
      <c r="H754" s="4"/>
      <c r="I754" s="4"/>
      <c r="J754" s="4"/>
      <c r="K754" s="4"/>
      <c r="L754" s="4"/>
      <c r="M754" s="5"/>
      <c r="N754" s="6"/>
      <c r="P754" s="7"/>
    </row>
    <row r="755" spans="3:16" ht="12.55" x14ac:dyDescent="0.2">
      <c r="C755" s="9"/>
      <c r="E755" s="3"/>
      <c r="F755" s="4"/>
      <c r="G755" s="4"/>
      <c r="H755" s="4"/>
      <c r="I755" s="4"/>
      <c r="J755" s="4"/>
      <c r="K755" s="4"/>
      <c r="L755" s="4"/>
      <c r="M755" s="5"/>
      <c r="N755" s="6"/>
      <c r="P755" s="7"/>
    </row>
    <row r="756" spans="3:16" ht="12.55" x14ac:dyDescent="0.2">
      <c r="C756" s="9"/>
      <c r="E756" s="3"/>
      <c r="F756" s="4"/>
      <c r="G756" s="4"/>
      <c r="H756" s="4"/>
      <c r="I756" s="4"/>
      <c r="J756" s="4"/>
      <c r="K756" s="4"/>
      <c r="L756" s="4"/>
      <c r="M756" s="5"/>
      <c r="N756" s="6"/>
      <c r="P756" s="7"/>
    </row>
    <row r="757" spans="3:16" ht="12.55" x14ac:dyDescent="0.2">
      <c r="C757" s="9"/>
      <c r="E757" s="3"/>
      <c r="F757" s="4"/>
      <c r="G757" s="4"/>
      <c r="H757" s="4"/>
      <c r="I757" s="4"/>
      <c r="J757" s="4"/>
      <c r="K757" s="4"/>
      <c r="L757" s="4"/>
      <c r="M757" s="5"/>
      <c r="N757" s="6"/>
      <c r="P757" s="7"/>
    </row>
    <row r="758" spans="3:16" ht="12.55" x14ac:dyDescent="0.2">
      <c r="C758" s="9"/>
      <c r="E758" s="3"/>
      <c r="F758" s="4"/>
      <c r="G758" s="4"/>
      <c r="H758" s="4"/>
      <c r="I758" s="4"/>
      <c r="J758" s="4"/>
      <c r="K758" s="4"/>
      <c r="L758" s="4"/>
      <c r="M758" s="5"/>
      <c r="N758" s="6"/>
      <c r="P758" s="7"/>
    </row>
    <row r="759" spans="3:16" ht="12.55" x14ac:dyDescent="0.2">
      <c r="C759" s="9"/>
      <c r="E759" s="3"/>
      <c r="F759" s="4"/>
      <c r="G759" s="4"/>
      <c r="H759" s="4"/>
      <c r="I759" s="4"/>
      <c r="J759" s="4"/>
      <c r="K759" s="4"/>
      <c r="L759" s="4"/>
      <c r="M759" s="5"/>
      <c r="N759" s="6"/>
      <c r="P759" s="7"/>
    </row>
    <row r="760" spans="3:16" ht="12.55" x14ac:dyDescent="0.2">
      <c r="C760" s="9"/>
      <c r="E760" s="3"/>
      <c r="F760" s="4"/>
      <c r="G760" s="4"/>
      <c r="H760" s="4"/>
      <c r="I760" s="4"/>
      <c r="J760" s="4"/>
      <c r="K760" s="4"/>
      <c r="L760" s="4"/>
      <c r="M760" s="5"/>
      <c r="N760" s="6"/>
      <c r="P760" s="7"/>
    </row>
    <row r="761" spans="3:16" ht="12.55" x14ac:dyDescent="0.2">
      <c r="C761" s="9"/>
      <c r="E761" s="3"/>
      <c r="F761" s="4"/>
      <c r="G761" s="4"/>
      <c r="H761" s="4"/>
      <c r="I761" s="4"/>
      <c r="J761" s="4"/>
      <c r="K761" s="4"/>
      <c r="L761" s="4"/>
      <c r="M761" s="5"/>
      <c r="N761" s="6"/>
      <c r="P761" s="7"/>
    </row>
    <row r="762" spans="3:16" ht="12.55" x14ac:dyDescent="0.2">
      <c r="C762" s="9"/>
      <c r="E762" s="3"/>
      <c r="F762" s="4"/>
      <c r="G762" s="4"/>
      <c r="H762" s="4"/>
      <c r="I762" s="4"/>
      <c r="J762" s="4"/>
      <c r="K762" s="4"/>
      <c r="L762" s="4"/>
      <c r="M762" s="5"/>
      <c r="N762" s="6"/>
      <c r="P762" s="7"/>
    </row>
    <row r="763" spans="3:16" ht="12.55" x14ac:dyDescent="0.2">
      <c r="C763" s="9"/>
      <c r="E763" s="3"/>
      <c r="F763" s="4"/>
      <c r="G763" s="4"/>
      <c r="H763" s="4"/>
      <c r="I763" s="4"/>
      <c r="J763" s="4"/>
      <c r="K763" s="4"/>
      <c r="L763" s="4"/>
      <c r="M763" s="5"/>
      <c r="N763" s="6"/>
      <c r="P763" s="7"/>
    </row>
    <row r="764" spans="3:16" ht="12.55" x14ac:dyDescent="0.2">
      <c r="C764" s="9"/>
      <c r="E764" s="3"/>
      <c r="F764" s="4"/>
      <c r="G764" s="4"/>
      <c r="H764" s="4"/>
      <c r="I764" s="4"/>
      <c r="J764" s="4"/>
      <c r="K764" s="4"/>
      <c r="L764" s="4"/>
      <c r="M764" s="5"/>
      <c r="N764" s="6"/>
      <c r="P764" s="7"/>
    </row>
    <row r="765" spans="3:16" ht="12.55" x14ac:dyDescent="0.2">
      <c r="C765" s="9"/>
      <c r="E765" s="3"/>
      <c r="F765" s="4"/>
      <c r="G765" s="4"/>
      <c r="H765" s="4"/>
      <c r="I765" s="4"/>
      <c r="J765" s="4"/>
      <c r="K765" s="4"/>
      <c r="L765" s="4"/>
      <c r="M765" s="5"/>
      <c r="N765" s="6"/>
      <c r="P765" s="7"/>
    </row>
    <row r="766" spans="3:16" ht="12.55" x14ac:dyDescent="0.2">
      <c r="C766" s="9"/>
      <c r="E766" s="3"/>
      <c r="F766" s="4"/>
      <c r="G766" s="4"/>
      <c r="H766" s="4"/>
      <c r="I766" s="4"/>
      <c r="J766" s="4"/>
      <c r="K766" s="4"/>
      <c r="L766" s="4"/>
      <c r="M766" s="5"/>
      <c r="N766" s="6"/>
      <c r="P766" s="7"/>
    </row>
    <row r="767" spans="3:16" ht="12.55" x14ac:dyDescent="0.2">
      <c r="C767" s="9"/>
      <c r="E767" s="3"/>
      <c r="F767" s="4"/>
      <c r="G767" s="4"/>
      <c r="H767" s="4"/>
      <c r="I767" s="4"/>
      <c r="J767" s="4"/>
      <c r="K767" s="4"/>
      <c r="L767" s="4"/>
      <c r="M767" s="5"/>
      <c r="N767" s="6"/>
      <c r="P767" s="7"/>
    </row>
    <row r="768" spans="3:16" ht="12.55" x14ac:dyDescent="0.2">
      <c r="C768" s="9"/>
      <c r="E768" s="3"/>
      <c r="F768" s="4"/>
      <c r="G768" s="4"/>
      <c r="H768" s="4"/>
      <c r="I768" s="4"/>
      <c r="J768" s="4"/>
      <c r="K768" s="4"/>
      <c r="L768" s="4"/>
      <c r="M768" s="5"/>
      <c r="N768" s="6"/>
      <c r="P768" s="7"/>
    </row>
    <row r="769" spans="3:16" ht="12.55" x14ac:dyDescent="0.2">
      <c r="C769" s="9"/>
      <c r="E769" s="3"/>
      <c r="F769" s="4"/>
      <c r="G769" s="4"/>
      <c r="H769" s="4"/>
      <c r="I769" s="4"/>
      <c r="J769" s="4"/>
      <c r="K769" s="4"/>
      <c r="L769" s="4"/>
      <c r="M769" s="5"/>
      <c r="N769" s="6"/>
      <c r="P769" s="7"/>
    </row>
    <row r="770" spans="3:16" ht="12.55" x14ac:dyDescent="0.2">
      <c r="C770" s="9"/>
      <c r="E770" s="3"/>
      <c r="F770" s="4"/>
      <c r="G770" s="4"/>
      <c r="H770" s="4"/>
      <c r="I770" s="4"/>
      <c r="J770" s="4"/>
      <c r="K770" s="4"/>
      <c r="L770" s="4"/>
      <c r="M770" s="5"/>
      <c r="N770" s="6"/>
      <c r="P770" s="7"/>
    </row>
    <row r="771" spans="3:16" ht="12.55" x14ac:dyDescent="0.2">
      <c r="C771" s="9"/>
      <c r="E771" s="3"/>
      <c r="F771" s="4"/>
      <c r="G771" s="4"/>
      <c r="H771" s="4"/>
      <c r="I771" s="4"/>
      <c r="J771" s="4"/>
      <c r="K771" s="4"/>
      <c r="L771" s="4"/>
      <c r="M771" s="5"/>
      <c r="N771" s="6"/>
      <c r="P771" s="7"/>
    </row>
    <row r="772" spans="3:16" ht="12.55" x14ac:dyDescent="0.2">
      <c r="C772" s="9"/>
      <c r="E772" s="3"/>
      <c r="F772" s="4"/>
      <c r="G772" s="4"/>
      <c r="H772" s="4"/>
      <c r="I772" s="4"/>
      <c r="J772" s="4"/>
      <c r="K772" s="4"/>
      <c r="L772" s="4"/>
      <c r="M772" s="5"/>
      <c r="N772" s="6"/>
      <c r="P772" s="7"/>
    </row>
    <row r="773" spans="3:16" ht="12.55" x14ac:dyDescent="0.2">
      <c r="C773" s="9"/>
      <c r="E773" s="3"/>
      <c r="F773" s="4"/>
      <c r="G773" s="4"/>
      <c r="H773" s="4"/>
      <c r="I773" s="4"/>
      <c r="J773" s="4"/>
      <c r="K773" s="4"/>
      <c r="L773" s="4"/>
      <c r="M773" s="5"/>
      <c r="N773" s="6"/>
      <c r="P773" s="7"/>
    </row>
    <row r="774" spans="3:16" ht="12.55" x14ac:dyDescent="0.2">
      <c r="C774" s="9"/>
      <c r="E774" s="3"/>
      <c r="F774" s="4"/>
      <c r="G774" s="4"/>
      <c r="H774" s="4"/>
      <c r="I774" s="4"/>
      <c r="J774" s="4"/>
      <c r="K774" s="4"/>
      <c r="L774" s="4"/>
      <c r="M774" s="5"/>
      <c r="N774" s="6"/>
      <c r="P774" s="7"/>
    </row>
    <row r="775" spans="3:16" ht="12.55" x14ac:dyDescent="0.2">
      <c r="C775" s="9"/>
      <c r="E775" s="3"/>
      <c r="F775" s="4"/>
      <c r="G775" s="4"/>
      <c r="H775" s="4"/>
      <c r="I775" s="4"/>
      <c r="J775" s="4"/>
      <c r="K775" s="4"/>
      <c r="L775" s="4"/>
      <c r="M775" s="5"/>
      <c r="N775" s="6"/>
      <c r="P775" s="7"/>
    </row>
    <row r="776" spans="3:16" ht="12.55" x14ac:dyDescent="0.2">
      <c r="C776" s="9"/>
      <c r="E776" s="3"/>
      <c r="F776" s="4"/>
      <c r="G776" s="4"/>
      <c r="H776" s="4"/>
      <c r="I776" s="4"/>
      <c r="J776" s="4"/>
      <c r="K776" s="4"/>
      <c r="L776" s="4"/>
      <c r="M776" s="5"/>
      <c r="N776" s="6"/>
      <c r="P776" s="7"/>
    </row>
    <row r="777" spans="3:16" ht="12.55" x14ac:dyDescent="0.2">
      <c r="C777" s="9"/>
      <c r="E777" s="3"/>
      <c r="F777" s="4"/>
      <c r="G777" s="4"/>
      <c r="H777" s="4"/>
      <c r="I777" s="4"/>
      <c r="J777" s="4"/>
      <c r="K777" s="4"/>
      <c r="L777" s="4"/>
      <c r="M777" s="5"/>
      <c r="N777" s="6"/>
      <c r="P777" s="7"/>
    </row>
    <row r="778" spans="3:16" ht="12.55" x14ac:dyDescent="0.2">
      <c r="C778" s="9"/>
      <c r="E778" s="3"/>
      <c r="F778" s="4"/>
      <c r="G778" s="4"/>
      <c r="H778" s="4"/>
      <c r="I778" s="4"/>
      <c r="J778" s="4"/>
      <c r="K778" s="4"/>
      <c r="L778" s="4"/>
      <c r="M778" s="5"/>
      <c r="N778" s="6"/>
      <c r="P778" s="7"/>
    </row>
    <row r="779" spans="3:16" ht="12.55" x14ac:dyDescent="0.2">
      <c r="C779" s="9"/>
      <c r="E779" s="3"/>
      <c r="F779" s="4"/>
      <c r="G779" s="4"/>
      <c r="H779" s="4"/>
      <c r="I779" s="4"/>
      <c r="J779" s="4"/>
      <c r="K779" s="4"/>
      <c r="L779" s="4"/>
      <c r="M779" s="5"/>
      <c r="N779" s="6"/>
      <c r="P779" s="7"/>
    </row>
    <row r="780" spans="3:16" ht="12.55" x14ac:dyDescent="0.2">
      <c r="C780" s="9"/>
      <c r="E780" s="3"/>
      <c r="F780" s="4"/>
      <c r="G780" s="4"/>
      <c r="H780" s="4"/>
      <c r="I780" s="4"/>
      <c r="J780" s="4"/>
      <c r="K780" s="4"/>
      <c r="L780" s="4"/>
      <c r="M780" s="5"/>
      <c r="N780" s="6"/>
      <c r="P780" s="7"/>
    </row>
    <row r="781" spans="3:16" ht="12.55" x14ac:dyDescent="0.2">
      <c r="C781" s="9"/>
      <c r="E781" s="3"/>
      <c r="F781" s="4"/>
      <c r="G781" s="4"/>
      <c r="H781" s="4"/>
      <c r="I781" s="4"/>
      <c r="J781" s="4"/>
      <c r="K781" s="4"/>
      <c r="L781" s="4"/>
      <c r="M781" s="5"/>
      <c r="N781" s="6"/>
      <c r="P781" s="7"/>
    </row>
    <row r="782" spans="3:16" ht="12.55" x14ac:dyDescent="0.2">
      <c r="C782" s="9"/>
      <c r="E782" s="3"/>
      <c r="F782" s="4"/>
      <c r="G782" s="4"/>
      <c r="H782" s="4"/>
      <c r="I782" s="4"/>
      <c r="J782" s="4"/>
      <c r="K782" s="4"/>
      <c r="L782" s="4"/>
      <c r="M782" s="5"/>
      <c r="N782" s="6"/>
      <c r="P782" s="7"/>
    </row>
    <row r="783" spans="3:16" ht="12.55" x14ac:dyDescent="0.2">
      <c r="C783" s="9"/>
      <c r="E783" s="3"/>
      <c r="F783" s="4"/>
      <c r="G783" s="4"/>
      <c r="H783" s="4"/>
      <c r="I783" s="4"/>
      <c r="J783" s="4"/>
      <c r="K783" s="4"/>
      <c r="L783" s="4"/>
      <c r="M783" s="5"/>
      <c r="N783" s="6"/>
      <c r="P783" s="7"/>
    </row>
    <row r="784" spans="3:16" ht="12.55" x14ac:dyDescent="0.2">
      <c r="C784" s="9"/>
      <c r="E784" s="3"/>
      <c r="F784" s="4"/>
      <c r="G784" s="4"/>
      <c r="H784" s="4"/>
      <c r="I784" s="4"/>
      <c r="J784" s="4"/>
      <c r="K784" s="4"/>
      <c r="L784" s="4"/>
      <c r="M784" s="5"/>
      <c r="N784" s="6"/>
      <c r="P784" s="7"/>
    </row>
    <row r="785" spans="3:16" ht="12.55" x14ac:dyDescent="0.2">
      <c r="C785" s="9"/>
      <c r="E785" s="3"/>
      <c r="F785" s="4"/>
      <c r="G785" s="4"/>
      <c r="H785" s="4"/>
      <c r="I785" s="4"/>
      <c r="J785" s="4"/>
      <c r="K785" s="4"/>
      <c r="L785" s="4"/>
      <c r="M785" s="5"/>
      <c r="N785" s="6"/>
      <c r="P785" s="7"/>
    </row>
    <row r="786" spans="3:16" ht="12.55" x14ac:dyDescent="0.2">
      <c r="C786" s="9"/>
      <c r="E786" s="3"/>
      <c r="F786" s="4"/>
      <c r="G786" s="4"/>
      <c r="H786" s="4"/>
      <c r="I786" s="4"/>
      <c r="J786" s="4"/>
      <c r="K786" s="4"/>
      <c r="L786" s="4"/>
      <c r="M786" s="5"/>
      <c r="N786" s="6"/>
      <c r="P786" s="7"/>
    </row>
    <row r="787" spans="3:16" ht="12.55" x14ac:dyDescent="0.2">
      <c r="C787" s="9"/>
      <c r="E787" s="3"/>
      <c r="F787" s="4"/>
      <c r="G787" s="4"/>
      <c r="H787" s="4"/>
      <c r="I787" s="4"/>
      <c r="J787" s="4"/>
      <c r="K787" s="4"/>
      <c r="L787" s="4"/>
      <c r="M787" s="5"/>
      <c r="N787" s="6"/>
      <c r="P787" s="7"/>
    </row>
    <row r="788" spans="3:16" ht="12.55" x14ac:dyDescent="0.2">
      <c r="C788" s="9"/>
      <c r="E788" s="3"/>
      <c r="F788" s="4"/>
      <c r="G788" s="4"/>
      <c r="H788" s="4"/>
      <c r="I788" s="4"/>
      <c r="J788" s="4"/>
      <c r="K788" s="4"/>
      <c r="L788" s="4"/>
      <c r="M788" s="5"/>
      <c r="N788" s="6"/>
      <c r="P788" s="7"/>
    </row>
    <row r="789" spans="3:16" ht="12.55" x14ac:dyDescent="0.2">
      <c r="C789" s="9"/>
      <c r="E789" s="3"/>
      <c r="F789" s="4"/>
      <c r="G789" s="4"/>
      <c r="H789" s="4"/>
      <c r="I789" s="4"/>
      <c r="J789" s="4"/>
      <c r="K789" s="4"/>
      <c r="L789" s="4"/>
      <c r="M789" s="5"/>
      <c r="N789" s="6"/>
      <c r="P789" s="7"/>
    </row>
    <row r="790" spans="3:16" ht="12.55" x14ac:dyDescent="0.2">
      <c r="C790" s="9"/>
      <c r="E790" s="3"/>
      <c r="F790" s="4"/>
      <c r="G790" s="4"/>
      <c r="H790" s="4"/>
      <c r="I790" s="4"/>
      <c r="J790" s="4"/>
      <c r="K790" s="4"/>
      <c r="L790" s="4"/>
      <c r="M790" s="5"/>
      <c r="N790" s="6"/>
      <c r="P790" s="7"/>
    </row>
    <row r="791" spans="3:16" ht="12.55" x14ac:dyDescent="0.2">
      <c r="C791" s="9"/>
      <c r="E791" s="3"/>
      <c r="F791" s="4"/>
      <c r="G791" s="4"/>
      <c r="H791" s="4"/>
      <c r="I791" s="4"/>
      <c r="J791" s="4"/>
      <c r="K791" s="4"/>
      <c r="L791" s="4"/>
      <c r="M791" s="5"/>
      <c r="N791" s="6"/>
      <c r="P791" s="7"/>
    </row>
    <row r="792" spans="3:16" ht="12.55" x14ac:dyDescent="0.2">
      <c r="C792" s="9"/>
      <c r="E792" s="3"/>
      <c r="F792" s="4"/>
      <c r="G792" s="4"/>
      <c r="H792" s="4"/>
      <c r="I792" s="4"/>
      <c r="J792" s="4"/>
      <c r="K792" s="4"/>
      <c r="L792" s="4"/>
      <c r="M792" s="5"/>
      <c r="N792" s="6"/>
      <c r="P792" s="7"/>
    </row>
    <row r="793" spans="3:16" ht="12.55" x14ac:dyDescent="0.2">
      <c r="C793" s="9"/>
      <c r="E793" s="3"/>
      <c r="F793" s="4"/>
      <c r="G793" s="4"/>
      <c r="H793" s="4"/>
      <c r="I793" s="4"/>
      <c r="J793" s="4"/>
      <c r="K793" s="4"/>
      <c r="L793" s="4"/>
      <c r="M793" s="5"/>
      <c r="N793" s="6"/>
      <c r="P793" s="7"/>
    </row>
    <row r="794" spans="3:16" ht="12.55" x14ac:dyDescent="0.2">
      <c r="C794" s="9"/>
      <c r="E794" s="3"/>
      <c r="F794" s="4"/>
      <c r="G794" s="4"/>
      <c r="H794" s="4"/>
      <c r="I794" s="4"/>
      <c r="J794" s="4"/>
      <c r="K794" s="4"/>
      <c r="L794" s="4"/>
      <c r="M794" s="5"/>
      <c r="N794" s="6"/>
      <c r="P794" s="7"/>
    </row>
    <row r="795" spans="3:16" ht="12.55" x14ac:dyDescent="0.2">
      <c r="C795" s="9"/>
      <c r="E795" s="3"/>
      <c r="F795" s="4"/>
      <c r="G795" s="4"/>
      <c r="H795" s="4"/>
      <c r="I795" s="4"/>
      <c r="J795" s="4"/>
      <c r="K795" s="4"/>
      <c r="L795" s="4"/>
      <c r="M795" s="5"/>
      <c r="N795" s="6"/>
      <c r="P795" s="7"/>
    </row>
    <row r="796" spans="3:16" ht="12.55" x14ac:dyDescent="0.2">
      <c r="C796" s="9"/>
      <c r="E796" s="3"/>
      <c r="F796" s="4"/>
      <c r="G796" s="4"/>
      <c r="H796" s="4"/>
      <c r="I796" s="4"/>
      <c r="J796" s="4"/>
      <c r="K796" s="4"/>
      <c r="L796" s="4"/>
      <c r="M796" s="5"/>
      <c r="N796" s="6"/>
      <c r="P796" s="7"/>
    </row>
    <row r="797" spans="3:16" ht="12.55" x14ac:dyDescent="0.2">
      <c r="C797" s="9"/>
      <c r="E797" s="3"/>
      <c r="F797" s="4"/>
      <c r="G797" s="4"/>
      <c r="H797" s="4"/>
      <c r="I797" s="4"/>
      <c r="J797" s="4"/>
      <c r="K797" s="4"/>
      <c r="L797" s="4"/>
      <c r="M797" s="5"/>
      <c r="N797" s="6"/>
      <c r="P797" s="7"/>
    </row>
    <row r="798" spans="3:16" ht="12.55" x14ac:dyDescent="0.2">
      <c r="C798" s="9"/>
      <c r="E798" s="3"/>
      <c r="F798" s="4"/>
      <c r="G798" s="4"/>
      <c r="H798" s="4"/>
      <c r="I798" s="4"/>
      <c r="J798" s="4"/>
      <c r="K798" s="4"/>
      <c r="L798" s="4"/>
      <c r="M798" s="5"/>
      <c r="N798" s="6"/>
      <c r="P798" s="7"/>
    </row>
    <row r="799" spans="3:16" ht="12.55" x14ac:dyDescent="0.2">
      <c r="C799" s="9"/>
      <c r="E799" s="3"/>
      <c r="F799" s="4"/>
      <c r="G799" s="4"/>
      <c r="H799" s="4"/>
      <c r="I799" s="4"/>
      <c r="J799" s="4"/>
      <c r="K799" s="4"/>
      <c r="L799" s="4"/>
      <c r="M799" s="5"/>
      <c r="N799" s="6"/>
      <c r="P799" s="7"/>
    </row>
    <row r="800" spans="3:16" ht="12.55" x14ac:dyDescent="0.2">
      <c r="C800" s="9"/>
      <c r="E800" s="3"/>
      <c r="F800" s="4"/>
      <c r="G800" s="4"/>
      <c r="H800" s="4"/>
      <c r="I800" s="4"/>
      <c r="J800" s="4"/>
      <c r="K800" s="4"/>
      <c r="L800" s="4"/>
      <c r="M800" s="5"/>
      <c r="N800" s="6"/>
      <c r="P800" s="7"/>
    </row>
    <row r="801" spans="3:16" ht="12.55" x14ac:dyDescent="0.2">
      <c r="C801" s="9"/>
      <c r="E801" s="3"/>
      <c r="F801" s="4"/>
      <c r="G801" s="4"/>
      <c r="H801" s="4"/>
      <c r="I801" s="4"/>
      <c r="J801" s="4"/>
      <c r="K801" s="4"/>
      <c r="L801" s="4"/>
      <c r="M801" s="5"/>
      <c r="N801" s="6"/>
      <c r="P801" s="7"/>
    </row>
    <row r="802" spans="3:16" ht="12.55" x14ac:dyDescent="0.2">
      <c r="C802" s="9"/>
      <c r="E802" s="3"/>
      <c r="F802" s="4"/>
      <c r="G802" s="4"/>
      <c r="H802" s="4"/>
      <c r="I802" s="4"/>
      <c r="J802" s="4"/>
      <c r="K802" s="4"/>
      <c r="L802" s="4"/>
      <c r="M802" s="5"/>
      <c r="N802" s="6"/>
      <c r="P802" s="7"/>
    </row>
    <row r="803" spans="3:16" ht="12.55" x14ac:dyDescent="0.2">
      <c r="C803" s="9"/>
      <c r="E803" s="3"/>
      <c r="F803" s="4"/>
      <c r="G803" s="4"/>
      <c r="H803" s="4"/>
      <c r="I803" s="4"/>
      <c r="J803" s="4"/>
      <c r="K803" s="4"/>
      <c r="L803" s="4"/>
      <c r="M803" s="5"/>
      <c r="N803" s="6"/>
      <c r="P803" s="7"/>
    </row>
    <row r="804" spans="3:16" ht="12.55" x14ac:dyDescent="0.2">
      <c r="C804" s="9"/>
      <c r="E804" s="3"/>
      <c r="F804" s="4"/>
      <c r="G804" s="4"/>
      <c r="H804" s="4"/>
      <c r="I804" s="4"/>
      <c r="J804" s="4"/>
      <c r="K804" s="4"/>
      <c r="L804" s="4"/>
      <c r="M804" s="5"/>
      <c r="N804" s="6"/>
      <c r="P804" s="7"/>
    </row>
    <row r="805" spans="3:16" ht="12.55" x14ac:dyDescent="0.2">
      <c r="C805" s="9"/>
      <c r="E805" s="3"/>
      <c r="F805" s="4"/>
      <c r="G805" s="4"/>
      <c r="H805" s="4"/>
      <c r="I805" s="4"/>
      <c r="J805" s="4"/>
      <c r="K805" s="4"/>
      <c r="L805" s="4"/>
      <c r="M805" s="5"/>
      <c r="N805" s="6"/>
      <c r="P805" s="7"/>
    </row>
    <row r="806" spans="3:16" ht="12.55" x14ac:dyDescent="0.2">
      <c r="C806" s="9"/>
      <c r="E806" s="3"/>
      <c r="F806" s="4"/>
      <c r="G806" s="4"/>
      <c r="H806" s="4"/>
      <c r="I806" s="4"/>
      <c r="J806" s="4"/>
      <c r="K806" s="4"/>
      <c r="L806" s="4"/>
      <c r="M806" s="5"/>
      <c r="N806" s="6"/>
      <c r="P806" s="7"/>
    </row>
    <row r="807" spans="3:16" ht="12.55" x14ac:dyDescent="0.2">
      <c r="C807" s="9"/>
      <c r="E807" s="3"/>
      <c r="F807" s="4"/>
      <c r="G807" s="4"/>
      <c r="H807" s="4"/>
      <c r="I807" s="4"/>
      <c r="J807" s="4"/>
      <c r="K807" s="4"/>
      <c r="L807" s="4"/>
      <c r="M807" s="5"/>
      <c r="N807" s="6"/>
      <c r="P807" s="7"/>
    </row>
    <row r="808" spans="3:16" ht="12.55" x14ac:dyDescent="0.2">
      <c r="C808" s="9"/>
      <c r="E808" s="3"/>
      <c r="F808" s="4"/>
      <c r="G808" s="4"/>
      <c r="H808" s="4"/>
      <c r="I808" s="4"/>
      <c r="J808" s="4"/>
      <c r="K808" s="4"/>
      <c r="L808" s="4"/>
      <c r="M808" s="5"/>
      <c r="N808" s="6"/>
      <c r="P808" s="7"/>
    </row>
    <row r="809" spans="3:16" ht="12.55" x14ac:dyDescent="0.2">
      <c r="C809" s="9"/>
      <c r="E809" s="3"/>
      <c r="F809" s="4"/>
      <c r="G809" s="4"/>
      <c r="H809" s="4"/>
      <c r="I809" s="4"/>
      <c r="J809" s="4"/>
      <c r="K809" s="4"/>
      <c r="L809" s="4"/>
      <c r="M809" s="5"/>
      <c r="N809" s="6"/>
      <c r="P809" s="7"/>
    </row>
    <row r="810" spans="3:16" ht="12.55" x14ac:dyDescent="0.2">
      <c r="C810" s="9"/>
      <c r="E810" s="3"/>
      <c r="F810" s="4"/>
      <c r="G810" s="4"/>
      <c r="H810" s="4"/>
      <c r="I810" s="4"/>
      <c r="J810" s="4"/>
      <c r="K810" s="4"/>
      <c r="L810" s="4"/>
      <c r="M810" s="5"/>
      <c r="N810" s="6"/>
      <c r="P810" s="7"/>
    </row>
    <row r="811" spans="3:16" ht="12.55" x14ac:dyDescent="0.2">
      <c r="C811" s="9"/>
      <c r="E811" s="3"/>
      <c r="F811" s="4"/>
      <c r="G811" s="4"/>
      <c r="H811" s="4"/>
      <c r="I811" s="4"/>
      <c r="J811" s="4"/>
      <c r="K811" s="4"/>
      <c r="L811" s="4"/>
      <c r="M811" s="5"/>
      <c r="N811" s="6"/>
      <c r="P811" s="7"/>
    </row>
    <row r="812" spans="3:16" ht="12.55" x14ac:dyDescent="0.2">
      <c r="C812" s="9"/>
      <c r="E812" s="3"/>
      <c r="F812" s="4"/>
      <c r="G812" s="4"/>
      <c r="H812" s="4"/>
      <c r="I812" s="4"/>
      <c r="J812" s="4"/>
      <c r="K812" s="4"/>
      <c r="L812" s="4"/>
      <c r="M812" s="5"/>
      <c r="N812" s="6"/>
      <c r="P812" s="7"/>
    </row>
    <row r="813" spans="3:16" ht="12.55" x14ac:dyDescent="0.2">
      <c r="C813" s="9"/>
      <c r="E813" s="3"/>
      <c r="F813" s="4"/>
      <c r="G813" s="4"/>
      <c r="H813" s="4"/>
      <c r="I813" s="4"/>
      <c r="J813" s="4"/>
      <c r="K813" s="4"/>
      <c r="L813" s="4"/>
      <c r="M813" s="5"/>
      <c r="N813" s="6"/>
      <c r="P813" s="7"/>
    </row>
    <row r="814" spans="3:16" ht="12.55" x14ac:dyDescent="0.2">
      <c r="C814" s="9"/>
      <c r="E814" s="3"/>
      <c r="F814" s="4"/>
      <c r="G814" s="4"/>
      <c r="H814" s="4"/>
      <c r="I814" s="4"/>
      <c r="J814" s="4"/>
      <c r="K814" s="4"/>
      <c r="L814" s="4"/>
      <c r="M814" s="5"/>
      <c r="N814" s="6"/>
      <c r="P814" s="7"/>
    </row>
    <row r="815" spans="3:16" ht="12.55" x14ac:dyDescent="0.2">
      <c r="C815" s="9"/>
      <c r="E815" s="3"/>
      <c r="F815" s="4"/>
      <c r="G815" s="4"/>
      <c r="H815" s="4"/>
      <c r="I815" s="4"/>
      <c r="J815" s="4"/>
      <c r="K815" s="4"/>
      <c r="L815" s="4"/>
      <c r="M815" s="5"/>
      <c r="N815" s="6"/>
      <c r="P815" s="7"/>
    </row>
    <row r="816" spans="3:16" ht="12.55" x14ac:dyDescent="0.2">
      <c r="C816" s="9"/>
      <c r="E816" s="3"/>
      <c r="F816" s="4"/>
      <c r="G816" s="4"/>
      <c r="H816" s="4"/>
      <c r="I816" s="4"/>
      <c r="J816" s="4"/>
      <c r="K816" s="4"/>
      <c r="L816" s="4"/>
      <c r="M816" s="5"/>
      <c r="N816" s="6"/>
      <c r="P816" s="7"/>
    </row>
    <row r="817" spans="3:16" ht="12.55" x14ac:dyDescent="0.2">
      <c r="C817" s="9"/>
      <c r="E817" s="3"/>
      <c r="F817" s="4"/>
      <c r="G817" s="4"/>
      <c r="H817" s="4"/>
      <c r="I817" s="4"/>
      <c r="J817" s="4"/>
      <c r="K817" s="4"/>
      <c r="L817" s="4"/>
      <c r="M817" s="5"/>
      <c r="N817" s="6"/>
      <c r="P817" s="7"/>
    </row>
    <row r="818" spans="3:16" ht="12.55" x14ac:dyDescent="0.2">
      <c r="C818" s="9"/>
      <c r="E818" s="3"/>
      <c r="F818" s="4"/>
      <c r="G818" s="4"/>
      <c r="H818" s="4"/>
      <c r="I818" s="4"/>
      <c r="J818" s="4"/>
      <c r="K818" s="4"/>
      <c r="L818" s="4"/>
      <c r="M818" s="5"/>
      <c r="N818" s="6"/>
      <c r="P818" s="7"/>
    </row>
    <row r="819" spans="3:16" ht="12.55" x14ac:dyDescent="0.2">
      <c r="C819" s="9"/>
      <c r="E819" s="3"/>
      <c r="F819" s="4"/>
      <c r="G819" s="4"/>
      <c r="H819" s="4"/>
      <c r="I819" s="4"/>
      <c r="J819" s="4"/>
      <c r="K819" s="4"/>
      <c r="L819" s="4"/>
      <c r="M819" s="5"/>
      <c r="N819" s="6"/>
      <c r="P819" s="7"/>
    </row>
    <row r="820" spans="3:16" ht="12.55" x14ac:dyDescent="0.2">
      <c r="C820" s="9"/>
      <c r="E820" s="3"/>
      <c r="F820" s="4"/>
      <c r="G820" s="4"/>
      <c r="H820" s="4"/>
      <c r="I820" s="4"/>
      <c r="J820" s="4"/>
      <c r="K820" s="4"/>
      <c r="L820" s="4"/>
      <c r="M820" s="5"/>
      <c r="N820" s="6"/>
      <c r="P820" s="7"/>
    </row>
    <row r="821" spans="3:16" ht="12.55" x14ac:dyDescent="0.2">
      <c r="C821" s="9"/>
      <c r="E821" s="3"/>
      <c r="F821" s="4"/>
      <c r="G821" s="4"/>
      <c r="H821" s="4"/>
      <c r="I821" s="4"/>
      <c r="J821" s="4"/>
      <c r="K821" s="4"/>
      <c r="L821" s="4"/>
      <c r="M821" s="5"/>
      <c r="N821" s="6"/>
      <c r="P821" s="7"/>
    </row>
    <row r="822" spans="3:16" ht="12.55" x14ac:dyDescent="0.2">
      <c r="C822" s="9"/>
      <c r="E822" s="3"/>
      <c r="F822" s="4"/>
      <c r="G822" s="4"/>
      <c r="H822" s="4"/>
      <c r="I822" s="4"/>
      <c r="J822" s="4"/>
      <c r="K822" s="4"/>
      <c r="L822" s="4"/>
      <c r="M822" s="5"/>
      <c r="N822" s="6"/>
      <c r="P822" s="7"/>
    </row>
    <row r="823" spans="3:16" ht="12.55" x14ac:dyDescent="0.2">
      <c r="C823" s="9"/>
      <c r="E823" s="3"/>
      <c r="F823" s="4"/>
      <c r="G823" s="4"/>
      <c r="H823" s="4"/>
      <c r="I823" s="4"/>
      <c r="J823" s="4"/>
      <c r="K823" s="4"/>
      <c r="L823" s="4"/>
      <c r="M823" s="5"/>
      <c r="N823" s="6"/>
      <c r="P823" s="7"/>
    </row>
    <row r="824" spans="3:16" ht="12.55" x14ac:dyDescent="0.2">
      <c r="C824" s="9"/>
      <c r="E824" s="3"/>
      <c r="F824" s="4"/>
      <c r="G824" s="4"/>
      <c r="H824" s="4"/>
      <c r="I824" s="4"/>
      <c r="J824" s="4"/>
      <c r="K824" s="4"/>
      <c r="L824" s="4"/>
      <c r="M824" s="5"/>
      <c r="N824" s="6"/>
      <c r="P824" s="7"/>
    </row>
    <row r="825" spans="3:16" ht="12.55" x14ac:dyDescent="0.2">
      <c r="C825" s="9"/>
      <c r="E825" s="3"/>
      <c r="F825" s="4"/>
      <c r="G825" s="4"/>
      <c r="H825" s="4"/>
      <c r="I825" s="4"/>
      <c r="J825" s="4"/>
      <c r="K825" s="4"/>
      <c r="L825" s="4"/>
      <c r="M825" s="5"/>
      <c r="N825" s="6"/>
      <c r="P825" s="7"/>
    </row>
    <row r="826" spans="3:16" ht="12.55" x14ac:dyDescent="0.2">
      <c r="C826" s="9"/>
      <c r="E826" s="3"/>
      <c r="F826" s="4"/>
      <c r="G826" s="4"/>
      <c r="H826" s="4"/>
      <c r="I826" s="4"/>
      <c r="J826" s="4"/>
      <c r="K826" s="4"/>
      <c r="L826" s="4"/>
      <c r="M826" s="5"/>
      <c r="N826" s="6"/>
      <c r="P826" s="7"/>
    </row>
    <row r="827" spans="3:16" ht="12.55" x14ac:dyDescent="0.2">
      <c r="C827" s="9"/>
      <c r="E827" s="3"/>
      <c r="F827" s="4"/>
      <c r="G827" s="4"/>
      <c r="H827" s="4"/>
      <c r="I827" s="4"/>
      <c r="J827" s="4"/>
      <c r="K827" s="4"/>
      <c r="L827" s="4"/>
      <c r="M827" s="5"/>
      <c r="N827" s="6"/>
      <c r="P827" s="7"/>
    </row>
    <row r="828" spans="3:16" ht="12.55" x14ac:dyDescent="0.2">
      <c r="C828" s="9"/>
      <c r="E828" s="3"/>
      <c r="F828" s="4"/>
      <c r="G828" s="4"/>
      <c r="H828" s="4"/>
      <c r="I828" s="4"/>
      <c r="J828" s="4"/>
      <c r="K828" s="4"/>
      <c r="L828" s="4"/>
      <c r="M828" s="5"/>
      <c r="N828" s="6"/>
      <c r="P828" s="7"/>
    </row>
    <row r="829" spans="3:16" ht="12.55" x14ac:dyDescent="0.2">
      <c r="C829" s="9"/>
      <c r="E829" s="3"/>
      <c r="F829" s="4"/>
      <c r="G829" s="4"/>
      <c r="H829" s="4"/>
      <c r="I829" s="4"/>
      <c r="J829" s="4"/>
      <c r="K829" s="4"/>
      <c r="L829" s="4"/>
      <c r="M829" s="5"/>
      <c r="N829" s="6"/>
      <c r="P829" s="7"/>
    </row>
    <row r="830" spans="3:16" ht="12.55" x14ac:dyDescent="0.2">
      <c r="C830" s="9"/>
      <c r="E830" s="3"/>
      <c r="F830" s="4"/>
      <c r="G830" s="4"/>
      <c r="H830" s="4"/>
      <c r="I830" s="4"/>
      <c r="J830" s="4"/>
      <c r="K830" s="4"/>
      <c r="L830" s="4"/>
      <c r="M830" s="5"/>
      <c r="N830" s="6"/>
      <c r="P830" s="7"/>
    </row>
    <row r="831" spans="3:16" ht="12.55" x14ac:dyDescent="0.2">
      <c r="C831" s="9"/>
      <c r="E831" s="3"/>
      <c r="F831" s="4"/>
      <c r="G831" s="4"/>
      <c r="H831" s="4"/>
      <c r="I831" s="4"/>
      <c r="J831" s="4"/>
      <c r="K831" s="4"/>
      <c r="L831" s="4"/>
      <c r="M831" s="5"/>
      <c r="N831" s="6"/>
      <c r="P831" s="7"/>
    </row>
    <row r="832" spans="3:16" ht="12.55" x14ac:dyDescent="0.2">
      <c r="C832" s="9"/>
      <c r="E832" s="3"/>
      <c r="F832" s="4"/>
      <c r="G832" s="4"/>
      <c r="H832" s="4"/>
      <c r="I832" s="4"/>
      <c r="J832" s="4"/>
      <c r="K832" s="4"/>
      <c r="L832" s="4"/>
      <c r="M832" s="5"/>
      <c r="N832" s="6"/>
      <c r="P832" s="7"/>
    </row>
    <row r="833" spans="3:16" ht="12.55" x14ac:dyDescent="0.2">
      <c r="C833" s="9"/>
      <c r="E833" s="3"/>
      <c r="F833" s="4"/>
      <c r="G833" s="4"/>
      <c r="H833" s="4"/>
      <c r="I833" s="4"/>
      <c r="J833" s="4"/>
      <c r="K833" s="4"/>
      <c r="L833" s="4"/>
      <c r="M833" s="5"/>
      <c r="N833" s="6"/>
      <c r="P833" s="7"/>
    </row>
    <row r="834" spans="3:16" ht="12.55" x14ac:dyDescent="0.2">
      <c r="C834" s="9"/>
      <c r="E834" s="3"/>
      <c r="F834" s="4"/>
      <c r="G834" s="4"/>
      <c r="H834" s="4"/>
      <c r="I834" s="4"/>
      <c r="J834" s="4"/>
      <c r="K834" s="4"/>
      <c r="L834" s="4"/>
      <c r="M834" s="5"/>
      <c r="N834" s="6"/>
      <c r="P834" s="7"/>
    </row>
    <row r="835" spans="3:16" ht="12.55" x14ac:dyDescent="0.2">
      <c r="C835" s="9"/>
      <c r="E835" s="3"/>
      <c r="F835" s="4"/>
      <c r="G835" s="4"/>
      <c r="H835" s="4"/>
      <c r="I835" s="4"/>
      <c r="J835" s="4"/>
      <c r="K835" s="4"/>
      <c r="L835" s="4"/>
      <c r="M835" s="5"/>
      <c r="N835" s="6"/>
      <c r="P835" s="7"/>
    </row>
    <row r="836" spans="3:16" ht="12.55" x14ac:dyDescent="0.2">
      <c r="C836" s="9"/>
      <c r="E836" s="3"/>
      <c r="F836" s="4"/>
      <c r="G836" s="4"/>
      <c r="H836" s="4"/>
      <c r="I836" s="4"/>
      <c r="J836" s="4"/>
      <c r="K836" s="4"/>
      <c r="L836" s="4"/>
      <c r="M836" s="5"/>
      <c r="N836" s="6"/>
      <c r="P836" s="7"/>
    </row>
    <row r="837" spans="3:16" ht="12.55" x14ac:dyDescent="0.2">
      <c r="C837" s="9"/>
      <c r="E837" s="3"/>
      <c r="F837" s="4"/>
      <c r="G837" s="4"/>
      <c r="H837" s="4"/>
      <c r="I837" s="4"/>
      <c r="J837" s="4"/>
      <c r="K837" s="4"/>
      <c r="L837" s="4"/>
      <c r="M837" s="5"/>
      <c r="N837" s="6"/>
      <c r="P837" s="7"/>
    </row>
    <row r="838" spans="3:16" ht="12.55" x14ac:dyDescent="0.2">
      <c r="C838" s="9"/>
      <c r="E838" s="3"/>
      <c r="F838" s="4"/>
      <c r="G838" s="4"/>
      <c r="H838" s="4"/>
      <c r="I838" s="4"/>
      <c r="J838" s="4"/>
      <c r="K838" s="4"/>
      <c r="L838" s="4"/>
      <c r="M838" s="5"/>
      <c r="N838" s="6"/>
      <c r="P838" s="7"/>
    </row>
    <row r="839" spans="3:16" ht="12.55" x14ac:dyDescent="0.2">
      <c r="C839" s="9"/>
      <c r="E839" s="3"/>
      <c r="F839" s="4"/>
      <c r="G839" s="4"/>
      <c r="H839" s="4"/>
      <c r="I839" s="4"/>
      <c r="J839" s="4"/>
      <c r="K839" s="4"/>
      <c r="L839" s="4"/>
      <c r="M839" s="5"/>
      <c r="N839" s="6"/>
      <c r="P839" s="7"/>
    </row>
    <row r="840" spans="3:16" ht="12.55" x14ac:dyDescent="0.2">
      <c r="C840" s="9"/>
      <c r="E840" s="3"/>
      <c r="F840" s="4"/>
      <c r="G840" s="4"/>
      <c r="H840" s="4"/>
      <c r="I840" s="4"/>
      <c r="J840" s="4"/>
      <c r="K840" s="4"/>
      <c r="L840" s="4"/>
      <c r="M840" s="5"/>
      <c r="N840" s="6"/>
      <c r="P840" s="7"/>
    </row>
    <row r="841" spans="3:16" ht="12.55" x14ac:dyDescent="0.2">
      <c r="C841" s="9"/>
      <c r="E841" s="3"/>
      <c r="F841" s="4"/>
      <c r="G841" s="4"/>
      <c r="H841" s="4"/>
      <c r="I841" s="4"/>
      <c r="J841" s="4"/>
      <c r="K841" s="4"/>
      <c r="L841" s="4"/>
      <c r="M841" s="5"/>
      <c r="N841" s="6"/>
      <c r="P841" s="7"/>
    </row>
    <row r="842" spans="3:16" ht="12.55" x14ac:dyDescent="0.2">
      <c r="C842" s="9"/>
      <c r="E842" s="3"/>
      <c r="F842" s="4"/>
      <c r="G842" s="4"/>
      <c r="H842" s="4"/>
      <c r="I842" s="4"/>
      <c r="J842" s="4"/>
      <c r="K842" s="4"/>
      <c r="L842" s="4"/>
      <c r="M842" s="5"/>
      <c r="N842" s="6"/>
      <c r="P842" s="7"/>
    </row>
    <row r="843" spans="3:16" ht="12.55" x14ac:dyDescent="0.2">
      <c r="C843" s="9"/>
      <c r="E843" s="3"/>
      <c r="F843" s="4"/>
      <c r="G843" s="4"/>
      <c r="H843" s="4"/>
      <c r="I843" s="4"/>
      <c r="J843" s="4"/>
      <c r="K843" s="4"/>
      <c r="L843" s="4"/>
      <c r="M843" s="5"/>
      <c r="N843" s="6"/>
      <c r="P843" s="7"/>
    </row>
    <row r="844" spans="3:16" ht="12.55" x14ac:dyDescent="0.2">
      <c r="C844" s="9"/>
      <c r="E844" s="3"/>
      <c r="F844" s="4"/>
      <c r="G844" s="4"/>
      <c r="H844" s="4"/>
      <c r="I844" s="4"/>
      <c r="J844" s="4"/>
      <c r="K844" s="4"/>
      <c r="L844" s="4"/>
      <c r="M844" s="5"/>
      <c r="N844" s="6"/>
      <c r="P844" s="7"/>
    </row>
    <row r="845" spans="3:16" ht="12.55" x14ac:dyDescent="0.2">
      <c r="C845" s="9"/>
      <c r="E845" s="3"/>
      <c r="F845" s="4"/>
      <c r="G845" s="4"/>
      <c r="H845" s="4"/>
      <c r="I845" s="4"/>
      <c r="J845" s="4"/>
      <c r="K845" s="4"/>
      <c r="L845" s="4"/>
      <c r="M845" s="5"/>
      <c r="N845" s="6"/>
      <c r="P845" s="7"/>
    </row>
    <row r="846" spans="3:16" ht="12.55" x14ac:dyDescent="0.2">
      <c r="C846" s="9"/>
      <c r="E846" s="3"/>
      <c r="F846" s="4"/>
      <c r="G846" s="4"/>
      <c r="H846" s="4"/>
      <c r="I846" s="4"/>
      <c r="J846" s="4"/>
      <c r="K846" s="4"/>
      <c r="L846" s="4"/>
      <c r="M846" s="5"/>
      <c r="N846" s="6"/>
      <c r="P846" s="7"/>
    </row>
    <row r="847" spans="3:16" ht="12.55" x14ac:dyDescent="0.2">
      <c r="C847" s="9"/>
      <c r="E847" s="3"/>
      <c r="F847" s="4"/>
      <c r="G847" s="4"/>
      <c r="H847" s="4"/>
      <c r="I847" s="4"/>
      <c r="J847" s="4"/>
      <c r="K847" s="4"/>
      <c r="L847" s="4"/>
      <c r="M847" s="5"/>
      <c r="N847" s="6"/>
      <c r="P847" s="7"/>
    </row>
    <row r="848" spans="3:16" ht="12.55" x14ac:dyDescent="0.2">
      <c r="C848" s="9"/>
      <c r="E848" s="3"/>
      <c r="F848" s="4"/>
      <c r="G848" s="4"/>
      <c r="H848" s="4"/>
      <c r="I848" s="4"/>
      <c r="J848" s="4"/>
      <c r="K848" s="4"/>
      <c r="L848" s="4"/>
      <c r="M848" s="5"/>
      <c r="N848" s="6"/>
      <c r="P848" s="7"/>
    </row>
    <row r="849" spans="3:16" ht="12.55" x14ac:dyDescent="0.2">
      <c r="C849" s="9"/>
      <c r="E849" s="3"/>
      <c r="F849" s="4"/>
      <c r="G849" s="4"/>
      <c r="H849" s="4"/>
      <c r="I849" s="4"/>
      <c r="J849" s="4"/>
      <c r="K849" s="4"/>
      <c r="L849" s="4"/>
      <c r="M849" s="5"/>
      <c r="N849" s="6"/>
      <c r="P849" s="7"/>
    </row>
    <row r="850" spans="3:16" ht="12.55" x14ac:dyDescent="0.2">
      <c r="C850" s="9"/>
      <c r="E850" s="3"/>
      <c r="F850" s="4"/>
      <c r="G850" s="4"/>
      <c r="H850" s="4"/>
      <c r="I850" s="4"/>
      <c r="J850" s="4"/>
      <c r="K850" s="4"/>
      <c r="L850" s="4"/>
      <c r="M850" s="5"/>
      <c r="N850" s="6"/>
      <c r="P850" s="7"/>
    </row>
    <row r="851" spans="3:16" ht="12.55" x14ac:dyDescent="0.2">
      <c r="C851" s="9"/>
      <c r="E851" s="3"/>
      <c r="F851" s="4"/>
      <c r="G851" s="4"/>
      <c r="H851" s="4"/>
      <c r="I851" s="4"/>
      <c r="J851" s="4"/>
      <c r="K851" s="4"/>
      <c r="L851" s="4"/>
      <c r="M851" s="5"/>
      <c r="N851" s="6"/>
      <c r="P851" s="7"/>
    </row>
    <row r="852" spans="3:16" ht="12.55" x14ac:dyDescent="0.2">
      <c r="C852" s="9"/>
      <c r="E852" s="3"/>
      <c r="F852" s="4"/>
      <c r="G852" s="4"/>
      <c r="H852" s="4"/>
      <c r="I852" s="4"/>
      <c r="J852" s="4"/>
      <c r="K852" s="4"/>
      <c r="L852" s="4"/>
      <c r="M852" s="5"/>
      <c r="N852" s="6"/>
      <c r="P852" s="7"/>
    </row>
    <row r="853" spans="3:16" ht="12.55" x14ac:dyDescent="0.2">
      <c r="C853" s="9"/>
      <c r="E853" s="3"/>
      <c r="F853" s="4"/>
      <c r="G853" s="4"/>
      <c r="H853" s="4"/>
      <c r="I853" s="4"/>
      <c r="J853" s="4"/>
      <c r="K853" s="4"/>
      <c r="L853" s="4"/>
      <c r="M853" s="5"/>
      <c r="N853" s="6"/>
      <c r="P853" s="7"/>
    </row>
    <row r="854" spans="3:16" ht="12.55" x14ac:dyDescent="0.2">
      <c r="C854" s="9"/>
      <c r="E854" s="3"/>
      <c r="F854" s="4"/>
      <c r="G854" s="4"/>
      <c r="H854" s="4"/>
      <c r="I854" s="4"/>
      <c r="J854" s="4"/>
      <c r="K854" s="4"/>
      <c r="L854" s="4"/>
      <c r="M854" s="5"/>
      <c r="N854" s="6"/>
      <c r="P854" s="7"/>
    </row>
    <row r="855" spans="3:16" ht="12.55" x14ac:dyDescent="0.2">
      <c r="C855" s="9"/>
      <c r="E855" s="3"/>
      <c r="F855" s="4"/>
      <c r="G855" s="4"/>
      <c r="H855" s="4"/>
      <c r="I855" s="4"/>
      <c r="J855" s="4"/>
      <c r="K855" s="4"/>
      <c r="L855" s="4"/>
      <c r="M855" s="5"/>
      <c r="N855" s="6"/>
      <c r="P855" s="7"/>
    </row>
    <row r="856" spans="3:16" ht="12.55" x14ac:dyDescent="0.2">
      <c r="C856" s="9"/>
      <c r="E856" s="3"/>
      <c r="F856" s="4"/>
      <c r="G856" s="4"/>
      <c r="H856" s="4"/>
      <c r="I856" s="4"/>
      <c r="J856" s="4"/>
      <c r="K856" s="4"/>
      <c r="L856" s="4"/>
      <c r="M856" s="5"/>
      <c r="N856" s="6"/>
      <c r="P856" s="7"/>
    </row>
    <row r="857" spans="3:16" ht="12.55" x14ac:dyDescent="0.2">
      <c r="C857" s="9"/>
      <c r="E857" s="3"/>
      <c r="F857" s="4"/>
      <c r="G857" s="4"/>
      <c r="H857" s="4"/>
      <c r="I857" s="4"/>
      <c r="J857" s="4"/>
      <c r="K857" s="4"/>
      <c r="L857" s="4"/>
      <c r="M857" s="5"/>
      <c r="N857" s="6"/>
      <c r="P857" s="7"/>
    </row>
    <row r="858" spans="3:16" ht="12.55" x14ac:dyDescent="0.2">
      <c r="C858" s="9"/>
      <c r="E858" s="3"/>
      <c r="F858" s="4"/>
      <c r="G858" s="4"/>
      <c r="H858" s="4"/>
      <c r="I858" s="4"/>
      <c r="J858" s="4"/>
      <c r="K858" s="4"/>
      <c r="L858" s="4"/>
      <c r="M858" s="5"/>
      <c r="N858" s="6"/>
      <c r="P858" s="7"/>
    </row>
    <row r="859" spans="3:16" ht="12.55" x14ac:dyDescent="0.2">
      <c r="C859" s="9"/>
      <c r="E859" s="3"/>
      <c r="F859" s="4"/>
      <c r="G859" s="4"/>
      <c r="H859" s="4"/>
      <c r="I859" s="4"/>
      <c r="J859" s="4"/>
      <c r="K859" s="4"/>
      <c r="L859" s="4"/>
      <c r="M859" s="5"/>
      <c r="N859" s="6"/>
      <c r="P859" s="7"/>
    </row>
    <row r="860" spans="3:16" ht="12.55" x14ac:dyDescent="0.2">
      <c r="C860" s="9"/>
      <c r="E860" s="3"/>
      <c r="F860" s="4"/>
      <c r="G860" s="4"/>
      <c r="H860" s="4"/>
      <c r="I860" s="4"/>
      <c r="J860" s="4"/>
      <c r="K860" s="4"/>
      <c r="L860" s="4"/>
      <c r="M860" s="5"/>
      <c r="N860" s="6"/>
      <c r="P860" s="7"/>
    </row>
    <row r="861" spans="3:16" ht="12.55" x14ac:dyDescent="0.2">
      <c r="C861" s="9"/>
      <c r="E861" s="3"/>
      <c r="F861" s="4"/>
      <c r="G861" s="4"/>
      <c r="H861" s="4"/>
      <c r="I861" s="4"/>
      <c r="J861" s="4"/>
      <c r="K861" s="4"/>
      <c r="L861" s="4"/>
      <c r="M861" s="5"/>
      <c r="N861" s="6"/>
      <c r="P861" s="7"/>
    </row>
    <row r="862" spans="3:16" ht="12.55" x14ac:dyDescent="0.2">
      <c r="C862" s="9"/>
      <c r="E862" s="3"/>
      <c r="F862" s="4"/>
      <c r="G862" s="4"/>
      <c r="H862" s="4"/>
      <c r="I862" s="4"/>
      <c r="J862" s="4"/>
      <c r="K862" s="4"/>
      <c r="L862" s="4"/>
      <c r="M862" s="5"/>
      <c r="N862" s="6"/>
      <c r="P862" s="7"/>
    </row>
    <row r="863" spans="3:16" ht="12.55" x14ac:dyDescent="0.2">
      <c r="C863" s="9"/>
      <c r="E863" s="3"/>
      <c r="F863" s="4"/>
      <c r="G863" s="4"/>
      <c r="H863" s="4"/>
      <c r="I863" s="4"/>
      <c r="J863" s="4"/>
      <c r="K863" s="4"/>
      <c r="L863" s="4"/>
      <c r="M863" s="5"/>
      <c r="N863" s="6"/>
      <c r="P863" s="7"/>
    </row>
    <row r="864" spans="3:16" ht="12.55" x14ac:dyDescent="0.2">
      <c r="C864" s="9"/>
      <c r="E864" s="3"/>
      <c r="F864" s="4"/>
      <c r="G864" s="4"/>
      <c r="H864" s="4"/>
      <c r="I864" s="4"/>
      <c r="J864" s="4"/>
      <c r="K864" s="4"/>
      <c r="L864" s="4"/>
      <c r="M864" s="5"/>
      <c r="N864" s="6"/>
      <c r="P864" s="7"/>
    </row>
    <row r="865" spans="3:16" ht="12.55" x14ac:dyDescent="0.2">
      <c r="C865" s="9"/>
      <c r="E865" s="3"/>
      <c r="F865" s="4"/>
      <c r="G865" s="4"/>
      <c r="H865" s="4"/>
      <c r="I865" s="4"/>
      <c r="J865" s="4"/>
      <c r="K865" s="4"/>
      <c r="L865" s="4"/>
      <c r="M865" s="5"/>
      <c r="N865" s="6"/>
      <c r="P865" s="7"/>
    </row>
    <row r="866" spans="3:16" ht="12.55" x14ac:dyDescent="0.2">
      <c r="C866" s="9"/>
      <c r="E866" s="3"/>
      <c r="F866" s="4"/>
      <c r="G866" s="4"/>
      <c r="H866" s="4"/>
      <c r="I866" s="4"/>
      <c r="J866" s="4"/>
      <c r="K866" s="4"/>
      <c r="L866" s="4"/>
      <c r="M866" s="5"/>
      <c r="N866" s="6"/>
      <c r="P866" s="7"/>
    </row>
    <row r="867" spans="3:16" ht="12.55" x14ac:dyDescent="0.2">
      <c r="C867" s="9"/>
      <c r="E867" s="3"/>
      <c r="F867" s="4"/>
      <c r="G867" s="4"/>
      <c r="H867" s="4"/>
      <c r="I867" s="4"/>
      <c r="J867" s="4"/>
      <c r="K867" s="4"/>
      <c r="L867" s="4"/>
      <c r="M867" s="5"/>
      <c r="N867" s="6"/>
      <c r="P867" s="7"/>
    </row>
    <row r="868" spans="3:16" ht="12.55" x14ac:dyDescent="0.2">
      <c r="C868" s="9"/>
      <c r="E868" s="3"/>
      <c r="F868" s="4"/>
      <c r="G868" s="4"/>
      <c r="H868" s="4"/>
      <c r="I868" s="4"/>
      <c r="J868" s="4"/>
      <c r="K868" s="4"/>
      <c r="L868" s="4"/>
      <c r="M868" s="5"/>
      <c r="N868" s="6"/>
      <c r="P868" s="7"/>
    </row>
    <row r="869" spans="3:16" ht="12.55" x14ac:dyDescent="0.2">
      <c r="C869" s="9"/>
      <c r="E869" s="3"/>
      <c r="F869" s="4"/>
      <c r="G869" s="4"/>
      <c r="H869" s="4"/>
      <c r="I869" s="4"/>
      <c r="J869" s="4"/>
      <c r="K869" s="4"/>
      <c r="L869" s="4"/>
      <c r="M869" s="5"/>
      <c r="N869" s="6"/>
      <c r="P869" s="7"/>
    </row>
    <row r="870" spans="3:16" ht="12.55" x14ac:dyDescent="0.2">
      <c r="C870" s="9"/>
      <c r="E870" s="3"/>
      <c r="F870" s="4"/>
      <c r="G870" s="4"/>
      <c r="H870" s="4"/>
      <c r="I870" s="4"/>
      <c r="J870" s="4"/>
      <c r="K870" s="4"/>
      <c r="L870" s="4"/>
      <c r="M870" s="5"/>
      <c r="N870" s="6"/>
      <c r="P870" s="7"/>
    </row>
    <row r="871" spans="3:16" ht="12.55" x14ac:dyDescent="0.2">
      <c r="C871" s="9"/>
      <c r="E871" s="3"/>
      <c r="F871" s="4"/>
      <c r="G871" s="4"/>
      <c r="H871" s="4"/>
      <c r="I871" s="4"/>
      <c r="J871" s="4"/>
      <c r="K871" s="4"/>
      <c r="L871" s="4"/>
      <c r="M871" s="5"/>
      <c r="N871" s="6"/>
      <c r="P871" s="7"/>
    </row>
    <row r="872" spans="3:16" ht="12.55" x14ac:dyDescent="0.2">
      <c r="C872" s="9"/>
      <c r="E872" s="3"/>
      <c r="F872" s="4"/>
      <c r="G872" s="4"/>
      <c r="H872" s="4"/>
      <c r="I872" s="4"/>
      <c r="J872" s="4"/>
      <c r="K872" s="4"/>
      <c r="L872" s="4"/>
      <c r="M872" s="5"/>
      <c r="N872" s="6"/>
      <c r="P872" s="7"/>
    </row>
    <row r="873" spans="3:16" ht="12.55" x14ac:dyDescent="0.2">
      <c r="C873" s="9"/>
      <c r="E873" s="3"/>
      <c r="F873" s="4"/>
      <c r="G873" s="4"/>
      <c r="H873" s="4"/>
      <c r="I873" s="4"/>
      <c r="J873" s="4"/>
      <c r="K873" s="4"/>
      <c r="L873" s="4"/>
      <c r="M873" s="5"/>
      <c r="N873" s="6"/>
      <c r="P873" s="7"/>
    </row>
    <row r="874" spans="3:16" ht="12.55" x14ac:dyDescent="0.2">
      <c r="C874" s="9"/>
      <c r="E874" s="3"/>
      <c r="F874" s="4"/>
      <c r="G874" s="4"/>
      <c r="H874" s="4"/>
      <c r="I874" s="4"/>
      <c r="J874" s="4"/>
      <c r="K874" s="4"/>
      <c r="L874" s="4"/>
      <c r="M874" s="5"/>
      <c r="N874" s="6"/>
      <c r="P874" s="7"/>
    </row>
    <row r="875" spans="3:16" ht="12.55" x14ac:dyDescent="0.2">
      <c r="C875" s="9"/>
      <c r="E875" s="3"/>
      <c r="F875" s="4"/>
      <c r="G875" s="4"/>
      <c r="H875" s="4"/>
      <c r="I875" s="4"/>
      <c r="J875" s="4"/>
      <c r="K875" s="4"/>
      <c r="L875" s="4"/>
      <c r="M875" s="5"/>
      <c r="N875" s="6"/>
      <c r="P875" s="7"/>
    </row>
    <row r="876" spans="3:16" ht="12.55" x14ac:dyDescent="0.2">
      <c r="C876" s="9"/>
      <c r="E876" s="3"/>
      <c r="F876" s="4"/>
      <c r="G876" s="4"/>
      <c r="H876" s="4"/>
      <c r="I876" s="4"/>
      <c r="J876" s="4"/>
      <c r="K876" s="4"/>
      <c r="L876" s="4"/>
      <c r="M876" s="5"/>
      <c r="N876" s="6"/>
      <c r="P876" s="7"/>
    </row>
    <row r="877" spans="3:16" ht="12.55" x14ac:dyDescent="0.2">
      <c r="C877" s="9"/>
      <c r="E877" s="3"/>
      <c r="F877" s="4"/>
      <c r="G877" s="4"/>
      <c r="H877" s="4"/>
      <c r="I877" s="4"/>
      <c r="J877" s="4"/>
      <c r="K877" s="4"/>
      <c r="L877" s="4"/>
      <c r="M877" s="5"/>
      <c r="N877" s="6"/>
      <c r="P877" s="7"/>
    </row>
    <row r="878" spans="3:16" ht="12.55" x14ac:dyDescent="0.2">
      <c r="C878" s="9"/>
      <c r="E878" s="3"/>
      <c r="F878" s="4"/>
      <c r="G878" s="4"/>
      <c r="H878" s="4"/>
      <c r="I878" s="4"/>
      <c r="J878" s="4"/>
      <c r="K878" s="4"/>
      <c r="L878" s="4"/>
      <c r="M878" s="5"/>
      <c r="N878" s="6"/>
      <c r="P878" s="7"/>
    </row>
    <row r="879" spans="3:16" ht="12.55" x14ac:dyDescent="0.2">
      <c r="C879" s="9"/>
      <c r="E879" s="3"/>
      <c r="F879" s="4"/>
      <c r="G879" s="4"/>
      <c r="H879" s="4"/>
      <c r="I879" s="4"/>
      <c r="J879" s="4"/>
      <c r="K879" s="4"/>
      <c r="L879" s="4"/>
      <c r="M879" s="5"/>
      <c r="N879" s="6"/>
      <c r="P879" s="7"/>
    </row>
    <row r="880" spans="3:16" ht="12.55" x14ac:dyDescent="0.2">
      <c r="C880" s="9"/>
      <c r="E880" s="3"/>
      <c r="F880" s="4"/>
      <c r="G880" s="4"/>
      <c r="H880" s="4"/>
      <c r="I880" s="4"/>
      <c r="J880" s="4"/>
      <c r="K880" s="4"/>
      <c r="L880" s="4"/>
      <c r="M880" s="5"/>
      <c r="N880" s="6"/>
      <c r="P880" s="7"/>
    </row>
    <row r="881" spans="3:16" ht="12.55" x14ac:dyDescent="0.2">
      <c r="C881" s="9"/>
      <c r="E881" s="3"/>
      <c r="F881" s="4"/>
      <c r="G881" s="4"/>
      <c r="H881" s="4"/>
      <c r="I881" s="4"/>
      <c r="J881" s="4"/>
      <c r="K881" s="4"/>
      <c r="L881" s="4"/>
      <c r="M881" s="5"/>
      <c r="N881" s="6"/>
      <c r="P881" s="7"/>
    </row>
    <row r="882" spans="3:16" ht="12.55" x14ac:dyDescent="0.2">
      <c r="C882" s="9"/>
      <c r="E882" s="3"/>
      <c r="F882" s="4"/>
      <c r="G882" s="4"/>
      <c r="H882" s="4"/>
      <c r="I882" s="4"/>
      <c r="J882" s="4"/>
      <c r="K882" s="4"/>
      <c r="L882" s="4"/>
      <c r="M882" s="5"/>
      <c r="N882" s="6"/>
      <c r="P882" s="7"/>
    </row>
    <row r="883" spans="3:16" ht="12.55" x14ac:dyDescent="0.2">
      <c r="C883" s="9"/>
      <c r="E883" s="3"/>
      <c r="F883" s="4"/>
      <c r="G883" s="4"/>
      <c r="H883" s="4"/>
      <c r="I883" s="4"/>
      <c r="J883" s="4"/>
      <c r="K883" s="4"/>
      <c r="L883" s="4"/>
      <c r="M883" s="5"/>
      <c r="N883" s="6"/>
      <c r="P883" s="7"/>
    </row>
    <row r="884" spans="3:16" ht="12.55" x14ac:dyDescent="0.2">
      <c r="C884" s="9"/>
      <c r="E884" s="3"/>
      <c r="F884" s="4"/>
      <c r="G884" s="4"/>
      <c r="H884" s="4"/>
      <c r="I884" s="4"/>
      <c r="J884" s="4"/>
      <c r="K884" s="4"/>
      <c r="L884" s="4"/>
      <c r="M884" s="5"/>
      <c r="N884" s="6"/>
      <c r="P884" s="7"/>
    </row>
    <row r="885" spans="3:16" ht="12.55" x14ac:dyDescent="0.2">
      <c r="C885" s="9"/>
      <c r="E885" s="3"/>
      <c r="F885" s="4"/>
      <c r="G885" s="4"/>
      <c r="H885" s="4"/>
      <c r="I885" s="4"/>
      <c r="J885" s="4"/>
      <c r="K885" s="4"/>
      <c r="L885" s="4"/>
      <c r="M885" s="5"/>
      <c r="N885" s="6"/>
      <c r="P885" s="7"/>
    </row>
    <row r="886" spans="3:16" ht="12.55" x14ac:dyDescent="0.2">
      <c r="C886" s="9"/>
      <c r="E886" s="3"/>
      <c r="F886" s="4"/>
      <c r="G886" s="4"/>
      <c r="H886" s="4"/>
      <c r="I886" s="4"/>
      <c r="J886" s="4"/>
      <c r="K886" s="4"/>
      <c r="L886" s="4"/>
      <c r="M886" s="5"/>
      <c r="N886" s="6"/>
      <c r="P886" s="7"/>
    </row>
    <row r="887" spans="3:16" ht="12.55" x14ac:dyDescent="0.2">
      <c r="C887" s="9"/>
      <c r="E887" s="3"/>
      <c r="F887" s="4"/>
      <c r="G887" s="4"/>
      <c r="H887" s="4"/>
      <c r="I887" s="4"/>
      <c r="J887" s="4"/>
      <c r="K887" s="4"/>
      <c r="L887" s="4"/>
      <c r="M887" s="5"/>
      <c r="N887" s="6"/>
      <c r="P887" s="7"/>
    </row>
    <row r="888" spans="3:16" ht="12.55" x14ac:dyDescent="0.2">
      <c r="C888" s="9"/>
      <c r="E888" s="3"/>
      <c r="F888" s="4"/>
      <c r="G888" s="4"/>
      <c r="H888" s="4"/>
      <c r="I888" s="4"/>
      <c r="J888" s="4"/>
      <c r="K888" s="4"/>
      <c r="L888" s="4"/>
      <c r="M888" s="5"/>
      <c r="N888" s="6"/>
      <c r="P888" s="7"/>
    </row>
    <row r="889" spans="3:16" ht="12.55" x14ac:dyDescent="0.2">
      <c r="C889" s="9"/>
      <c r="E889" s="3"/>
      <c r="F889" s="4"/>
      <c r="G889" s="4"/>
      <c r="H889" s="4"/>
      <c r="I889" s="4"/>
      <c r="J889" s="4"/>
      <c r="K889" s="4"/>
      <c r="L889" s="4"/>
      <c r="M889" s="5"/>
      <c r="N889" s="6"/>
      <c r="P889" s="7"/>
    </row>
    <row r="890" spans="3:16" ht="12.55" x14ac:dyDescent="0.2">
      <c r="C890" s="9"/>
      <c r="E890" s="3"/>
      <c r="F890" s="4"/>
      <c r="G890" s="4"/>
      <c r="H890" s="4"/>
      <c r="I890" s="4"/>
      <c r="J890" s="4"/>
      <c r="K890" s="4"/>
      <c r="L890" s="4"/>
      <c r="M890" s="5"/>
      <c r="N890" s="6"/>
      <c r="P890" s="7"/>
    </row>
    <row r="891" spans="3:16" ht="12.55" x14ac:dyDescent="0.2">
      <c r="C891" s="9"/>
      <c r="E891" s="3"/>
      <c r="F891" s="4"/>
      <c r="G891" s="4"/>
      <c r="H891" s="4"/>
      <c r="I891" s="4"/>
      <c r="J891" s="4"/>
      <c r="K891" s="4"/>
      <c r="L891" s="4"/>
      <c r="M891" s="5"/>
      <c r="N891" s="6"/>
      <c r="P891" s="7"/>
    </row>
    <row r="892" spans="3:16" ht="12.55" x14ac:dyDescent="0.2">
      <c r="C892" s="9"/>
      <c r="E892" s="3"/>
      <c r="F892" s="4"/>
      <c r="G892" s="4"/>
      <c r="H892" s="4"/>
      <c r="I892" s="4"/>
      <c r="J892" s="4"/>
      <c r="K892" s="4"/>
      <c r="L892" s="4"/>
      <c r="M892" s="5"/>
      <c r="N892" s="6"/>
      <c r="P892" s="7"/>
    </row>
    <row r="893" spans="3:16" ht="12.55" x14ac:dyDescent="0.2">
      <c r="C893" s="9"/>
      <c r="E893" s="3"/>
      <c r="F893" s="4"/>
      <c r="G893" s="4"/>
      <c r="H893" s="4"/>
      <c r="I893" s="4"/>
      <c r="J893" s="4"/>
      <c r="K893" s="4"/>
      <c r="L893" s="4"/>
      <c r="M893" s="5"/>
      <c r="N893" s="6"/>
      <c r="P893" s="7"/>
    </row>
    <row r="894" spans="3:16" ht="12.55" x14ac:dyDescent="0.2">
      <c r="C894" s="9"/>
      <c r="E894" s="3"/>
      <c r="F894" s="4"/>
      <c r="G894" s="4"/>
      <c r="H894" s="4"/>
      <c r="I894" s="4"/>
      <c r="J894" s="4"/>
      <c r="K894" s="4"/>
      <c r="L894" s="4"/>
      <c r="M894" s="5"/>
      <c r="N894" s="6"/>
      <c r="P894" s="7"/>
    </row>
    <row r="895" spans="3:16" ht="12.55" x14ac:dyDescent="0.2">
      <c r="C895" s="9"/>
      <c r="E895" s="3"/>
      <c r="F895" s="4"/>
      <c r="G895" s="4"/>
      <c r="H895" s="4"/>
      <c r="I895" s="4"/>
      <c r="J895" s="4"/>
      <c r="K895" s="4"/>
      <c r="L895" s="4"/>
      <c r="M895" s="5"/>
      <c r="N895" s="6"/>
      <c r="P895" s="7"/>
    </row>
    <row r="896" spans="3:16" ht="12.55" x14ac:dyDescent="0.2">
      <c r="C896" s="9"/>
      <c r="E896" s="3"/>
      <c r="F896" s="4"/>
      <c r="G896" s="4"/>
      <c r="H896" s="4"/>
      <c r="I896" s="4"/>
      <c r="J896" s="4"/>
      <c r="K896" s="4"/>
      <c r="L896" s="4"/>
      <c r="M896" s="5"/>
      <c r="N896" s="6"/>
      <c r="P896" s="7"/>
    </row>
    <row r="897" spans="3:16" ht="12.55" x14ac:dyDescent="0.2">
      <c r="C897" s="9"/>
      <c r="E897" s="3"/>
      <c r="F897" s="4"/>
      <c r="G897" s="4"/>
      <c r="H897" s="4"/>
      <c r="I897" s="4"/>
      <c r="J897" s="4"/>
      <c r="K897" s="4"/>
      <c r="L897" s="4"/>
      <c r="M897" s="5"/>
      <c r="N897" s="6"/>
      <c r="P897" s="7"/>
    </row>
    <row r="898" spans="3:16" ht="12.55" x14ac:dyDescent="0.2">
      <c r="C898" s="9"/>
      <c r="E898" s="3"/>
      <c r="F898" s="4"/>
      <c r="G898" s="4"/>
      <c r="H898" s="4"/>
      <c r="I898" s="4"/>
      <c r="J898" s="4"/>
      <c r="K898" s="4"/>
      <c r="L898" s="4"/>
      <c r="M898" s="5"/>
      <c r="N898" s="6"/>
      <c r="P898" s="7"/>
    </row>
    <row r="899" spans="3:16" ht="12.55" x14ac:dyDescent="0.2">
      <c r="C899" s="9"/>
      <c r="E899" s="3"/>
      <c r="F899" s="4"/>
      <c r="G899" s="4"/>
      <c r="H899" s="4"/>
      <c r="I899" s="4"/>
      <c r="J899" s="4"/>
      <c r="K899" s="4"/>
      <c r="L899" s="4"/>
      <c r="M899" s="5"/>
      <c r="N899" s="6"/>
      <c r="P899" s="7"/>
    </row>
    <row r="900" spans="3:16" ht="12.55" x14ac:dyDescent="0.2">
      <c r="C900" s="9"/>
      <c r="E900" s="3"/>
      <c r="F900" s="4"/>
      <c r="G900" s="4"/>
      <c r="H900" s="4"/>
      <c r="I900" s="4"/>
      <c r="J900" s="4"/>
      <c r="K900" s="4"/>
      <c r="L900" s="4"/>
      <c r="M900" s="5"/>
      <c r="N900" s="6"/>
      <c r="P900" s="7"/>
    </row>
    <row r="901" spans="3:16" ht="12.55" x14ac:dyDescent="0.2">
      <c r="C901" s="9"/>
      <c r="E901" s="3"/>
      <c r="F901" s="4"/>
      <c r="G901" s="4"/>
      <c r="H901" s="4"/>
      <c r="I901" s="4"/>
      <c r="J901" s="4"/>
      <c r="K901" s="4"/>
      <c r="L901" s="4"/>
      <c r="M901" s="5"/>
      <c r="N901" s="6"/>
      <c r="P901" s="7"/>
    </row>
    <row r="902" spans="3:16" ht="12.55" x14ac:dyDescent="0.2">
      <c r="C902" s="9"/>
      <c r="E902" s="3"/>
      <c r="F902" s="4"/>
      <c r="G902" s="4"/>
      <c r="H902" s="4"/>
      <c r="I902" s="4"/>
      <c r="J902" s="4"/>
      <c r="K902" s="4"/>
      <c r="L902" s="4"/>
      <c r="M902" s="5"/>
      <c r="N902" s="6"/>
      <c r="P902" s="7"/>
    </row>
    <row r="903" spans="3:16" ht="12.55" x14ac:dyDescent="0.2">
      <c r="C903" s="9"/>
      <c r="E903" s="3"/>
      <c r="F903" s="4"/>
      <c r="G903" s="4"/>
      <c r="H903" s="4"/>
      <c r="I903" s="4"/>
      <c r="J903" s="4"/>
      <c r="K903" s="4"/>
      <c r="L903" s="4"/>
      <c r="M903" s="5"/>
      <c r="N903" s="6"/>
      <c r="P903" s="7"/>
    </row>
    <row r="904" spans="3:16" ht="12.55" x14ac:dyDescent="0.2">
      <c r="C904" s="9"/>
      <c r="E904" s="3"/>
      <c r="F904" s="4"/>
      <c r="G904" s="4"/>
      <c r="H904" s="4"/>
      <c r="I904" s="4"/>
      <c r="J904" s="4"/>
      <c r="K904" s="4"/>
      <c r="L904" s="4"/>
      <c r="M904" s="5"/>
      <c r="N904" s="6"/>
      <c r="P904" s="7"/>
    </row>
    <row r="905" spans="3:16" ht="12.55" x14ac:dyDescent="0.2">
      <c r="C905" s="9"/>
      <c r="E905" s="3"/>
      <c r="F905" s="4"/>
      <c r="G905" s="4"/>
      <c r="H905" s="4"/>
      <c r="I905" s="4"/>
      <c r="J905" s="4"/>
      <c r="K905" s="4"/>
      <c r="L905" s="4"/>
      <c r="M905" s="5"/>
      <c r="N905" s="6"/>
      <c r="P905" s="7"/>
    </row>
    <row r="906" spans="3:16" ht="12.55" x14ac:dyDescent="0.2">
      <c r="C906" s="9"/>
      <c r="E906" s="3"/>
      <c r="F906" s="4"/>
      <c r="G906" s="4"/>
      <c r="H906" s="4"/>
      <c r="I906" s="4"/>
      <c r="J906" s="4"/>
      <c r="K906" s="4"/>
      <c r="L906" s="4"/>
      <c r="M906" s="5"/>
      <c r="N906" s="6"/>
      <c r="P906" s="7"/>
    </row>
    <row r="907" spans="3:16" ht="12.55" x14ac:dyDescent="0.2">
      <c r="C907" s="9"/>
      <c r="E907" s="3"/>
      <c r="F907" s="4"/>
      <c r="G907" s="4"/>
      <c r="H907" s="4"/>
      <c r="I907" s="4"/>
      <c r="J907" s="4"/>
      <c r="K907" s="4"/>
      <c r="L907" s="4"/>
      <c r="M907" s="5"/>
      <c r="N907" s="6"/>
      <c r="P907" s="7"/>
    </row>
    <row r="908" spans="3:16" ht="12.55" x14ac:dyDescent="0.2">
      <c r="C908" s="9"/>
      <c r="E908" s="3"/>
      <c r="F908" s="4"/>
      <c r="G908" s="4"/>
      <c r="H908" s="4"/>
      <c r="I908" s="4"/>
      <c r="J908" s="4"/>
      <c r="K908" s="4"/>
      <c r="L908" s="4"/>
      <c r="M908" s="5"/>
      <c r="N908" s="6"/>
      <c r="P908" s="7"/>
    </row>
    <row r="909" spans="3:16" ht="12.55" x14ac:dyDescent="0.2">
      <c r="C909" s="9"/>
      <c r="E909" s="3"/>
      <c r="F909" s="4"/>
      <c r="G909" s="4"/>
      <c r="H909" s="4"/>
      <c r="I909" s="4"/>
      <c r="J909" s="4"/>
      <c r="K909" s="4"/>
      <c r="L909" s="4"/>
      <c r="M909" s="5"/>
      <c r="N909" s="6"/>
      <c r="P909" s="7"/>
    </row>
    <row r="910" spans="3:16" ht="12.55" x14ac:dyDescent="0.2">
      <c r="C910" s="9"/>
      <c r="E910" s="3"/>
      <c r="F910" s="4"/>
      <c r="G910" s="4"/>
      <c r="H910" s="4"/>
      <c r="I910" s="4"/>
      <c r="J910" s="4"/>
      <c r="K910" s="4"/>
      <c r="L910" s="4"/>
      <c r="M910" s="5"/>
      <c r="N910" s="6"/>
      <c r="P910" s="7"/>
    </row>
    <row r="911" spans="3:16" ht="12.55" x14ac:dyDescent="0.2">
      <c r="C911" s="9"/>
      <c r="E911" s="3"/>
      <c r="F911" s="4"/>
      <c r="G911" s="4"/>
      <c r="H911" s="4"/>
      <c r="I911" s="4"/>
      <c r="J911" s="4"/>
      <c r="K911" s="4"/>
      <c r="L911" s="4"/>
      <c r="M911" s="5"/>
      <c r="N911" s="6"/>
      <c r="P911" s="7"/>
    </row>
    <row r="912" spans="3:16" ht="12.55" x14ac:dyDescent="0.2">
      <c r="C912" s="9"/>
      <c r="E912" s="3"/>
      <c r="F912" s="4"/>
      <c r="G912" s="4"/>
      <c r="H912" s="4"/>
      <c r="I912" s="4"/>
      <c r="J912" s="4"/>
      <c r="K912" s="4"/>
      <c r="L912" s="4"/>
      <c r="M912" s="5"/>
      <c r="N912" s="6"/>
      <c r="P912" s="7"/>
    </row>
    <row r="913" spans="3:16" ht="12.55" x14ac:dyDescent="0.2">
      <c r="C913" s="9"/>
      <c r="E913" s="3"/>
      <c r="F913" s="4"/>
      <c r="G913" s="4"/>
      <c r="H913" s="4"/>
      <c r="I913" s="4"/>
      <c r="J913" s="4"/>
      <c r="K913" s="4"/>
      <c r="L913" s="4"/>
      <c r="M913" s="5"/>
      <c r="N913" s="6"/>
      <c r="P913" s="7"/>
    </row>
    <row r="914" spans="3:16" ht="12.55" x14ac:dyDescent="0.2">
      <c r="C914" s="9"/>
      <c r="E914" s="3"/>
      <c r="F914" s="4"/>
      <c r="G914" s="4"/>
      <c r="H914" s="4"/>
      <c r="I914" s="4"/>
      <c r="J914" s="4"/>
      <c r="K914" s="4"/>
      <c r="L914" s="4"/>
      <c r="M914" s="5"/>
      <c r="N914" s="6"/>
      <c r="P914" s="7"/>
    </row>
    <row r="915" spans="3:16" ht="12.55" x14ac:dyDescent="0.2">
      <c r="C915" s="9"/>
      <c r="E915" s="3"/>
      <c r="F915" s="4"/>
      <c r="G915" s="4"/>
      <c r="H915" s="4"/>
      <c r="I915" s="4"/>
      <c r="J915" s="4"/>
      <c r="K915" s="4"/>
      <c r="L915" s="4"/>
      <c r="M915" s="5"/>
      <c r="N915" s="6"/>
      <c r="P915" s="7"/>
    </row>
    <row r="916" spans="3:16" ht="12.55" x14ac:dyDescent="0.2">
      <c r="C916" s="9"/>
      <c r="E916" s="3"/>
      <c r="F916" s="4"/>
      <c r="G916" s="4"/>
      <c r="H916" s="4"/>
      <c r="I916" s="4"/>
      <c r="J916" s="4"/>
      <c r="K916" s="4"/>
      <c r="L916" s="4"/>
      <c r="M916" s="5"/>
      <c r="N916" s="6"/>
      <c r="P916" s="7"/>
    </row>
    <row r="917" spans="3:16" ht="12.55" x14ac:dyDescent="0.2">
      <c r="C917" s="9"/>
      <c r="E917" s="3"/>
      <c r="F917" s="4"/>
      <c r="G917" s="4"/>
      <c r="H917" s="4"/>
      <c r="I917" s="4"/>
      <c r="J917" s="4"/>
      <c r="K917" s="4"/>
      <c r="L917" s="4"/>
      <c r="M917" s="5"/>
      <c r="N917" s="6"/>
      <c r="P917" s="7"/>
    </row>
    <row r="918" spans="3:16" ht="12.55" x14ac:dyDescent="0.2">
      <c r="C918" s="9"/>
      <c r="E918" s="3"/>
      <c r="F918" s="4"/>
      <c r="G918" s="4"/>
      <c r="H918" s="4"/>
      <c r="I918" s="4"/>
      <c r="J918" s="4"/>
      <c r="K918" s="4"/>
      <c r="L918" s="4"/>
      <c r="M918" s="5"/>
      <c r="N918" s="6"/>
      <c r="P918" s="7"/>
    </row>
    <row r="919" spans="3:16" ht="12.55" x14ac:dyDescent="0.2">
      <c r="C919" s="9"/>
      <c r="E919" s="3"/>
      <c r="F919" s="4"/>
      <c r="G919" s="4"/>
      <c r="H919" s="4"/>
      <c r="I919" s="4"/>
      <c r="J919" s="4"/>
      <c r="K919" s="4"/>
      <c r="L919" s="4"/>
      <c r="M919" s="5"/>
      <c r="N919" s="6"/>
      <c r="P919" s="7"/>
    </row>
    <row r="920" spans="3:16" ht="12.55" x14ac:dyDescent="0.2">
      <c r="C920" s="9"/>
      <c r="E920" s="3"/>
      <c r="F920" s="4"/>
      <c r="G920" s="4"/>
      <c r="H920" s="4"/>
      <c r="I920" s="4"/>
      <c r="J920" s="4"/>
      <c r="K920" s="4"/>
      <c r="L920" s="4"/>
      <c r="M920" s="5"/>
      <c r="N920" s="6"/>
      <c r="P920" s="7"/>
    </row>
    <row r="921" spans="3:16" ht="12.55" x14ac:dyDescent="0.2">
      <c r="C921" s="9"/>
      <c r="E921" s="3"/>
      <c r="F921" s="4"/>
      <c r="G921" s="4"/>
      <c r="H921" s="4"/>
      <c r="I921" s="4"/>
      <c r="J921" s="4"/>
      <c r="K921" s="4"/>
      <c r="L921" s="4"/>
      <c r="M921" s="5"/>
      <c r="N921" s="6"/>
      <c r="P921" s="7"/>
    </row>
    <row r="922" spans="3:16" ht="12.55" x14ac:dyDescent="0.2">
      <c r="C922" s="9"/>
      <c r="E922" s="3"/>
      <c r="F922" s="4"/>
      <c r="G922" s="4"/>
      <c r="H922" s="4"/>
      <c r="I922" s="4"/>
      <c r="J922" s="4"/>
      <c r="K922" s="4"/>
      <c r="L922" s="4"/>
      <c r="M922" s="5"/>
      <c r="N922" s="6"/>
      <c r="P922" s="7"/>
    </row>
    <row r="923" spans="3:16" ht="12.55" x14ac:dyDescent="0.2">
      <c r="C923" s="9"/>
      <c r="E923" s="3"/>
      <c r="F923" s="4"/>
      <c r="G923" s="4"/>
      <c r="H923" s="4"/>
      <c r="I923" s="4"/>
      <c r="J923" s="4"/>
      <c r="K923" s="4"/>
      <c r="L923" s="4"/>
      <c r="M923" s="5"/>
      <c r="N923" s="6"/>
      <c r="P923" s="7"/>
    </row>
    <row r="924" spans="3:16" ht="12.55" x14ac:dyDescent="0.2">
      <c r="C924" s="9"/>
      <c r="E924" s="3"/>
      <c r="F924" s="4"/>
      <c r="G924" s="4"/>
      <c r="H924" s="4"/>
      <c r="I924" s="4"/>
      <c r="J924" s="4"/>
      <c r="K924" s="4"/>
      <c r="L924" s="4"/>
      <c r="M924" s="5"/>
      <c r="N924" s="6"/>
      <c r="P924" s="7"/>
    </row>
    <row r="925" spans="3:16" ht="12.55" x14ac:dyDescent="0.2">
      <c r="C925" s="9"/>
      <c r="E925" s="3"/>
      <c r="F925" s="4"/>
      <c r="G925" s="4"/>
      <c r="H925" s="4"/>
      <c r="I925" s="4"/>
      <c r="J925" s="4"/>
      <c r="K925" s="4"/>
      <c r="L925" s="4"/>
      <c r="M925" s="5"/>
      <c r="N925" s="6"/>
      <c r="P925" s="7"/>
    </row>
    <row r="926" spans="3:16" ht="12.55" x14ac:dyDescent="0.2">
      <c r="C926" s="9"/>
      <c r="E926" s="3"/>
      <c r="F926" s="4"/>
      <c r="G926" s="4"/>
      <c r="H926" s="4"/>
      <c r="I926" s="4"/>
      <c r="J926" s="4"/>
      <c r="K926" s="4"/>
      <c r="L926" s="4"/>
      <c r="M926" s="5"/>
      <c r="N926" s="6"/>
      <c r="P926" s="7"/>
    </row>
    <row r="927" spans="3:16" ht="12.55" x14ac:dyDescent="0.2">
      <c r="C927" s="9"/>
      <c r="E927" s="3"/>
      <c r="F927" s="4"/>
      <c r="G927" s="4"/>
      <c r="H927" s="4"/>
      <c r="I927" s="4"/>
      <c r="J927" s="4"/>
      <c r="K927" s="4"/>
      <c r="L927" s="4"/>
      <c r="M927" s="5"/>
      <c r="N927" s="6"/>
      <c r="P927" s="7"/>
    </row>
    <row r="928" spans="3:16" ht="12.55" x14ac:dyDescent="0.2">
      <c r="C928" s="9"/>
      <c r="E928" s="3"/>
      <c r="F928" s="4"/>
      <c r="G928" s="4"/>
      <c r="H928" s="4"/>
      <c r="I928" s="4"/>
      <c r="J928" s="4"/>
      <c r="K928" s="4"/>
      <c r="L928" s="4"/>
      <c r="M928" s="5"/>
      <c r="N928" s="6"/>
      <c r="P928" s="7"/>
    </row>
    <row r="929" spans="3:16" ht="12.55" x14ac:dyDescent="0.2">
      <c r="C929" s="9"/>
      <c r="E929" s="3"/>
      <c r="F929" s="4"/>
      <c r="G929" s="4"/>
      <c r="H929" s="4"/>
      <c r="I929" s="4"/>
      <c r="J929" s="4"/>
      <c r="K929" s="4"/>
      <c r="L929" s="4"/>
      <c r="M929" s="5"/>
      <c r="N929" s="6"/>
      <c r="P929" s="7"/>
    </row>
    <row r="930" spans="3:16" ht="12.55" x14ac:dyDescent="0.2">
      <c r="C930" s="9"/>
      <c r="E930" s="3"/>
      <c r="F930" s="4"/>
      <c r="G930" s="4"/>
      <c r="H930" s="4"/>
      <c r="I930" s="4"/>
      <c r="J930" s="4"/>
      <c r="K930" s="4"/>
      <c r="L930" s="4"/>
      <c r="M930" s="5"/>
      <c r="N930" s="6"/>
      <c r="P930" s="7"/>
    </row>
    <row r="931" spans="3:16" ht="12.55" x14ac:dyDescent="0.2">
      <c r="C931" s="9"/>
      <c r="E931" s="3"/>
      <c r="F931" s="4"/>
      <c r="G931" s="4"/>
      <c r="H931" s="4"/>
      <c r="I931" s="4"/>
      <c r="J931" s="4"/>
      <c r="K931" s="4"/>
      <c r="L931" s="4"/>
      <c r="M931" s="5"/>
      <c r="N931" s="6"/>
      <c r="P931" s="7"/>
    </row>
    <row r="932" spans="3:16" ht="12.55" x14ac:dyDescent="0.2">
      <c r="C932" s="9"/>
      <c r="E932" s="3"/>
      <c r="F932" s="4"/>
      <c r="G932" s="4"/>
      <c r="H932" s="4"/>
      <c r="I932" s="4"/>
      <c r="J932" s="4"/>
      <c r="K932" s="4"/>
      <c r="L932" s="4"/>
      <c r="M932" s="5"/>
      <c r="N932" s="6"/>
      <c r="P932" s="7"/>
    </row>
    <row r="933" spans="3:16" ht="12.55" x14ac:dyDescent="0.2">
      <c r="C933" s="9"/>
      <c r="E933" s="3"/>
      <c r="F933" s="4"/>
      <c r="G933" s="4"/>
      <c r="H933" s="4"/>
      <c r="I933" s="4"/>
      <c r="J933" s="4"/>
      <c r="K933" s="4"/>
      <c r="L933" s="4"/>
      <c r="M933" s="5"/>
      <c r="N933" s="6"/>
      <c r="P933" s="7"/>
    </row>
    <row r="934" spans="3:16" ht="12.55" x14ac:dyDescent="0.2">
      <c r="C934" s="9"/>
      <c r="E934" s="3"/>
      <c r="F934" s="4"/>
      <c r="G934" s="4"/>
      <c r="H934" s="4"/>
      <c r="I934" s="4"/>
      <c r="J934" s="4"/>
      <c r="K934" s="4"/>
      <c r="L934" s="4"/>
      <c r="M934" s="5"/>
      <c r="N934" s="6"/>
      <c r="P934" s="7"/>
    </row>
    <row r="935" spans="3:16" ht="12.55" x14ac:dyDescent="0.2">
      <c r="C935" s="9"/>
      <c r="E935" s="3"/>
      <c r="F935" s="4"/>
      <c r="G935" s="4"/>
      <c r="H935" s="4"/>
      <c r="I935" s="4"/>
      <c r="J935" s="4"/>
      <c r="K935" s="4"/>
      <c r="L935" s="4"/>
      <c r="M935" s="5"/>
      <c r="N935" s="6"/>
      <c r="P935" s="7"/>
    </row>
    <row r="936" spans="3:16" ht="12.55" x14ac:dyDescent="0.2">
      <c r="C936" s="9"/>
      <c r="E936" s="3"/>
      <c r="F936" s="4"/>
      <c r="G936" s="4"/>
      <c r="H936" s="4"/>
      <c r="I936" s="4"/>
      <c r="J936" s="4"/>
      <c r="K936" s="4"/>
      <c r="L936" s="4"/>
      <c r="M936" s="5"/>
      <c r="N936" s="6"/>
      <c r="P936" s="7"/>
    </row>
    <row r="937" spans="3:16" ht="12.55" x14ac:dyDescent="0.2">
      <c r="C937" s="9"/>
      <c r="E937" s="3"/>
      <c r="F937" s="4"/>
      <c r="G937" s="4"/>
      <c r="H937" s="4"/>
      <c r="I937" s="4"/>
      <c r="J937" s="4"/>
      <c r="K937" s="4"/>
      <c r="L937" s="4"/>
      <c r="M937" s="5"/>
      <c r="N937" s="6"/>
      <c r="P937" s="7"/>
    </row>
    <row r="938" spans="3:16" ht="12.55" x14ac:dyDescent="0.2">
      <c r="C938" s="9"/>
      <c r="E938" s="3"/>
      <c r="F938" s="4"/>
      <c r="G938" s="4"/>
      <c r="H938" s="4"/>
      <c r="I938" s="4"/>
      <c r="J938" s="4"/>
      <c r="K938" s="4"/>
      <c r="L938" s="4"/>
      <c r="M938" s="5"/>
      <c r="N938" s="6"/>
      <c r="P938" s="7"/>
    </row>
    <row r="939" spans="3:16" ht="12.55" x14ac:dyDescent="0.2">
      <c r="C939" s="9"/>
      <c r="E939" s="3"/>
      <c r="F939" s="4"/>
      <c r="G939" s="4"/>
      <c r="H939" s="4"/>
      <c r="I939" s="4"/>
      <c r="J939" s="4"/>
      <c r="K939" s="4"/>
      <c r="L939" s="4"/>
      <c r="M939" s="5"/>
      <c r="N939" s="6"/>
      <c r="P939" s="7"/>
    </row>
    <row r="940" spans="3:16" ht="12.55" x14ac:dyDescent="0.2">
      <c r="C940" s="9"/>
      <c r="E940" s="3"/>
      <c r="F940" s="4"/>
      <c r="G940" s="4"/>
      <c r="H940" s="4"/>
      <c r="I940" s="4"/>
      <c r="J940" s="4"/>
      <c r="K940" s="4"/>
      <c r="L940" s="4"/>
      <c r="M940" s="5"/>
      <c r="N940" s="6"/>
      <c r="P940" s="7"/>
    </row>
    <row r="941" spans="3:16" ht="12.55" x14ac:dyDescent="0.2">
      <c r="C941" s="9"/>
      <c r="E941" s="3"/>
      <c r="F941" s="4"/>
      <c r="G941" s="4"/>
      <c r="H941" s="4"/>
      <c r="I941" s="4"/>
      <c r="J941" s="4"/>
      <c r="K941" s="4"/>
      <c r="L941" s="4"/>
      <c r="M941" s="5"/>
      <c r="N941" s="6"/>
      <c r="P941" s="7"/>
    </row>
    <row r="942" spans="3:16" ht="12.55" x14ac:dyDescent="0.2">
      <c r="C942" s="9"/>
      <c r="E942" s="3"/>
      <c r="F942" s="4"/>
      <c r="G942" s="4"/>
      <c r="H942" s="4"/>
      <c r="I942" s="4"/>
      <c r="J942" s="4"/>
      <c r="K942" s="4"/>
      <c r="L942" s="4"/>
      <c r="M942" s="5"/>
      <c r="N942" s="6"/>
      <c r="P942" s="7"/>
    </row>
    <row r="943" spans="3:16" ht="12.55" x14ac:dyDescent="0.2">
      <c r="C943" s="9"/>
      <c r="E943" s="3"/>
      <c r="F943" s="4"/>
      <c r="G943" s="4"/>
      <c r="H943" s="4"/>
      <c r="I943" s="4"/>
      <c r="J943" s="4"/>
      <c r="K943" s="4"/>
      <c r="L943" s="4"/>
      <c r="M943" s="5"/>
      <c r="N943" s="6"/>
      <c r="P943" s="7"/>
    </row>
    <row r="944" spans="3:16" ht="12.55" x14ac:dyDescent="0.2">
      <c r="C944" s="9"/>
      <c r="E944" s="3"/>
      <c r="F944" s="4"/>
      <c r="G944" s="4"/>
      <c r="H944" s="4"/>
      <c r="I944" s="4"/>
      <c r="J944" s="4"/>
      <c r="K944" s="4"/>
      <c r="L944" s="4"/>
      <c r="M944" s="5"/>
      <c r="N944" s="6"/>
      <c r="P944" s="7"/>
    </row>
    <row r="945" spans="3:16" ht="12.55" x14ac:dyDescent="0.2">
      <c r="C945" s="9"/>
      <c r="E945" s="3"/>
      <c r="F945" s="4"/>
      <c r="G945" s="4"/>
      <c r="H945" s="4"/>
      <c r="I945" s="4"/>
      <c r="J945" s="4"/>
      <c r="K945" s="4"/>
      <c r="L945" s="4"/>
      <c r="M945" s="5"/>
      <c r="N945" s="6"/>
      <c r="P945" s="7"/>
    </row>
    <row r="946" spans="3:16" ht="12.55" x14ac:dyDescent="0.2">
      <c r="C946" s="9"/>
      <c r="E946" s="3"/>
      <c r="F946" s="4"/>
      <c r="G946" s="4"/>
      <c r="H946" s="4"/>
      <c r="I946" s="4"/>
      <c r="J946" s="4"/>
      <c r="K946" s="4"/>
      <c r="L946" s="4"/>
      <c r="M946" s="5"/>
      <c r="N946" s="6"/>
      <c r="P946" s="7"/>
    </row>
    <row r="947" spans="3:16" ht="12.55" x14ac:dyDescent="0.2">
      <c r="C947" s="9"/>
      <c r="E947" s="3"/>
      <c r="F947" s="4"/>
      <c r="G947" s="4"/>
      <c r="H947" s="4"/>
      <c r="I947" s="4"/>
      <c r="J947" s="4"/>
      <c r="K947" s="4"/>
      <c r="L947" s="4"/>
      <c r="M947" s="5"/>
      <c r="N947" s="6"/>
      <c r="P947" s="7"/>
    </row>
    <row r="948" spans="3:16" ht="12.55" x14ac:dyDescent="0.2">
      <c r="C948" s="9"/>
      <c r="E948" s="3"/>
      <c r="F948" s="4"/>
      <c r="G948" s="4"/>
      <c r="H948" s="4"/>
      <c r="I948" s="4"/>
      <c r="J948" s="4"/>
      <c r="K948" s="4"/>
      <c r="L948" s="4"/>
      <c r="M948" s="5"/>
      <c r="N948" s="6"/>
      <c r="P948" s="7"/>
    </row>
    <row r="949" spans="3:16" ht="12.55" x14ac:dyDescent="0.2">
      <c r="C949" s="9"/>
      <c r="E949" s="3"/>
      <c r="F949" s="4"/>
      <c r="G949" s="4"/>
      <c r="H949" s="4"/>
      <c r="I949" s="4"/>
      <c r="J949" s="4"/>
      <c r="K949" s="4"/>
      <c r="L949" s="4"/>
      <c r="M949" s="5"/>
      <c r="N949" s="6"/>
      <c r="P949" s="7"/>
    </row>
    <row r="950" spans="3:16" ht="12.55" x14ac:dyDescent="0.2">
      <c r="C950" s="9"/>
      <c r="E950" s="3"/>
      <c r="F950" s="4"/>
      <c r="G950" s="4"/>
      <c r="H950" s="4"/>
      <c r="I950" s="4"/>
      <c r="J950" s="4"/>
      <c r="K950" s="4"/>
      <c r="L950" s="4"/>
      <c r="M950" s="5"/>
      <c r="N950" s="6"/>
      <c r="P950" s="7"/>
    </row>
    <row r="951" spans="3:16" ht="12.55" x14ac:dyDescent="0.2">
      <c r="C951" s="9"/>
      <c r="E951" s="3"/>
      <c r="F951" s="4"/>
      <c r="G951" s="4"/>
      <c r="H951" s="4"/>
      <c r="I951" s="4"/>
      <c r="J951" s="4"/>
      <c r="K951" s="4"/>
      <c r="L951" s="4"/>
      <c r="M951" s="5"/>
      <c r="N951" s="6"/>
      <c r="P951" s="7"/>
    </row>
    <row r="952" spans="3:16" ht="12.55" x14ac:dyDescent="0.2">
      <c r="C952" s="9"/>
      <c r="E952" s="3"/>
      <c r="F952" s="4"/>
      <c r="G952" s="4"/>
      <c r="H952" s="4"/>
      <c r="I952" s="4"/>
      <c r="J952" s="4"/>
      <c r="K952" s="4"/>
      <c r="L952" s="4"/>
      <c r="M952" s="5"/>
      <c r="N952" s="6"/>
      <c r="P952" s="7"/>
    </row>
    <row r="953" spans="3:16" ht="12.55" x14ac:dyDescent="0.2">
      <c r="C953" s="9"/>
      <c r="E953" s="3"/>
      <c r="F953" s="4"/>
      <c r="G953" s="4"/>
      <c r="H953" s="4"/>
      <c r="I953" s="4"/>
      <c r="J953" s="4"/>
      <c r="K953" s="4"/>
      <c r="L953" s="4"/>
      <c r="M953" s="5"/>
      <c r="N953" s="6"/>
      <c r="P953" s="7"/>
    </row>
    <row r="954" spans="3:16" ht="12.55" x14ac:dyDescent="0.2">
      <c r="C954" s="9"/>
      <c r="E954" s="3"/>
      <c r="F954" s="4"/>
      <c r="G954" s="4"/>
      <c r="H954" s="4"/>
      <c r="I954" s="4"/>
      <c r="J954" s="4"/>
      <c r="K954" s="4"/>
      <c r="L954" s="4"/>
      <c r="M954" s="5"/>
      <c r="N954" s="6"/>
      <c r="P954" s="7"/>
    </row>
    <row r="955" spans="3:16" ht="12.55" x14ac:dyDescent="0.2">
      <c r="C955" s="9"/>
      <c r="E955" s="3"/>
      <c r="F955" s="4"/>
      <c r="G955" s="4"/>
      <c r="H955" s="4"/>
      <c r="I955" s="4"/>
      <c r="J955" s="4"/>
      <c r="K955" s="4"/>
      <c r="L955" s="4"/>
      <c r="M955" s="5"/>
      <c r="N955" s="6"/>
      <c r="P955" s="7"/>
    </row>
    <row r="956" spans="3:16" ht="12.55" x14ac:dyDescent="0.2">
      <c r="C956" s="9"/>
      <c r="E956" s="3"/>
      <c r="F956" s="4"/>
      <c r="G956" s="4"/>
      <c r="H956" s="4"/>
      <c r="I956" s="4"/>
      <c r="J956" s="4"/>
      <c r="K956" s="4"/>
      <c r="L956" s="4"/>
      <c r="M956" s="5"/>
      <c r="N956" s="6"/>
      <c r="P956" s="7"/>
    </row>
    <row r="957" spans="3:16" ht="12.55" x14ac:dyDescent="0.2">
      <c r="C957" s="9"/>
      <c r="E957" s="3"/>
      <c r="F957" s="4"/>
      <c r="G957" s="4"/>
      <c r="H957" s="4"/>
      <c r="I957" s="4"/>
      <c r="J957" s="4"/>
      <c r="K957" s="4"/>
      <c r="L957" s="4"/>
      <c r="M957" s="5"/>
      <c r="N957" s="6"/>
      <c r="P957" s="7"/>
    </row>
    <row r="958" spans="3:16" ht="12.55" x14ac:dyDescent="0.2">
      <c r="C958" s="9"/>
      <c r="E958" s="3"/>
      <c r="F958" s="4"/>
      <c r="G958" s="4"/>
      <c r="H958" s="4"/>
      <c r="I958" s="4"/>
      <c r="J958" s="4"/>
      <c r="K958" s="4"/>
      <c r="L958" s="4"/>
      <c r="M958" s="5"/>
      <c r="N958" s="6"/>
      <c r="P958" s="7"/>
    </row>
    <row r="959" spans="3:16" ht="12.55" x14ac:dyDescent="0.2">
      <c r="C959" s="9"/>
      <c r="E959" s="3"/>
      <c r="F959" s="4"/>
      <c r="G959" s="4"/>
      <c r="H959" s="4"/>
      <c r="I959" s="4"/>
      <c r="J959" s="4"/>
      <c r="K959" s="4"/>
      <c r="L959" s="4"/>
      <c r="M959" s="5"/>
      <c r="N959" s="6"/>
      <c r="P959" s="7"/>
    </row>
    <row r="960" spans="3:16" ht="12.55" x14ac:dyDescent="0.2">
      <c r="C960" s="9"/>
      <c r="E960" s="3"/>
      <c r="F960" s="4"/>
      <c r="G960" s="4"/>
      <c r="H960" s="4"/>
      <c r="I960" s="4"/>
      <c r="J960" s="4"/>
      <c r="K960" s="4"/>
      <c r="L960" s="4"/>
      <c r="M960" s="5"/>
      <c r="N960" s="6"/>
      <c r="P960" s="7"/>
    </row>
    <row r="961" spans="3:16" ht="12.55" x14ac:dyDescent="0.2">
      <c r="C961" s="9"/>
      <c r="E961" s="3"/>
      <c r="F961" s="4"/>
      <c r="G961" s="4"/>
      <c r="H961" s="4"/>
      <c r="I961" s="4"/>
      <c r="J961" s="4"/>
      <c r="K961" s="4"/>
      <c r="L961" s="4"/>
      <c r="M961" s="5"/>
      <c r="N961" s="6"/>
      <c r="P961" s="7"/>
    </row>
    <row r="962" spans="3:16" ht="12.55" x14ac:dyDescent="0.2">
      <c r="C962" s="9"/>
      <c r="E962" s="3"/>
      <c r="F962" s="4"/>
      <c r="G962" s="4"/>
      <c r="H962" s="4"/>
      <c r="I962" s="4"/>
      <c r="J962" s="4"/>
      <c r="K962" s="4"/>
      <c r="L962" s="4"/>
      <c r="M962" s="5"/>
      <c r="N962" s="6"/>
      <c r="P962" s="7"/>
    </row>
    <row r="963" spans="3:16" ht="12.55" x14ac:dyDescent="0.2">
      <c r="C963" s="9"/>
      <c r="E963" s="3"/>
      <c r="F963" s="4"/>
      <c r="G963" s="4"/>
      <c r="H963" s="4"/>
      <c r="I963" s="4"/>
      <c r="J963" s="4"/>
      <c r="K963" s="4"/>
      <c r="L963" s="4"/>
      <c r="M963" s="5"/>
      <c r="N963" s="6"/>
      <c r="P963" s="7"/>
    </row>
    <row r="964" spans="3:16" ht="12.55" x14ac:dyDescent="0.2">
      <c r="C964" s="9"/>
      <c r="E964" s="3"/>
      <c r="F964" s="4"/>
      <c r="G964" s="4"/>
      <c r="H964" s="4"/>
      <c r="I964" s="4"/>
      <c r="J964" s="4"/>
      <c r="K964" s="4"/>
      <c r="L964" s="4"/>
      <c r="M964" s="5"/>
      <c r="N964" s="6"/>
      <c r="P964" s="7"/>
    </row>
    <row r="965" spans="3:16" ht="12.55" x14ac:dyDescent="0.2">
      <c r="C965" s="9"/>
      <c r="E965" s="3"/>
      <c r="F965" s="4"/>
      <c r="G965" s="4"/>
      <c r="H965" s="4"/>
      <c r="I965" s="4"/>
      <c r="J965" s="4"/>
      <c r="K965" s="4"/>
      <c r="L965" s="4"/>
      <c r="M965" s="5"/>
      <c r="N965" s="6"/>
      <c r="P965" s="7"/>
    </row>
    <row r="966" spans="3:16" ht="12.55" x14ac:dyDescent="0.2">
      <c r="C966" s="9"/>
      <c r="E966" s="3"/>
      <c r="F966" s="4"/>
      <c r="G966" s="4"/>
      <c r="H966" s="4"/>
      <c r="I966" s="4"/>
      <c r="J966" s="4"/>
      <c r="K966" s="4"/>
      <c r="L966" s="4"/>
      <c r="M966" s="5"/>
      <c r="N966" s="6"/>
      <c r="P966" s="7"/>
    </row>
    <row r="967" spans="3:16" ht="12.55" x14ac:dyDescent="0.2">
      <c r="C967" s="9"/>
      <c r="E967" s="3"/>
      <c r="F967" s="4"/>
      <c r="G967" s="4"/>
      <c r="H967" s="4"/>
      <c r="I967" s="4"/>
      <c r="J967" s="4"/>
      <c r="K967" s="4"/>
      <c r="L967" s="4"/>
      <c r="M967" s="5"/>
      <c r="N967" s="6"/>
      <c r="P967" s="7"/>
    </row>
    <row r="968" spans="3:16" ht="12.55" x14ac:dyDescent="0.2">
      <c r="C968" s="9"/>
      <c r="E968" s="3"/>
      <c r="F968" s="4"/>
      <c r="G968" s="4"/>
      <c r="H968" s="4"/>
      <c r="I968" s="4"/>
      <c r="J968" s="4"/>
      <c r="K968" s="4"/>
      <c r="L968" s="4"/>
      <c r="M968" s="5"/>
      <c r="N968" s="6"/>
      <c r="P968" s="7"/>
    </row>
    <row r="969" spans="3:16" ht="12.55" x14ac:dyDescent="0.2">
      <c r="C969" s="9"/>
      <c r="E969" s="3"/>
      <c r="F969" s="4"/>
      <c r="G969" s="4"/>
      <c r="H969" s="4"/>
      <c r="I969" s="4"/>
      <c r="J969" s="4"/>
      <c r="K969" s="4"/>
      <c r="L969" s="4"/>
      <c r="M969" s="5"/>
      <c r="N969" s="6"/>
      <c r="P969" s="7"/>
    </row>
    <row r="970" spans="3:16" ht="12.55" x14ac:dyDescent="0.2">
      <c r="C970" s="9"/>
      <c r="E970" s="3"/>
      <c r="F970" s="4"/>
      <c r="G970" s="4"/>
      <c r="H970" s="4"/>
      <c r="I970" s="4"/>
      <c r="J970" s="4"/>
      <c r="K970" s="4"/>
      <c r="L970" s="4"/>
      <c r="M970" s="5"/>
      <c r="N970" s="6"/>
      <c r="P970" s="7"/>
    </row>
    <row r="971" spans="3:16" ht="12.55" x14ac:dyDescent="0.2">
      <c r="C971" s="9"/>
      <c r="E971" s="3"/>
      <c r="F971" s="4"/>
      <c r="G971" s="4"/>
      <c r="H971" s="4"/>
      <c r="I971" s="4"/>
      <c r="J971" s="4"/>
      <c r="K971" s="4"/>
      <c r="L971" s="4"/>
      <c r="M971" s="5"/>
      <c r="N971" s="6"/>
      <c r="P971" s="7"/>
    </row>
    <row r="972" spans="3:16" ht="12.55" x14ac:dyDescent="0.2">
      <c r="C972" s="9"/>
      <c r="E972" s="3"/>
      <c r="F972" s="4"/>
      <c r="G972" s="4"/>
      <c r="H972" s="4"/>
      <c r="I972" s="4"/>
      <c r="J972" s="4"/>
      <c r="K972" s="4"/>
      <c r="L972" s="4"/>
      <c r="M972" s="5"/>
      <c r="N972" s="6"/>
      <c r="P972" s="7"/>
    </row>
    <row r="973" spans="3:16" ht="12.55" x14ac:dyDescent="0.2">
      <c r="C973" s="9"/>
      <c r="E973" s="3"/>
      <c r="F973" s="4"/>
      <c r="G973" s="4"/>
      <c r="H973" s="4"/>
      <c r="I973" s="4"/>
      <c r="J973" s="4"/>
      <c r="K973" s="4"/>
      <c r="L973" s="4"/>
      <c r="M973" s="5"/>
      <c r="N973" s="6"/>
      <c r="P973" s="7"/>
    </row>
    <row r="974" spans="3:16" ht="12.55" x14ac:dyDescent="0.2">
      <c r="C974" s="9"/>
      <c r="E974" s="3"/>
      <c r="F974" s="4"/>
      <c r="G974" s="4"/>
      <c r="H974" s="4"/>
      <c r="I974" s="4"/>
      <c r="J974" s="4"/>
      <c r="K974" s="4"/>
      <c r="L974" s="4"/>
      <c r="M974" s="5"/>
      <c r="N974" s="6"/>
      <c r="P974" s="7"/>
    </row>
    <row r="975" spans="3:16" ht="12.55" x14ac:dyDescent="0.2">
      <c r="C975" s="9"/>
      <c r="E975" s="3"/>
      <c r="F975" s="4"/>
      <c r="G975" s="4"/>
      <c r="H975" s="4"/>
      <c r="I975" s="4"/>
      <c r="J975" s="4"/>
      <c r="K975" s="4"/>
      <c r="L975" s="4"/>
      <c r="M975" s="5"/>
      <c r="N975" s="6"/>
      <c r="P975" s="7"/>
    </row>
    <row r="976" spans="3:16" ht="12.55" x14ac:dyDescent="0.2">
      <c r="C976" s="9"/>
      <c r="E976" s="3"/>
      <c r="F976" s="4"/>
      <c r="G976" s="4"/>
      <c r="H976" s="4"/>
      <c r="I976" s="4"/>
      <c r="J976" s="4"/>
      <c r="K976" s="4"/>
      <c r="L976" s="4"/>
      <c r="M976" s="5"/>
      <c r="N976" s="6"/>
      <c r="P976" s="7"/>
    </row>
    <row r="977" spans="3:16" ht="12.55" x14ac:dyDescent="0.2">
      <c r="C977" s="9"/>
      <c r="E977" s="3"/>
      <c r="F977" s="4"/>
      <c r="G977" s="4"/>
      <c r="H977" s="4"/>
      <c r="I977" s="4"/>
      <c r="J977" s="4"/>
      <c r="K977" s="4"/>
      <c r="L977" s="4"/>
      <c r="M977" s="5"/>
      <c r="N977" s="6"/>
      <c r="P977" s="7"/>
    </row>
    <row r="978" spans="3:16" ht="12.55" x14ac:dyDescent="0.2">
      <c r="C978" s="9"/>
      <c r="E978" s="3"/>
      <c r="F978" s="4"/>
      <c r="G978" s="4"/>
      <c r="H978" s="4"/>
      <c r="I978" s="4"/>
      <c r="J978" s="4"/>
      <c r="K978" s="4"/>
      <c r="L978" s="4"/>
      <c r="M978" s="5"/>
      <c r="N978" s="6"/>
      <c r="P978" s="7"/>
    </row>
    <row r="979" spans="3:16" ht="12.55" x14ac:dyDescent="0.2">
      <c r="C979" s="9"/>
      <c r="E979" s="3"/>
      <c r="F979" s="4"/>
      <c r="G979" s="4"/>
      <c r="H979" s="4"/>
      <c r="I979" s="4"/>
      <c r="J979" s="4"/>
      <c r="K979" s="4"/>
      <c r="L979" s="4"/>
      <c r="M979" s="5"/>
      <c r="N979" s="6"/>
      <c r="P979" s="7"/>
    </row>
    <row r="980" spans="3:16" ht="12.55" x14ac:dyDescent="0.2">
      <c r="C980" s="9"/>
      <c r="E980" s="3"/>
      <c r="F980" s="4"/>
      <c r="G980" s="4"/>
      <c r="H980" s="4"/>
      <c r="I980" s="4"/>
      <c r="J980" s="4"/>
      <c r="K980" s="4"/>
      <c r="L980" s="4"/>
      <c r="M980" s="5"/>
      <c r="N980" s="6"/>
      <c r="P980" s="7"/>
    </row>
    <row r="981" spans="3:16" ht="12.55" x14ac:dyDescent="0.2">
      <c r="C981" s="9"/>
      <c r="E981" s="3"/>
      <c r="F981" s="4"/>
      <c r="G981" s="4"/>
      <c r="H981" s="4"/>
      <c r="I981" s="4"/>
      <c r="J981" s="4"/>
      <c r="K981" s="4"/>
      <c r="L981" s="4"/>
      <c r="M981" s="5"/>
      <c r="N981" s="6"/>
      <c r="P981" s="7"/>
    </row>
    <row r="982" spans="3:16" ht="12.55" x14ac:dyDescent="0.2">
      <c r="C982" s="9"/>
      <c r="E982" s="3"/>
      <c r="F982" s="4"/>
      <c r="G982" s="4"/>
      <c r="H982" s="4"/>
      <c r="I982" s="4"/>
      <c r="J982" s="4"/>
      <c r="K982" s="4"/>
      <c r="L982" s="4"/>
      <c r="M982" s="5"/>
      <c r="N982" s="6"/>
      <c r="P982" s="7"/>
    </row>
    <row r="983" spans="3:16" ht="12.55" x14ac:dyDescent="0.2">
      <c r="C983" s="9"/>
      <c r="E983" s="3"/>
      <c r="F983" s="4"/>
      <c r="G983" s="4"/>
      <c r="H983" s="4"/>
      <c r="I983" s="4"/>
      <c r="J983" s="4"/>
      <c r="K983" s="4"/>
      <c r="L983" s="4"/>
      <c r="M983" s="5"/>
      <c r="N983" s="6"/>
      <c r="P983" s="7"/>
    </row>
    <row r="984" spans="3:16" ht="12.55" x14ac:dyDescent="0.2">
      <c r="C984" s="9"/>
      <c r="E984" s="3"/>
      <c r="F984" s="4"/>
      <c r="G984" s="4"/>
      <c r="H984" s="4"/>
      <c r="I984" s="4"/>
      <c r="J984" s="4"/>
      <c r="K984" s="4"/>
      <c r="L984" s="4"/>
      <c r="M984" s="5"/>
      <c r="N984" s="6"/>
      <c r="P984" s="7"/>
    </row>
    <row r="985" spans="3:16" ht="12.55" x14ac:dyDescent="0.2">
      <c r="C985" s="9"/>
      <c r="E985" s="3"/>
      <c r="F985" s="4"/>
      <c r="G985" s="4"/>
      <c r="H985" s="4"/>
      <c r="I985" s="4"/>
      <c r="J985" s="4"/>
      <c r="K985" s="4"/>
      <c r="L985" s="4"/>
      <c r="M985" s="5"/>
      <c r="N985" s="6"/>
      <c r="P985" s="7"/>
    </row>
    <row r="986" spans="3:16" ht="12.55" x14ac:dyDescent="0.2">
      <c r="C986" s="9"/>
      <c r="E986" s="3"/>
      <c r="F986" s="4"/>
      <c r="G986" s="4"/>
      <c r="H986" s="4"/>
      <c r="I986" s="4"/>
      <c r="J986" s="4"/>
      <c r="K986" s="4"/>
      <c r="L986" s="4"/>
      <c r="M986" s="5"/>
      <c r="N986" s="6"/>
      <c r="P986" s="7"/>
    </row>
    <row r="987" spans="3:16" ht="12.55" x14ac:dyDescent="0.2">
      <c r="C987" s="9"/>
      <c r="E987" s="3"/>
      <c r="F987" s="4"/>
      <c r="G987" s="4"/>
      <c r="H987" s="4"/>
      <c r="I987" s="4"/>
      <c r="J987" s="4"/>
      <c r="K987" s="4"/>
      <c r="L987" s="4"/>
      <c r="M987" s="5"/>
      <c r="N987" s="6"/>
      <c r="P987" s="7"/>
    </row>
    <row r="988" spans="3:16" ht="12.55" x14ac:dyDescent="0.2">
      <c r="C988" s="9"/>
      <c r="E988" s="3"/>
      <c r="F988" s="4"/>
      <c r="G988" s="4"/>
      <c r="H988" s="4"/>
      <c r="I988" s="4"/>
      <c r="J988" s="4"/>
      <c r="K988" s="4"/>
      <c r="L988" s="4"/>
      <c r="M988" s="5"/>
      <c r="N988" s="6"/>
      <c r="P988" s="7"/>
    </row>
    <row r="989" spans="3:16" ht="12.55" x14ac:dyDescent="0.2">
      <c r="C989" s="9"/>
      <c r="E989" s="3"/>
      <c r="F989" s="4"/>
      <c r="G989" s="4"/>
      <c r="H989" s="4"/>
      <c r="I989" s="4"/>
      <c r="J989" s="4"/>
      <c r="K989" s="4"/>
      <c r="L989" s="4"/>
      <c r="M989" s="5"/>
      <c r="N989" s="6"/>
      <c r="P989" s="7"/>
    </row>
    <row r="990" spans="3:16" ht="12.55" x14ac:dyDescent="0.2">
      <c r="C990" s="9"/>
      <c r="E990" s="3"/>
      <c r="F990" s="4"/>
      <c r="G990" s="4"/>
      <c r="H990" s="4"/>
      <c r="I990" s="4"/>
      <c r="J990" s="4"/>
      <c r="K990" s="4"/>
      <c r="L990" s="4"/>
      <c r="M990" s="5"/>
      <c r="N990" s="6"/>
      <c r="P990" s="7"/>
    </row>
    <row r="991" spans="3:16" ht="12.55" x14ac:dyDescent="0.2">
      <c r="C991" s="9"/>
      <c r="E991" s="3"/>
      <c r="F991" s="4"/>
      <c r="G991" s="4"/>
      <c r="H991" s="4"/>
      <c r="I991" s="4"/>
      <c r="J991" s="4"/>
      <c r="K991" s="4"/>
      <c r="L991" s="4"/>
      <c r="M991" s="5"/>
      <c r="N991" s="6"/>
      <c r="P991" s="7"/>
    </row>
    <row r="992" spans="3:16" ht="12.55" x14ac:dyDescent="0.2">
      <c r="C992" s="9"/>
      <c r="E992" s="3"/>
      <c r="F992" s="4"/>
      <c r="G992" s="4"/>
      <c r="H992" s="4"/>
      <c r="I992" s="4"/>
      <c r="J992" s="4"/>
      <c r="K992" s="4"/>
      <c r="L992" s="4"/>
      <c r="M992" s="5"/>
      <c r="N992" s="6"/>
      <c r="P992" s="7"/>
    </row>
    <row r="993" spans="3:16" ht="12.55" x14ac:dyDescent="0.2">
      <c r="C993" s="9"/>
      <c r="E993" s="3"/>
      <c r="F993" s="4"/>
      <c r="G993" s="4"/>
      <c r="H993" s="4"/>
      <c r="I993" s="4"/>
      <c r="J993" s="4"/>
      <c r="K993" s="4"/>
      <c r="L993" s="4"/>
      <c r="M993" s="5"/>
      <c r="N993" s="6"/>
      <c r="P993" s="7"/>
    </row>
    <row r="994" spans="3:16" ht="12.55" x14ac:dyDescent="0.2">
      <c r="C994" s="9"/>
      <c r="E994" s="3"/>
      <c r="F994" s="4"/>
      <c r="G994" s="4"/>
      <c r="H994" s="4"/>
      <c r="I994" s="4"/>
      <c r="J994" s="4"/>
      <c r="K994" s="4"/>
      <c r="L994" s="4"/>
      <c r="M994" s="5"/>
      <c r="N994" s="6"/>
      <c r="P994" s="7"/>
    </row>
    <row r="995" spans="3:16" ht="12.55" x14ac:dyDescent="0.2">
      <c r="C995" s="9"/>
      <c r="E995" s="3"/>
      <c r="F995" s="4"/>
      <c r="G995" s="4"/>
      <c r="H995" s="4"/>
      <c r="I995" s="4"/>
      <c r="J995" s="4"/>
      <c r="K995" s="4"/>
      <c r="L995" s="4"/>
      <c r="M995" s="5"/>
      <c r="N995" s="6"/>
      <c r="P995" s="7"/>
    </row>
    <row r="996" spans="3:16" ht="12.55" x14ac:dyDescent="0.2">
      <c r="C996" s="9"/>
      <c r="E996" s="3"/>
      <c r="F996" s="4"/>
      <c r="G996" s="4"/>
      <c r="H996" s="4"/>
      <c r="I996" s="4"/>
      <c r="J996" s="4"/>
      <c r="K996" s="4"/>
      <c r="L996" s="4"/>
      <c r="M996" s="5"/>
      <c r="N996" s="6"/>
      <c r="P996" s="7"/>
    </row>
    <row r="997" spans="3:16" ht="12.55" x14ac:dyDescent="0.2">
      <c r="C997" s="9"/>
      <c r="E997" s="3"/>
      <c r="F997" s="4"/>
      <c r="G997" s="4"/>
      <c r="H997" s="4"/>
      <c r="I997" s="4"/>
      <c r="J997" s="4"/>
      <c r="K997" s="4"/>
      <c r="L997" s="4"/>
      <c r="M997" s="5"/>
      <c r="N997" s="6"/>
      <c r="P997" s="7"/>
    </row>
    <row r="998" spans="3:16" ht="12.55" x14ac:dyDescent="0.2">
      <c r="C998" s="9"/>
      <c r="E998" s="3"/>
      <c r="F998" s="4"/>
      <c r="G998" s="4"/>
      <c r="H998" s="4"/>
      <c r="I998" s="4"/>
      <c r="J998" s="4"/>
      <c r="K998" s="4"/>
      <c r="L998" s="4"/>
      <c r="M998" s="5"/>
      <c r="N998" s="6"/>
      <c r="P998" s="7"/>
    </row>
    <row r="999" spans="3:16" ht="12.55" x14ac:dyDescent="0.2">
      <c r="C999" s="9"/>
      <c r="E999" s="3"/>
      <c r="F999" s="4"/>
      <c r="G999" s="4"/>
      <c r="H999" s="4"/>
      <c r="I999" s="4"/>
      <c r="J999" s="4"/>
      <c r="K999" s="4"/>
      <c r="L999" s="4"/>
      <c r="M999" s="5"/>
      <c r="N999" s="6"/>
      <c r="P999" s="7"/>
    </row>
    <row r="1000" spans="3:16" ht="12.55" x14ac:dyDescent="0.2">
      <c r="C1000" s="9"/>
      <c r="E1000" s="3"/>
      <c r="F1000" s="4"/>
      <c r="G1000" s="4"/>
      <c r="H1000" s="4"/>
      <c r="I1000" s="4"/>
      <c r="J1000" s="4"/>
      <c r="K1000" s="4"/>
      <c r="L1000" s="4"/>
      <c r="M1000" s="5"/>
      <c r="N1000" s="6"/>
      <c r="P1000" s="7"/>
    </row>
  </sheetData>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86683-6545-4625-AD07-56862B396C66}">
  <dimension ref="A1:E40"/>
  <sheetViews>
    <sheetView workbookViewId="0">
      <selection activeCell="C5" sqref="C5"/>
    </sheetView>
  </sheetViews>
  <sheetFormatPr defaultRowHeight="11.3" x14ac:dyDescent="0.2"/>
  <cols>
    <col min="1" max="1" width="13" style="48" bestFit="1" customWidth="1"/>
    <col min="2" max="2" width="18.33203125" style="48" bestFit="1" customWidth="1"/>
    <col min="3" max="3" width="8.5546875" style="48" bestFit="1" customWidth="1"/>
    <col min="4" max="4" width="10.5546875" style="48" bestFit="1" customWidth="1"/>
    <col min="5" max="6" width="9.88671875" style="48" bestFit="1" customWidth="1"/>
    <col min="7" max="16384" width="8.88671875" style="48"/>
  </cols>
  <sheetData>
    <row r="1" spans="1:5" x14ac:dyDescent="0.2">
      <c r="A1" s="47" t="s">
        <v>15</v>
      </c>
      <c r="B1" s="48" t="s" vm="1">
        <v>53</v>
      </c>
    </row>
    <row r="3" spans="1:5" ht="12.55" x14ac:dyDescent="0.2">
      <c r="A3" s="47" t="s">
        <v>2</v>
      </c>
      <c r="B3" s="47" t="s">
        <v>1</v>
      </c>
      <c r="C3" s="48" t="s">
        <v>54</v>
      </c>
      <c r="D3"/>
      <c r="E3"/>
    </row>
    <row r="4" spans="1:5" ht="12.55" x14ac:dyDescent="0.2">
      <c r="A4" s="48" t="s">
        <v>40</v>
      </c>
      <c r="C4" s="49">
        <v>4808327.9499999993</v>
      </c>
      <c r="D4"/>
      <c r="E4"/>
    </row>
    <row r="5" spans="1:5" ht="12.55" x14ac:dyDescent="0.2">
      <c r="B5" s="48" t="s">
        <v>17</v>
      </c>
      <c r="C5" s="49">
        <v>1265017.99</v>
      </c>
      <c r="D5"/>
      <c r="E5"/>
    </row>
    <row r="6" spans="1:5" ht="12.55" x14ac:dyDescent="0.2">
      <c r="B6" s="48" t="s">
        <v>39</v>
      </c>
      <c r="C6" s="49">
        <v>1031493.27</v>
      </c>
      <c r="D6"/>
      <c r="E6"/>
    </row>
    <row r="7" spans="1:5" ht="12.55" x14ac:dyDescent="0.2">
      <c r="B7" s="48" t="s">
        <v>26</v>
      </c>
      <c r="C7" s="49">
        <v>928651.39</v>
      </c>
      <c r="D7"/>
      <c r="E7"/>
    </row>
    <row r="8" spans="1:5" ht="12.55" x14ac:dyDescent="0.2">
      <c r="B8" s="48" t="s">
        <v>24</v>
      </c>
      <c r="C8" s="49">
        <v>838748.56</v>
      </c>
      <c r="D8"/>
      <c r="E8"/>
    </row>
    <row r="9" spans="1:5" ht="12.55" x14ac:dyDescent="0.2">
      <c r="B9" s="48" t="s">
        <v>22</v>
      </c>
      <c r="C9" s="49">
        <v>744416.74</v>
      </c>
      <c r="D9"/>
      <c r="E9"/>
    </row>
    <row r="10" spans="1:5" ht="12.55" x14ac:dyDescent="0.2">
      <c r="A10" s="48" t="s">
        <v>45</v>
      </c>
      <c r="C10" s="49">
        <v>3023718.02</v>
      </c>
      <c r="D10"/>
      <c r="E10"/>
    </row>
    <row r="11" spans="1:5" ht="12.55" x14ac:dyDescent="0.2">
      <c r="B11" s="48" t="s">
        <v>24</v>
      </c>
      <c r="C11" s="49">
        <v>705481.09</v>
      </c>
      <c r="D11"/>
      <c r="E11"/>
    </row>
    <row r="12" spans="1:5" ht="12.55" x14ac:dyDescent="0.2">
      <c r="B12" s="48" t="s">
        <v>39</v>
      </c>
      <c r="C12" s="49">
        <v>647896.64</v>
      </c>
      <c r="D12"/>
      <c r="E12"/>
    </row>
    <row r="13" spans="1:5" ht="12.55" x14ac:dyDescent="0.2">
      <c r="B13" s="48" t="s">
        <v>22</v>
      </c>
      <c r="C13" s="49">
        <v>605932.77</v>
      </c>
      <c r="D13"/>
      <c r="E13"/>
    </row>
    <row r="14" spans="1:5" ht="12.55" x14ac:dyDescent="0.2">
      <c r="B14" s="48" t="s">
        <v>26</v>
      </c>
      <c r="C14" s="49">
        <v>575598.71</v>
      </c>
      <c r="D14"/>
      <c r="E14"/>
    </row>
    <row r="15" spans="1:5" ht="12.55" x14ac:dyDescent="0.2">
      <c r="B15" s="48" t="s">
        <v>17</v>
      </c>
      <c r="C15" s="49">
        <v>488808.81</v>
      </c>
      <c r="D15"/>
      <c r="E15"/>
    </row>
    <row r="16" spans="1:5" ht="12.55" x14ac:dyDescent="0.2">
      <c r="A16" s="48" t="s">
        <v>47</v>
      </c>
      <c r="C16" s="49">
        <v>2814104.06</v>
      </c>
      <c r="D16"/>
      <c r="E16"/>
    </row>
    <row r="17" spans="1:5" ht="12.55" x14ac:dyDescent="0.2">
      <c r="B17" s="48" t="s">
        <v>24</v>
      </c>
      <c r="C17" s="49">
        <v>667867.63</v>
      </c>
      <c r="D17"/>
      <c r="E17"/>
    </row>
    <row r="18" spans="1:5" ht="12.55" x14ac:dyDescent="0.2">
      <c r="B18" s="48" t="s">
        <v>17</v>
      </c>
      <c r="C18" s="49">
        <v>646861.375</v>
      </c>
      <c r="D18"/>
      <c r="E18"/>
    </row>
    <row r="19" spans="1:5" ht="12.55" x14ac:dyDescent="0.2">
      <c r="B19" s="48" t="s">
        <v>22</v>
      </c>
      <c r="C19" s="49">
        <v>612137.26</v>
      </c>
      <c r="D19"/>
      <c r="E19"/>
    </row>
    <row r="20" spans="1:5" ht="12.55" x14ac:dyDescent="0.2">
      <c r="B20" s="48" t="s">
        <v>26</v>
      </c>
      <c r="C20" s="49">
        <v>498611.39</v>
      </c>
      <c r="D20"/>
      <c r="E20"/>
    </row>
    <row r="21" spans="1:5" ht="12.55" x14ac:dyDescent="0.2">
      <c r="B21" s="48" t="s">
        <v>39</v>
      </c>
      <c r="C21" s="49">
        <v>388626.40499999997</v>
      </c>
      <c r="D21"/>
      <c r="E21"/>
    </row>
    <row r="22" spans="1:5" ht="12.55" x14ac:dyDescent="0.2">
      <c r="A22" s="48" t="s">
        <v>44</v>
      </c>
      <c r="C22" s="49">
        <v>2305992.4649999999</v>
      </c>
      <c r="D22"/>
      <c r="E22"/>
    </row>
    <row r="23" spans="1:5" ht="12.55" x14ac:dyDescent="0.2">
      <c r="B23" s="48" t="s">
        <v>22</v>
      </c>
      <c r="C23" s="49">
        <v>788789</v>
      </c>
      <c r="D23"/>
      <c r="E23"/>
    </row>
    <row r="24" spans="1:5" ht="12.55" x14ac:dyDescent="0.2">
      <c r="B24" s="48" t="s">
        <v>24</v>
      </c>
      <c r="C24" s="49">
        <v>707930.23499999999</v>
      </c>
      <c r="D24"/>
      <c r="E24"/>
    </row>
    <row r="25" spans="1:5" ht="12.55" x14ac:dyDescent="0.2">
      <c r="B25" s="48" t="s">
        <v>17</v>
      </c>
      <c r="C25" s="49">
        <v>370568.33999999997</v>
      </c>
      <c r="D25"/>
      <c r="E25"/>
    </row>
    <row r="26" spans="1:5" ht="12.55" x14ac:dyDescent="0.2">
      <c r="B26" s="48" t="s">
        <v>39</v>
      </c>
      <c r="C26" s="49">
        <v>265401</v>
      </c>
      <c r="D26"/>
      <c r="E26"/>
    </row>
    <row r="27" spans="1:5" ht="12.55" x14ac:dyDescent="0.2">
      <c r="B27" s="48" t="s">
        <v>26</v>
      </c>
      <c r="C27" s="49">
        <v>173303.89</v>
      </c>
      <c r="D27"/>
      <c r="E27"/>
    </row>
    <row r="28" spans="1:5" ht="12.55" x14ac:dyDescent="0.2">
      <c r="A28" s="48" t="s">
        <v>28</v>
      </c>
      <c r="C28" s="49">
        <v>2110091.6799999997</v>
      </c>
      <c r="D28"/>
      <c r="E28"/>
    </row>
    <row r="29" spans="1:5" ht="12.55" x14ac:dyDescent="0.2">
      <c r="B29" s="48" t="s">
        <v>22</v>
      </c>
      <c r="C29" s="49">
        <v>545533.37</v>
      </c>
      <c r="D29"/>
      <c r="E29"/>
    </row>
    <row r="30" spans="1:5" ht="12.55" x14ac:dyDescent="0.2">
      <c r="B30" s="48" t="s">
        <v>24</v>
      </c>
      <c r="C30" s="49">
        <v>461238.37</v>
      </c>
      <c r="D30"/>
      <c r="E30"/>
    </row>
    <row r="31" spans="1:5" ht="12.55" x14ac:dyDescent="0.2">
      <c r="B31" s="48" t="s">
        <v>39</v>
      </c>
      <c r="C31" s="49">
        <v>434521.8</v>
      </c>
      <c r="D31"/>
      <c r="E31"/>
    </row>
    <row r="32" spans="1:5" ht="12.55" x14ac:dyDescent="0.2">
      <c r="B32" s="48" t="s">
        <v>26</v>
      </c>
      <c r="C32" s="49">
        <v>346931.11</v>
      </c>
      <c r="D32"/>
      <c r="E32"/>
    </row>
    <row r="33" spans="1:5" ht="12.55" x14ac:dyDescent="0.2">
      <c r="B33" s="48" t="s">
        <v>17</v>
      </c>
      <c r="C33" s="49">
        <v>321867.03000000003</v>
      </c>
      <c r="D33"/>
      <c r="E33"/>
    </row>
    <row r="34" spans="1:5" ht="12.55" x14ac:dyDescent="0.2">
      <c r="A34" s="48" t="s">
        <v>18</v>
      </c>
      <c r="C34" s="49">
        <v>1826804.885</v>
      </c>
      <c r="D34"/>
      <c r="E34"/>
    </row>
    <row r="35" spans="1:5" ht="12.55" x14ac:dyDescent="0.2">
      <c r="B35" s="48" t="s">
        <v>17</v>
      </c>
      <c r="C35" s="49">
        <v>436105.34</v>
      </c>
      <c r="D35"/>
      <c r="E35"/>
    </row>
    <row r="36" spans="1:5" ht="12.55" x14ac:dyDescent="0.2">
      <c r="B36" s="48" t="s">
        <v>26</v>
      </c>
      <c r="C36" s="49">
        <v>393668.42</v>
      </c>
      <c r="D36"/>
      <c r="E36"/>
    </row>
    <row r="37" spans="1:5" ht="12.55" x14ac:dyDescent="0.2">
      <c r="B37" s="48" t="s">
        <v>24</v>
      </c>
      <c r="C37" s="49">
        <v>388864.89500000002</v>
      </c>
      <c r="D37"/>
      <c r="E37"/>
    </row>
    <row r="38" spans="1:5" ht="12.55" x14ac:dyDescent="0.2">
      <c r="B38" s="48" t="s">
        <v>22</v>
      </c>
      <c r="C38" s="49">
        <v>369674.68</v>
      </c>
      <c r="D38"/>
      <c r="E38"/>
    </row>
    <row r="39" spans="1:5" ht="12.55" x14ac:dyDescent="0.2">
      <c r="B39" s="48" t="s">
        <v>39</v>
      </c>
      <c r="C39" s="49">
        <v>238491.55</v>
      </c>
      <c r="D39"/>
      <c r="E39"/>
    </row>
    <row r="40" spans="1:5" ht="12.55" x14ac:dyDescent="0.2">
      <c r="A40" s="48" t="s">
        <v>52</v>
      </c>
      <c r="C40" s="49">
        <v>16889039.060000002</v>
      </c>
      <c r="D40"/>
      <c r="E40"/>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ABA55-35C8-4CDA-9844-E95E4B21A9F8}">
  <dimension ref="A1:C40"/>
  <sheetViews>
    <sheetView workbookViewId="0">
      <selection activeCell="B10" sqref="B10"/>
    </sheetView>
  </sheetViews>
  <sheetFormatPr defaultRowHeight="11.3" x14ac:dyDescent="0.2"/>
  <cols>
    <col min="1" max="1" width="13" style="48" bestFit="1" customWidth="1"/>
    <col min="2" max="2" width="18.33203125" style="48" bestFit="1" customWidth="1"/>
    <col min="3" max="3" width="9.44140625" style="48" bestFit="1" customWidth="1"/>
    <col min="4" max="6" width="9.88671875" style="48" bestFit="1" customWidth="1"/>
    <col min="7" max="16384" width="8.88671875" style="48"/>
  </cols>
  <sheetData>
    <row r="1" spans="1:3" x14ac:dyDescent="0.2">
      <c r="A1" s="47" t="s">
        <v>15</v>
      </c>
      <c r="B1" s="48" t="s" vm="1">
        <v>53</v>
      </c>
    </row>
    <row r="3" spans="1:3" x14ac:dyDescent="0.2">
      <c r="A3" s="47" t="s">
        <v>2</v>
      </c>
      <c r="B3" s="47" t="s">
        <v>1</v>
      </c>
      <c r="C3" s="48" t="s">
        <v>10</v>
      </c>
    </row>
    <row r="4" spans="1:3" x14ac:dyDescent="0.2">
      <c r="A4" s="48" t="s">
        <v>18</v>
      </c>
      <c r="C4" s="49">
        <v>11988503</v>
      </c>
    </row>
    <row r="5" spans="1:3" x14ac:dyDescent="0.2">
      <c r="B5" s="48" t="s">
        <v>39</v>
      </c>
      <c r="C5" s="49">
        <v>1601348</v>
      </c>
    </row>
    <row r="6" spans="1:3" x14ac:dyDescent="0.2">
      <c r="B6" s="48" t="s">
        <v>17</v>
      </c>
      <c r="C6" s="49">
        <v>2174099</v>
      </c>
    </row>
    <row r="7" spans="1:3" x14ac:dyDescent="0.2">
      <c r="B7" s="48" t="s">
        <v>26</v>
      </c>
      <c r="C7" s="49">
        <v>2485933</v>
      </c>
    </row>
    <row r="8" spans="1:3" x14ac:dyDescent="0.2">
      <c r="B8" s="48" t="s">
        <v>22</v>
      </c>
      <c r="C8" s="49">
        <v>2692666</v>
      </c>
    </row>
    <row r="9" spans="1:3" x14ac:dyDescent="0.2">
      <c r="B9" s="48" t="s">
        <v>24</v>
      </c>
      <c r="C9" s="49">
        <v>3034457</v>
      </c>
    </row>
    <row r="10" spans="1:3" x14ac:dyDescent="0.2">
      <c r="A10" s="48" t="s">
        <v>28</v>
      </c>
      <c r="C10" s="49">
        <v>13293962</v>
      </c>
    </row>
    <row r="11" spans="1:3" x14ac:dyDescent="0.2">
      <c r="B11" s="48" t="s">
        <v>26</v>
      </c>
      <c r="C11" s="49">
        <v>1626190</v>
      </c>
    </row>
    <row r="12" spans="1:3" x14ac:dyDescent="0.2">
      <c r="B12" s="48" t="s">
        <v>17</v>
      </c>
      <c r="C12" s="49">
        <v>2390052</v>
      </c>
    </row>
    <row r="13" spans="1:3" x14ac:dyDescent="0.2">
      <c r="B13" s="48" t="s">
        <v>22</v>
      </c>
      <c r="C13" s="49">
        <v>3001971</v>
      </c>
    </row>
    <row r="14" spans="1:3" x14ac:dyDescent="0.2">
      <c r="B14" s="48" t="s">
        <v>24</v>
      </c>
      <c r="C14" s="49">
        <v>3066144</v>
      </c>
    </row>
    <row r="15" spans="1:3" x14ac:dyDescent="0.2">
      <c r="B15" s="48" t="s">
        <v>39</v>
      </c>
      <c r="C15" s="49">
        <v>3209605</v>
      </c>
    </row>
    <row r="16" spans="1:3" x14ac:dyDescent="0.2">
      <c r="A16" s="48" t="s">
        <v>47</v>
      </c>
      <c r="C16" s="49">
        <v>14933012</v>
      </c>
    </row>
    <row r="17" spans="1:3" x14ac:dyDescent="0.2">
      <c r="B17" s="48" t="s">
        <v>39</v>
      </c>
      <c r="C17" s="49">
        <v>2448491</v>
      </c>
    </row>
    <row r="18" spans="1:3" x14ac:dyDescent="0.2">
      <c r="B18" s="48" t="s">
        <v>26</v>
      </c>
      <c r="C18" s="49">
        <v>2578944</v>
      </c>
    </row>
    <row r="19" spans="1:3" x14ac:dyDescent="0.2">
      <c r="B19" s="48" t="s">
        <v>17</v>
      </c>
      <c r="C19" s="49">
        <v>3208904.5</v>
      </c>
    </row>
    <row r="20" spans="1:3" x14ac:dyDescent="0.2">
      <c r="B20" s="48" t="s">
        <v>22</v>
      </c>
      <c r="C20" s="49">
        <v>3348113</v>
      </c>
    </row>
    <row r="21" spans="1:3" x14ac:dyDescent="0.2">
      <c r="B21" s="48" t="s">
        <v>24</v>
      </c>
      <c r="C21" s="49">
        <v>3348559.5</v>
      </c>
    </row>
    <row r="22" spans="1:3" x14ac:dyDescent="0.2">
      <c r="A22" s="48" t="s">
        <v>44</v>
      </c>
      <c r="C22" s="49">
        <v>15944067</v>
      </c>
    </row>
    <row r="23" spans="1:3" x14ac:dyDescent="0.2">
      <c r="B23" s="48" t="s">
        <v>26</v>
      </c>
      <c r="C23" s="49">
        <v>2077434</v>
      </c>
    </row>
    <row r="24" spans="1:3" x14ac:dyDescent="0.2">
      <c r="B24" s="48" t="s">
        <v>17</v>
      </c>
      <c r="C24" s="49">
        <v>2958922</v>
      </c>
    </row>
    <row r="25" spans="1:3" x14ac:dyDescent="0.2">
      <c r="B25" s="48" t="s">
        <v>24</v>
      </c>
      <c r="C25" s="49">
        <v>3270166</v>
      </c>
    </row>
    <row r="26" spans="1:3" x14ac:dyDescent="0.2">
      <c r="B26" s="48" t="s">
        <v>22</v>
      </c>
      <c r="C26" s="49">
        <v>3604118</v>
      </c>
    </row>
    <row r="27" spans="1:3" x14ac:dyDescent="0.2">
      <c r="B27" s="48" t="s">
        <v>39</v>
      </c>
      <c r="C27" s="49">
        <v>4033427</v>
      </c>
    </row>
    <row r="28" spans="1:3" x14ac:dyDescent="0.2">
      <c r="A28" s="48" t="s">
        <v>45</v>
      </c>
      <c r="C28" s="49">
        <v>17455533</v>
      </c>
    </row>
    <row r="29" spans="1:3" x14ac:dyDescent="0.2">
      <c r="B29" s="48" t="s">
        <v>26</v>
      </c>
      <c r="C29" s="49">
        <v>2596798</v>
      </c>
    </row>
    <row r="30" spans="1:3" x14ac:dyDescent="0.2">
      <c r="B30" s="48" t="s">
        <v>22</v>
      </c>
      <c r="C30" s="49">
        <v>2688051</v>
      </c>
    </row>
    <row r="31" spans="1:3" x14ac:dyDescent="0.2">
      <c r="B31" s="48" t="s">
        <v>24</v>
      </c>
      <c r="C31" s="49">
        <v>3073042.5</v>
      </c>
    </row>
    <row r="32" spans="1:3" x14ac:dyDescent="0.2">
      <c r="B32" s="48" t="s">
        <v>17</v>
      </c>
      <c r="C32" s="49">
        <v>4279945.5</v>
      </c>
    </row>
    <row r="33" spans="1:3" x14ac:dyDescent="0.2">
      <c r="B33" s="48" t="s">
        <v>39</v>
      </c>
      <c r="C33" s="49">
        <v>4817696</v>
      </c>
    </row>
    <row r="34" spans="1:3" x14ac:dyDescent="0.2">
      <c r="A34" s="48" t="s">
        <v>40</v>
      </c>
      <c r="C34" s="49">
        <v>28235486</v>
      </c>
    </row>
    <row r="35" spans="1:3" x14ac:dyDescent="0.2">
      <c r="B35" s="48" t="s">
        <v>22</v>
      </c>
      <c r="C35" s="49">
        <v>4485398</v>
      </c>
    </row>
    <row r="36" spans="1:3" x14ac:dyDescent="0.2">
      <c r="B36" s="48" t="s">
        <v>24</v>
      </c>
      <c r="C36" s="49">
        <v>4759002.5</v>
      </c>
    </row>
    <row r="37" spans="1:3" x14ac:dyDescent="0.2">
      <c r="B37" s="48" t="s">
        <v>39</v>
      </c>
      <c r="C37" s="49">
        <v>5945502.5</v>
      </c>
    </row>
    <row r="38" spans="1:3" x14ac:dyDescent="0.2">
      <c r="B38" s="48" t="s">
        <v>17</v>
      </c>
      <c r="C38" s="49">
        <v>6346503</v>
      </c>
    </row>
    <row r="39" spans="1:3" x14ac:dyDescent="0.2">
      <c r="B39" s="48" t="s">
        <v>26</v>
      </c>
      <c r="C39" s="49">
        <v>6699080</v>
      </c>
    </row>
    <row r="40" spans="1:3" x14ac:dyDescent="0.2">
      <c r="A40" s="48" t="s">
        <v>52</v>
      </c>
      <c r="C40" s="49">
        <v>101850563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E709F-3538-4914-959D-30AA799ED91B}">
  <dimension ref="A1"/>
  <sheetViews>
    <sheetView showGridLines="0" showRowColHeaders="0" tabSelected="1" workbookViewId="0">
      <selection activeCell="V1" sqref="V1"/>
    </sheetView>
  </sheetViews>
  <sheetFormatPr defaultRowHeight="12.5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F463E-97A9-44BD-860E-8783CF0671C8}">
  <sheetPr>
    <outlinePr summaryBelow="0" summaryRight="0"/>
  </sheetPr>
  <dimension ref="A1:AA1000"/>
  <sheetViews>
    <sheetView zoomScale="90" zoomScaleNormal="90" workbookViewId="0">
      <pane ySplit="1" topLeftCell="A2" activePane="bottomLeft" state="frozen"/>
      <selection pane="bottomLeft" activeCell="M701" sqref="M701"/>
    </sheetView>
  </sheetViews>
  <sheetFormatPr defaultColWidth="25.109375" defaultRowHeight="15.85" customHeight="1" x14ac:dyDescent="0.2"/>
  <cols>
    <col min="1" max="1" width="14.6640625" style="23" bestFit="1" customWidth="1"/>
    <col min="2" max="2" width="20.5546875" style="23" bestFit="1" customWidth="1"/>
    <col min="3" max="3" width="10.33203125" style="23" customWidth="1"/>
    <col min="4" max="4" width="16.33203125" style="23" bestFit="1" customWidth="1"/>
    <col min="5" max="5" width="14.44140625" style="23" customWidth="1"/>
    <col min="6" max="6" width="20.88671875" style="23" bestFit="1" customWidth="1"/>
    <col min="7" max="7" width="11.6640625" style="23" bestFit="1" customWidth="1"/>
    <col min="8" max="8" width="13.5546875" style="23" bestFit="1" customWidth="1"/>
    <col min="9" max="9" width="11.77734375" style="23" bestFit="1" customWidth="1"/>
    <col min="10" max="10" width="12.44140625" style="23" bestFit="1" customWidth="1"/>
    <col min="11" max="12" width="11" style="23" bestFit="1" customWidth="1"/>
    <col min="13" max="13" width="10.44140625" style="23" bestFit="1" customWidth="1"/>
    <col min="14" max="14" width="16" style="23" bestFit="1" customWidth="1"/>
    <col min="15" max="15" width="14.44140625" style="23" bestFit="1" customWidth="1"/>
    <col min="16" max="16" width="7.109375" style="23" bestFit="1" customWidth="1"/>
    <col min="17" max="16384" width="25.109375" style="23"/>
  </cols>
  <sheetData>
    <row r="1" spans="1:27" ht="26.3" x14ac:dyDescent="0.2">
      <c r="A1" s="16" t="s">
        <v>0</v>
      </c>
      <c r="B1" s="16" t="s">
        <v>1</v>
      </c>
      <c r="C1" s="17" t="s">
        <v>2</v>
      </c>
      <c r="D1" s="17" t="s">
        <v>3</v>
      </c>
      <c r="E1" s="17" t="s">
        <v>60</v>
      </c>
      <c r="F1" s="16" t="s">
        <v>4</v>
      </c>
      <c r="G1" s="18" t="s">
        <v>5</v>
      </c>
      <c r="H1" s="18" t="s">
        <v>6</v>
      </c>
      <c r="I1" s="18" t="s">
        <v>7</v>
      </c>
      <c r="J1" s="18" t="s">
        <v>8</v>
      </c>
      <c r="K1" s="18" t="s">
        <v>9</v>
      </c>
      <c r="L1" s="18" t="s">
        <v>10</v>
      </c>
      <c r="M1" s="18" t="s">
        <v>11</v>
      </c>
      <c r="N1" s="19" t="s">
        <v>12</v>
      </c>
      <c r="O1" s="20" t="s">
        <v>13</v>
      </c>
      <c r="P1" s="17" t="s">
        <v>14</v>
      </c>
      <c r="Q1" s="21" t="s">
        <v>15</v>
      </c>
      <c r="R1" s="22"/>
      <c r="S1" s="22"/>
      <c r="T1" s="22"/>
      <c r="U1" s="22"/>
      <c r="V1" s="22"/>
      <c r="W1" s="22"/>
      <c r="X1" s="22"/>
      <c r="Y1" s="22"/>
      <c r="Z1" s="22"/>
      <c r="AA1" s="22"/>
    </row>
    <row r="2" spans="1:27" ht="16.45" customHeight="1" x14ac:dyDescent="0.2">
      <c r="A2" s="24" t="s">
        <v>31</v>
      </c>
      <c r="B2" s="24" t="s">
        <v>17</v>
      </c>
      <c r="C2" s="25" t="s">
        <v>45</v>
      </c>
      <c r="D2" s="25" t="s">
        <v>51</v>
      </c>
      <c r="E2" s="28">
        <f>IF(Table13[[#This Row],[Discount Band]]="High",3,IF(Table13[[#This Row],[Discount Band]]="Medium",2,IF(Table13[[#This Row],[Discount Band]]="Low",1,0)))</f>
        <v>3</v>
      </c>
      <c r="F2" s="34">
        <v>2954</v>
      </c>
      <c r="G2" s="26">
        <v>250</v>
      </c>
      <c r="H2" s="26">
        <v>125</v>
      </c>
      <c r="I2" s="26">
        <v>369250</v>
      </c>
      <c r="J2" s="26">
        <v>55387.5</v>
      </c>
      <c r="K2" s="26">
        <v>313862.5</v>
      </c>
      <c r="L2" s="26">
        <v>354480</v>
      </c>
      <c r="M2" s="26">
        <v>-40617.5</v>
      </c>
      <c r="N2" s="32">
        <v>41579</v>
      </c>
      <c r="O2" s="28">
        <v>11</v>
      </c>
      <c r="P2" s="33" t="s">
        <v>43</v>
      </c>
      <c r="Q2" s="31">
        <v>2013</v>
      </c>
    </row>
    <row r="3" spans="1:27" ht="12.55" x14ac:dyDescent="0.2">
      <c r="A3" s="24" t="s">
        <v>31</v>
      </c>
      <c r="B3" s="24" t="s">
        <v>22</v>
      </c>
      <c r="C3" s="25" t="s">
        <v>18</v>
      </c>
      <c r="D3" s="25" t="s">
        <v>51</v>
      </c>
      <c r="E3" s="28">
        <f>IF(Table13[[#This Row],[Discount Band]]="High",3,IF(Table13[[#This Row],[Discount Band]]="Medium",2,IF(Table13[[#This Row],[Discount Band]]="Low",1,0)))</f>
        <v>3</v>
      </c>
      <c r="F3" s="34">
        <v>2767</v>
      </c>
      <c r="G3" s="26">
        <v>3</v>
      </c>
      <c r="H3" s="26">
        <v>125</v>
      </c>
      <c r="I3" s="26">
        <v>345875</v>
      </c>
      <c r="J3" s="26">
        <v>51881.25</v>
      </c>
      <c r="K3" s="26">
        <v>293993.75</v>
      </c>
      <c r="L3" s="26">
        <v>332040</v>
      </c>
      <c r="M3" s="26">
        <v>-38046.25</v>
      </c>
      <c r="N3" s="32">
        <v>41852</v>
      </c>
      <c r="O3" s="28">
        <v>8</v>
      </c>
      <c r="P3" s="33" t="s">
        <v>35</v>
      </c>
      <c r="Q3" s="31">
        <v>2014</v>
      </c>
    </row>
    <row r="4" spans="1:27" ht="12.55" x14ac:dyDescent="0.2">
      <c r="A4" s="24" t="s">
        <v>31</v>
      </c>
      <c r="B4" s="24" t="s">
        <v>39</v>
      </c>
      <c r="C4" s="25" t="s">
        <v>47</v>
      </c>
      <c r="D4" s="25" t="s">
        <v>51</v>
      </c>
      <c r="E4" s="28">
        <f>IF(Table13[[#This Row],[Discount Band]]="High",3,IF(Table13[[#This Row],[Discount Band]]="Medium",2,IF(Table13[[#This Row],[Discount Band]]="Low",1,0)))</f>
        <v>3</v>
      </c>
      <c r="F4" s="34">
        <v>2844</v>
      </c>
      <c r="G4" s="26">
        <v>260</v>
      </c>
      <c r="H4" s="26">
        <v>125</v>
      </c>
      <c r="I4" s="26">
        <v>355500</v>
      </c>
      <c r="J4" s="26">
        <v>49770</v>
      </c>
      <c r="K4" s="26">
        <v>305730</v>
      </c>
      <c r="L4" s="26">
        <v>341280</v>
      </c>
      <c r="M4" s="26">
        <v>-35550</v>
      </c>
      <c r="N4" s="32">
        <v>41760</v>
      </c>
      <c r="O4" s="28">
        <v>5</v>
      </c>
      <c r="P4" s="33" t="s">
        <v>49</v>
      </c>
      <c r="Q4" s="31">
        <v>2014</v>
      </c>
    </row>
    <row r="5" spans="1:27" ht="12.55" x14ac:dyDescent="0.2">
      <c r="A5" s="24" t="s">
        <v>31</v>
      </c>
      <c r="B5" s="24" t="s">
        <v>26</v>
      </c>
      <c r="C5" s="25" t="s">
        <v>18</v>
      </c>
      <c r="D5" s="25" t="s">
        <v>51</v>
      </c>
      <c r="E5" s="28">
        <f>IF(Table13[[#This Row],[Discount Band]]="High",3,IF(Table13[[#This Row],[Discount Band]]="Medium",2,IF(Table13[[#This Row],[Discount Band]]="Low",1,0)))</f>
        <v>3</v>
      </c>
      <c r="F5" s="34">
        <v>2821</v>
      </c>
      <c r="G5" s="26">
        <v>3</v>
      </c>
      <c r="H5" s="26">
        <v>125</v>
      </c>
      <c r="I5" s="26">
        <v>352625</v>
      </c>
      <c r="J5" s="26">
        <v>49367.5</v>
      </c>
      <c r="K5" s="26">
        <v>303257.5</v>
      </c>
      <c r="L5" s="26">
        <v>338520</v>
      </c>
      <c r="M5" s="26">
        <v>-35262.5</v>
      </c>
      <c r="N5" s="32">
        <v>41609</v>
      </c>
      <c r="O5" s="28">
        <v>12</v>
      </c>
      <c r="P5" s="33" t="s">
        <v>27</v>
      </c>
      <c r="Q5" s="31">
        <v>2013</v>
      </c>
    </row>
    <row r="6" spans="1:27" ht="12.55" x14ac:dyDescent="0.2">
      <c r="A6" s="24" t="s">
        <v>31</v>
      </c>
      <c r="B6" s="24" t="s">
        <v>39</v>
      </c>
      <c r="C6" s="25" t="s">
        <v>44</v>
      </c>
      <c r="D6" s="25" t="s">
        <v>51</v>
      </c>
      <c r="E6" s="28">
        <f>IF(Table13[[#This Row],[Discount Band]]="High",3,IF(Table13[[#This Row],[Discount Band]]="Medium",2,IF(Table13[[#This Row],[Discount Band]]="Low",1,0)))</f>
        <v>3</v>
      </c>
      <c r="F6" s="34">
        <v>2438</v>
      </c>
      <c r="G6" s="26">
        <v>120</v>
      </c>
      <c r="H6" s="26">
        <v>125</v>
      </c>
      <c r="I6" s="26">
        <v>304750</v>
      </c>
      <c r="J6" s="26">
        <v>45712.5</v>
      </c>
      <c r="K6" s="26">
        <v>259037.5</v>
      </c>
      <c r="L6" s="26">
        <v>292560</v>
      </c>
      <c r="M6" s="26">
        <v>-33522.5</v>
      </c>
      <c r="N6" s="32">
        <v>41609</v>
      </c>
      <c r="O6" s="28">
        <v>12</v>
      </c>
      <c r="P6" s="33" t="s">
        <v>27</v>
      </c>
      <c r="Q6" s="31">
        <v>2013</v>
      </c>
    </row>
    <row r="7" spans="1:27" ht="12.55" x14ac:dyDescent="0.2">
      <c r="A7" s="24" t="s">
        <v>31</v>
      </c>
      <c r="B7" s="24" t="s">
        <v>22</v>
      </c>
      <c r="C7" s="25" t="s">
        <v>47</v>
      </c>
      <c r="D7" s="25" t="s">
        <v>51</v>
      </c>
      <c r="E7" s="28">
        <f>IF(Table13[[#This Row],[Discount Band]]="High",3,IF(Table13[[#This Row],[Discount Band]]="Medium",2,IF(Table13[[#This Row],[Discount Band]]="Low",1,0)))</f>
        <v>3</v>
      </c>
      <c r="F7" s="34">
        <v>3165</v>
      </c>
      <c r="G7" s="26">
        <v>260</v>
      </c>
      <c r="H7" s="26">
        <v>125</v>
      </c>
      <c r="I7" s="26">
        <v>395625</v>
      </c>
      <c r="J7" s="26">
        <v>43518.75</v>
      </c>
      <c r="K7" s="26">
        <v>352106.25</v>
      </c>
      <c r="L7" s="26">
        <v>379800</v>
      </c>
      <c r="M7" s="26">
        <v>-27693.75</v>
      </c>
      <c r="N7" s="32">
        <v>41640</v>
      </c>
      <c r="O7" s="28">
        <v>1</v>
      </c>
      <c r="P7" s="33" t="s">
        <v>20</v>
      </c>
      <c r="Q7" s="31">
        <v>2014</v>
      </c>
    </row>
    <row r="8" spans="1:27" ht="12.55" x14ac:dyDescent="0.2">
      <c r="A8" s="24" t="s">
        <v>31</v>
      </c>
      <c r="B8" s="24" t="s">
        <v>39</v>
      </c>
      <c r="C8" s="25" t="s">
        <v>18</v>
      </c>
      <c r="D8" s="25" t="s">
        <v>51</v>
      </c>
      <c r="E8" s="28">
        <f>IF(Table13[[#This Row],[Discount Band]]="High",3,IF(Table13[[#This Row],[Discount Band]]="Medium",2,IF(Table13[[#This Row],[Discount Band]]="Low",1,0)))</f>
        <v>3</v>
      </c>
      <c r="F8" s="34">
        <v>3445.5</v>
      </c>
      <c r="G8" s="26">
        <v>3</v>
      </c>
      <c r="H8" s="26">
        <v>125</v>
      </c>
      <c r="I8" s="26">
        <v>430687.5</v>
      </c>
      <c r="J8" s="26">
        <v>43068.75</v>
      </c>
      <c r="K8" s="26">
        <v>387618.75</v>
      </c>
      <c r="L8" s="26">
        <v>413460</v>
      </c>
      <c r="M8" s="26">
        <v>-25841.25</v>
      </c>
      <c r="N8" s="32">
        <v>41730</v>
      </c>
      <c r="O8" s="28">
        <v>4</v>
      </c>
      <c r="P8" s="33" t="s">
        <v>46</v>
      </c>
      <c r="Q8" s="31">
        <v>2014</v>
      </c>
    </row>
    <row r="9" spans="1:27" ht="12.55" x14ac:dyDescent="0.2">
      <c r="A9" s="24" t="s">
        <v>31</v>
      </c>
      <c r="B9" s="24" t="s">
        <v>17</v>
      </c>
      <c r="C9" s="25" t="s">
        <v>18</v>
      </c>
      <c r="D9" s="25" t="s">
        <v>51</v>
      </c>
      <c r="E9" s="28">
        <f>IF(Table13[[#This Row],[Discount Band]]="High",3,IF(Table13[[#This Row],[Discount Band]]="Medium",2,IF(Table13[[#This Row],[Discount Band]]="Low",1,0)))</f>
        <v>3</v>
      </c>
      <c r="F9" s="34">
        <v>2416</v>
      </c>
      <c r="G9" s="26">
        <v>3</v>
      </c>
      <c r="H9" s="26">
        <v>125</v>
      </c>
      <c r="I9" s="26">
        <v>302000</v>
      </c>
      <c r="J9" s="26">
        <v>36240</v>
      </c>
      <c r="K9" s="26">
        <v>265760</v>
      </c>
      <c r="L9" s="26">
        <v>289920</v>
      </c>
      <c r="M9" s="26">
        <v>-24160</v>
      </c>
      <c r="N9" s="32">
        <v>41518</v>
      </c>
      <c r="O9" s="28">
        <v>9</v>
      </c>
      <c r="P9" s="33" t="s">
        <v>36</v>
      </c>
      <c r="Q9" s="31">
        <v>2013</v>
      </c>
    </row>
    <row r="10" spans="1:27" ht="12.55" x14ac:dyDescent="0.2">
      <c r="A10" s="24" t="s">
        <v>31</v>
      </c>
      <c r="B10" s="24" t="s">
        <v>39</v>
      </c>
      <c r="C10" s="25" t="s">
        <v>45</v>
      </c>
      <c r="D10" s="25" t="s">
        <v>51</v>
      </c>
      <c r="E10" s="28">
        <f>IF(Table13[[#This Row],[Discount Band]]="High",3,IF(Table13[[#This Row],[Discount Band]]="Medium",2,IF(Table13[[#This Row],[Discount Band]]="Low",1,0)))</f>
        <v>3</v>
      </c>
      <c r="F10" s="34">
        <v>2387</v>
      </c>
      <c r="G10" s="26">
        <v>250</v>
      </c>
      <c r="H10" s="26">
        <v>125</v>
      </c>
      <c r="I10" s="26">
        <v>298375</v>
      </c>
      <c r="J10" s="26">
        <v>35805</v>
      </c>
      <c r="K10" s="26">
        <v>262570</v>
      </c>
      <c r="L10" s="26">
        <v>286440</v>
      </c>
      <c r="M10" s="26">
        <v>-23870</v>
      </c>
      <c r="N10" s="32">
        <v>41944</v>
      </c>
      <c r="O10" s="28">
        <v>11</v>
      </c>
      <c r="P10" s="33" t="s">
        <v>43</v>
      </c>
      <c r="Q10" s="31">
        <v>2014</v>
      </c>
    </row>
    <row r="11" spans="1:27" ht="12.55" x14ac:dyDescent="0.2">
      <c r="A11" s="24" t="s">
        <v>31</v>
      </c>
      <c r="B11" s="24" t="s">
        <v>26</v>
      </c>
      <c r="C11" s="25" t="s">
        <v>18</v>
      </c>
      <c r="D11" s="25" t="s">
        <v>51</v>
      </c>
      <c r="E11" s="28">
        <f>IF(Table13[[#This Row],[Discount Band]]="High",3,IF(Table13[[#This Row],[Discount Band]]="Medium",2,IF(Table13[[#This Row],[Discount Band]]="Low",1,0)))</f>
        <v>3</v>
      </c>
      <c r="F11" s="34">
        <v>2156</v>
      </c>
      <c r="G11" s="26">
        <v>3</v>
      </c>
      <c r="H11" s="37">
        <v>125</v>
      </c>
      <c r="I11" s="37">
        <v>269500</v>
      </c>
      <c r="J11" s="37">
        <v>32340</v>
      </c>
      <c r="K11" s="37">
        <v>237160</v>
      </c>
      <c r="L11" s="37">
        <v>258720</v>
      </c>
      <c r="M11" s="37">
        <v>-21560</v>
      </c>
      <c r="N11" s="32">
        <v>41913</v>
      </c>
      <c r="O11" s="28">
        <v>10</v>
      </c>
      <c r="P11" s="33" t="s">
        <v>37</v>
      </c>
      <c r="Q11" s="31">
        <v>2014</v>
      </c>
    </row>
    <row r="12" spans="1:27" ht="12.55" x14ac:dyDescent="0.2">
      <c r="A12" s="24" t="s">
        <v>31</v>
      </c>
      <c r="B12" s="24" t="s">
        <v>26</v>
      </c>
      <c r="C12" s="25" t="s">
        <v>40</v>
      </c>
      <c r="D12" s="25" t="s">
        <v>51</v>
      </c>
      <c r="E12" s="28">
        <f>IF(Table13[[#This Row],[Discount Band]]="High",3,IF(Table13[[#This Row],[Discount Band]]="Medium",2,IF(Table13[[#This Row],[Discount Band]]="Low",1,0)))</f>
        <v>3</v>
      </c>
      <c r="F12" s="34">
        <v>2156</v>
      </c>
      <c r="G12" s="26">
        <v>10</v>
      </c>
      <c r="H12" s="26">
        <v>125</v>
      </c>
      <c r="I12" s="26">
        <v>269500</v>
      </c>
      <c r="J12" s="26">
        <v>32340</v>
      </c>
      <c r="K12" s="26">
        <v>237160</v>
      </c>
      <c r="L12" s="26">
        <v>258720</v>
      </c>
      <c r="M12" s="26">
        <v>-21560</v>
      </c>
      <c r="N12" s="32">
        <v>41913</v>
      </c>
      <c r="O12" s="28">
        <v>10</v>
      </c>
      <c r="P12" s="33" t="s">
        <v>37</v>
      </c>
      <c r="Q12" s="31">
        <v>2014</v>
      </c>
    </row>
    <row r="13" spans="1:27" ht="12.55" x14ac:dyDescent="0.2">
      <c r="A13" s="24" t="s">
        <v>31</v>
      </c>
      <c r="B13" s="24" t="s">
        <v>24</v>
      </c>
      <c r="C13" s="25" t="s">
        <v>18</v>
      </c>
      <c r="D13" s="25" t="s">
        <v>51</v>
      </c>
      <c r="E13" s="28">
        <f>IF(Table13[[#This Row],[Discount Band]]="High",3,IF(Table13[[#This Row],[Discount Band]]="Medium",2,IF(Table13[[#This Row],[Discount Band]]="Low",1,0)))</f>
        <v>3</v>
      </c>
      <c r="F13" s="34">
        <v>2441</v>
      </c>
      <c r="G13" s="26">
        <v>3</v>
      </c>
      <c r="H13" s="26">
        <v>125</v>
      </c>
      <c r="I13" s="26">
        <v>305125</v>
      </c>
      <c r="J13" s="26">
        <v>33563.75</v>
      </c>
      <c r="K13" s="26">
        <v>271561.25</v>
      </c>
      <c r="L13" s="26">
        <v>292920</v>
      </c>
      <c r="M13" s="26">
        <v>-21358.75</v>
      </c>
      <c r="N13" s="32">
        <v>41913</v>
      </c>
      <c r="O13" s="28">
        <v>10</v>
      </c>
      <c r="P13" s="33" t="s">
        <v>37</v>
      </c>
      <c r="Q13" s="31">
        <v>2014</v>
      </c>
    </row>
    <row r="14" spans="1:27" ht="12.55" x14ac:dyDescent="0.2">
      <c r="A14" s="24" t="s">
        <v>31</v>
      </c>
      <c r="B14" s="24" t="s">
        <v>24</v>
      </c>
      <c r="C14" s="25" t="s">
        <v>40</v>
      </c>
      <c r="D14" s="25" t="s">
        <v>51</v>
      </c>
      <c r="E14" s="28">
        <f>IF(Table13[[#This Row],[Discount Band]]="High",3,IF(Table13[[#This Row],[Discount Band]]="Medium",2,IF(Table13[[#This Row],[Discount Band]]="Low",1,0)))</f>
        <v>3</v>
      </c>
      <c r="F14" s="34">
        <v>2441</v>
      </c>
      <c r="G14" s="26">
        <v>10</v>
      </c>
      <c r="H14" s="26">
        <v>125</v>
      </c>
      <c r="I14" s="26">
        <v>305125</v>
      </c>
      <c r="J14" s="26">
        <v>33563.75</v>
      </c>
      <c r="K14" s="26">
        <v>271561.25</v>
      </c>
      <c r="L14" s="26">
        <v>292920</v>
      </c>
      <c r="M14" s="26">
        <v>-21358.75</v>
      </c>
      <c r="N14" s="32">
        <v>41913</v>
      </c>
      <c r="O14" s="28">
        <v>10</v>
      </c>
      <c r="P14" s="33" t="s">
        <v>37</v>
      </c>
      <c r="Q14" s="31">
        <v>2014</v>
      </c>
    </row>
    <row r="15" spans="1:27" ht="12.55" x14ac:dyDescent="0.2">
      <c r="A15" s="24" t="s">
        <v>31</v>
      </c>
      <c r="B15" s="24" t="s">
        <v>26</v>
      </c>
      <c r="C15" s="25" t="s">
        <v>44</v>
      </c>
      <c r="D15" s="25" t="s">
        <v>51</v>
      </c>
      <c r="E15" s="28">
        <f>IF(Table13[[#This Row],[Discount Band]]="High",3,IF(Table13[[#This Row],[Discount Band]]="Medium",2,IF(Table13[[#This Row],[Discount Band]]="Low",1,0)))</f>
        <v>3</v>
      </c>
      <c r="F15" s="34">
        <v>1575</v>
      </c>
      <c r="G15" s="26">
        <v>120</v>
      </c>
      <c r="H15" s="26">
        <v>125</v>
      </c>
      <c r="I15" s="26">
        <v>196875</v>
      </c>
      <c r="J15" s="26">
        <v>27562.5</v>
      </c>
      <c r="K15" s="26">
        <v>169312.5</v>
      </c>
      <c r="L15" s="26">
        <v>189000</v>
      </c>
      <c r="M15" s="26">
        <v>-19687.5</v>
      </c>
      <c r="N15" s="32">
        <v>41671</v>
      </c>
      <c r="O15" s="28">
        <v>2</v>
      </c>
      <c r="P15" s="33" t="s">
        <v>41</v>
      </c>
      <c r="Q15" s="31">
        <v>2014</v>
      </c>
    </row>
    <row r="16" spans="1:27" ht="12.55" x14ac:dyDescent="0.2">
      <c r="A16" s="24" t="s">
        <v>31</v>
      </c>
      <c r="B16" s="24" t="s">
        <v>17</v>
      </c>
      <c r="C16" s="25" t="s">
        <v>45</v>
      </c>
      <c r="D16" s="25" t="s">
        <v>51</v>
      </c>
      <c r="E16" s="28">
        <f>IF(Table13[[#This Row],[Discount Band]]="High",3,IF(Table13[[#This Row],[Discount Band]]="Medium",2,IF(Table13[[#This Row],[Discount Band]]="Low",1,0)))</f>
        <v>3</v>
      </c>
      <c r="F16" s="34">
        <v>2529</v>
      </c>
      <c r="G16" s="26">
        <v>250</v>
      </c>
      <c r="H16" s="26">
        <v>125</v>
      </c>
      <c r="I16" s="26">
        <v>316125</v>
      </c>
      <c r="J16" s="26">
        <v>31612.5</v>
      </c>
      <c r="K16" s="26">
        <v>284512.5</v>
      </c>
      <c r="L16" s="26">
        <v>303480</v>
      </c>
      <c r="M16" s="26">
        <v>-18967.5</v>
      </c>
      <c r="N16" s="32">
        <v>41944</v>
      </c>
      <c r="O16" s="28">
        <v>11</v>
      </c>
      <c r="P16" s="33" t="s">
        <v>43</v>
      </c>
      <c r="Q16" s="31">
        <v>2014</v>
      </c>
    </row>
    <row r="17" spans="1:17" ht="12.55" x14ac:dyDescent="0.2">
      <c r="A17" s="24" t="s">
        <v>31</v>
      </c>
      <c r="B17" s="24" t="s">
        <v>17</v>
      </c>
      <c r="C17" s="25" t="s">
        <v>47</v>
      </c>
      <c r="D17" s="25" t="s">
        <v>51</v>
      </c>
      <c r="E17" s="28">
        <f>IF(Table13[[#This Row],[Discount Band]]="High",3,IF(Table13[[#This Row],[Discount Band]]="Medium",2,IF(Table13[[#This Row],[Discount Band]]="Low",1,0)))</f>
        <v>3</v>
      </c>
      <c r="F17" s="34">
        <v>1659</v>
      </c>
      <c r="G17" s="26">
        <v>260</v>
      </c>
      <c r="H17" s="26">
        <v>125</v>
      </c>
      <c r="I17" s="26">
        <v>207375</v>
      </c>
      <c r="J17" s="26">
        <v>26958.75</v>
      </c>
      <c r="K17" s="26">
        <v>180416.25</v>
      </c>
      <c r="L17" s="26">
        <v>199080</v>
      </c>
      <c r="M17" s="26">
        <v>-18663.75</v>
      </c>
      <c r="N17" s="32">
        <v>41640</v>
      </c>
      <c r="O17" s="28">
        <v>1</v>
      </c>
      <c r="P17" s="33" t="s">
        <v>20</v>
      </c>
      <c r="Q17" s="31">
        <v>2014</v>
      </c>
    </row>
    <row r="18" spans="1:17" ht="12.55" x14ac:dyDescent="0.2">
      <c r="A18" s="24" t="s">
        <v>31</v>
      </c>
      <c r="B18" s="24" t="s">
        <v>17</v>
      </c>
      <c r="C18" s="25" t="s">
        <v>40</v>
      </c>
      <c r="D18" s="25" t="s">
        <v>51</v>
      </c>
      <c r="E18" s="28">
        <f>IF(Table13[[#This Row],[Discount Band]]="High",3,IF(Table13[[#This Row],[Discount Band]]="Medium",2,IF(Table13[[#This Row],[Discount Band]]="Low",1,0)))</f>
        <v>3</v>
      </c>
      <c r="F18" s="34">
        <v>1583</v>
      </c>
      <c r="G18" s="26">
        <v>10</v>
      </c>
      <c r="H18" s="26">
        <v>125</v>
      </c>
      <c r="I18" s="26">
        <v>197875</v>
      </c>
      <c r="J18" s="26">
        <v>25723.75</v>
      </c>
      <c r="K18" s="26">
        <v>172151.25</v>
      </c>
      <c r="L18" s="26">
        <v>189960</v>
      </c>
      <c r="M18" s="26">
        <v>-17808.75</v>
      </c>
      <c r="N18" s="32">
        <v>41791</v>
      </c>
      <c r="O18" s="28">
        <v>6</v>
      </c>
      <c r="P18" s="33" t="s">
        <v>25</v>
      </c>
      <c r="Q18" s="31">
        <v>2014</v>
      </c>
    </row>
    <row r="19" spans="1:17" ht="12.55" x14ac:dyDescent="0.2">
      <c r="A19" s="24" t="s">
        <v>31</v>
      </c>
      <c r="B19" s="24" t="s">
        <v>17</v>
      </c>
      <c r="C19" s="25" t="s">
        <v>45</v>
      </c>
      <c r="D19" s="25" t="s">
        <v>51</v>
      </c>
      <c r="E19" s="28">
        <f>IF(Table13[[#This Row],[Discount Band]]="High",3,IF(Table13[[#This Row],[Discount Band]]="Medium",2,IF(Table13[[#This Row],[Discount Band]]="Low",1,0)))</f>
        <v>3</v>
      </c>
      <c r="F19" s="34">
        <v>1583</v>
      </c>
      <c r="G19" s="26">
        <v>250</v>
      </c>
      <c r="H19" s="26">
        <v>125</v>
      </c>
      <c r="I19" s="26">
        <v>197875</v>
      </c>
      <c r="J19" s="26">
        <v>25723.75</v>
      </c>
      <c r="K19" s="26">
        <v>172151.25</v>
      </c>
      <c r="L19" s="26">
        <v>189960</v>
      </c>
      <c r="M19" s="26">
        <v>-17808.75</v>
      </c>
      <c r="N19" s="32">
        <v>41791</v>
      </c>
      <c r="O19" s="28">
        <v>6</v>
      </c>
      <c r="P19" s="33" t="s">
        <v>25</v>
      </c>
      <c r="Q19" s="31">
        <v>2014</v>
      </c>
    </row>
    <row r="20" spans="1:17" ht="12.55" x14ac:dyDescent="0.2">
      <c r="A20" s="24" t="s">
        <v>31</v>
      </c>
      <c r="B20" s="24" t="s">
        <v>39</v>
      </c>
      <c r="C20" s="25" t="s">
        <v>28</v>
      </c>
      <c r="D20" s="25" t="s">
        <v>50</v>
      </c>
      <c r="E20" s="28">
        <f>IF(Table13[[#This Row],[Discount Band]]="High",3,IF(Table13[[#This Row],[Discount Band]]="Medium",2,IF(Table13[[#This Row],[Discount Band]]="Low",1,0)))</f>
        <v>2</v>
      </c>
      <c r="F20" s="34">
        <v>2797</v>
      </c>
      <c r="G20" s="26">
        <v>5</v>
      </c>
      <c r="H20" s="26">
        <v>125</v>
      </c>
      <c r="I20" s="26">
        <v>349625</v>
      </c>
      <c r="J20" s="26">
        <v>31466.25</v>
      </c>
      <c r="K20" s="26">
        <v>318158.75</v>
      </c>
      <c r="L20" s="26">
        <v>335640</v>
      </c>
      <c r="M20" s="26">
        <v>-17481.25</v>
      </c>
      <c r="N20" s="32">
        <v>41974</v>
      </c>
      <c r="O20" s="28">
        <v>12</v>
      </c>
      <c r="P20" s="33" t="s">
        <v>27</v>
      </c>
      <c r="Q20" s="31">
        <v>2014</v>
      </c>
    </row>
    <row r="21" spans="1:17" ht="12.55" x14ac:dyDescent="0.2">
      <c r="A21" s="24" t="s">
        <v>31</v>
      </c>
      <c r="B21" s="24" t="s">
        <v>39</v>
      </c>
      <c r="C21" s="25" t="s">
        <v>40</v>
      </c>
      <c r="D21" s="25" t="s">
        <v>50</v>
      </c>
      <c r="E21" s="28">
        <f>IF(Table13[[#This Row],[Discount Band]]="High",3,IF(Table13[[#This Row],[Discount Band]]="Medium",2,IF(Table13[[#This Row],[Discount Band]]="Low",1,0)))</f>
        <v>2</v>
      </c>
      <c r="F21" s="34">
        <v>2797</v>
      </c>
      <c r="G21" s="26">
        <v>10</v>
      </c>
      <c r="H21" s="26">
        <v>125</v>
      </c>
      <c r="I21" s="26">
        <v>349625</v>
      </c>
      <c r="J21" s="26">
        <v>31466.25</v>
      </c>
      <c r="K21" s="26">
        <v>318158.75</v>
      </c>
      <c r="L21" s="26">
        <v>335640</v>
      </c>
      <c r="M21" s="26">
        <v>-17481.25</v>
      </c>
      <c r="N21" s="32">
        <v>41974</v>
      </c>
      <c r="O21" s="28">
        <v>12</v>
      </c>
      <c r="P21" s="33" t="s">
        <v>27</v>
      </c>
      <c r="Q21" s="31">
        <v>2014</v>
      </c>
    </row>
    <row r="22" spans="1:17" ht="12.55" x14ac:dyDescent="0.2">
      <c r="A22" s="24" t="s">
        <v>31</v>
      </c>
      <c r="B22" s="24" t="s">
        <v>24</v>
      </c>
      <c r="C22" s="25" t="s">
        <v>18</v>
      </c>
      <c r="D22" s="25" t="s">
        <v>51</v>
      </c>
      <c r="E22" s="28">
        <f>IF(Table13[[#This Row],[Discount Band]]="High",3,IF(Table13[[#This Row],[Discount Band]]="Medium",2,IF(Table13[[#This Row],[Discount Band]]="Low",1,0)))</f>
        <v>3</v>
      </c>
      <c r="F22" s="34">
        <v>1174</v>
      </c>
      <c r="G22" s="26">
        <v>3</v>
      </c>
      <c r="H22" s="26">
        <v>125</v>
      </c>
      <c r="I22" s="26">
        <v>146750</v>
      </c>
      <c r="J22" s="26">
        <v>22012.5</v>
      </c>
      <c r="K22" s="26">
        <v>124737.5</v>
      </c>
      <c r="L22" s="26">
        <v>140880</v>
      </c>
      <c r="M22" s="26">
        <v>-16142.5</v>
      </c>
      <c r="N22" s="32">
        <v>41852</v>
      </c>
      <c r="O22" s="28">
        <v>8</v>
      </c>
      <c r="P22" s="33" t="s">
        <v>35</v>
      </c>
      <c r="Q22" s="31">
        <v>2014</v>
      </c>
    </row>
    <row r="23" spans="1:17" ht="12.55" x14ac:dyDescent="0.2">
      <c r="A23" s="24" t="s">
        <v>31</v>
      </c>
      <c r="B23" s="24" t="s">
        <v>22</v>
      </c>
      <c r="C23" s="25" t="s">
        <v>18</v>
      </c>
      <c r="D23" s="25" t="s">
        <v>51</v>
      </c>
      <c r="E23" s="28">
        <f>IF(Table13[[#This Row],[Discount Band]]="High",3,IF(Table13[[#This Row],[Discount Band]]="Medium",2,IF(Table13[[#This Row],[Discount Band]]="Low",1,0)))</f>
        <v>3</v>
      </c>
      <c r="F23" s="34">
        <v>1085</v>
      </c>
      <c r="G23" s="26">
        <v>3</v>
      </c>
      <c r="H23" s="26">
        <v>125</v>
      </c>
      <c r="I23" s="26">
        <v>135625</v>
      </c>
      <c r="J23" s="26">
        <v>20343.75</v>
      </c>
      <c r="K23" s="26">
        <v>115281.25</v>
      </c>
      <c r="L23" s="26">
        <v>130200</v>
      </c>
      <c r="M23" s="26">
        <v>-14918.75</v>
      </c>
      <c r="N23" s="32">
        <v>41913</v>
      </c>
      <c r="O23" s="28">
        <v>10</v>
      </c>
      <c r="P23" s="33" t="s">
        <v>37</v>
      </c>
      <c r="Q23" s="31">
        <v>2014</v>
      </c>
    </row>
    <row r="24" spans="1:17" ht="12.55" x14ac:dyDescent="0.2">
      <c r="A24" s="24" t="s">
        <v>31</v>
      </c>
      <c r="B24" s="24" t="s">
        <v>22</v>
      </c>
      <c r="C24" s="25" t="s">
        <v>40</v>
      </c>
      <c r="D24" s="25" t="s">
        <v>51</v>
      </c>
      <c r="E24" s="28">
        <f>IF(Table13[[#This Row],[Discount Band]]="High",3,IF(Table13[[#This Row],[Discount Band]]="Medium",2,IF(Table13[[#This Row],[Discount Band]]="Low",1,0)))</f>
        <v>3</v>
      </c>
      <c r="F24" s="34">
        <v>1085</v>
      </c>
      <c r="G24" s="26">
        <v>10</v>
      </c>
      <c r="H24" s="26">
        <v>125</v>
      </c>
      <c r="I24" s="26">
        <v>135625</v>
      </c>
      <c r="J24" s="26">
        <v>20343.75</v>
      </c>
      <c r="K24" s="26">
        <v>115281.25</v>
      </c>
      <c r="L24" s="26">
        <v>130200</v>
      </c>
      <c r="M24" s="26">
        <v>-14918.75</v>
      </c>
      <c r="N24" s="32">
        <v>41913</v>
      </c>
      <c r="O24" s="28">
        <v>10</v>
      </c>
      <c r="P24" s="33" t="s">
        <v>37</v>
      </c>
      <c r="Q24" s="31">
        <v>2014</v>
      </c>
    </row>
    <row r="25" spans="1:17" ht="12.55" x14ac:dyDescent="0.2">
      <c r="A25" s="24" t="s">
        <v>31</v>
      </c>
      <c r="B25" s="24" t="s">
        <v>17</v>
      </c>
      <c r="C25" s="25" t="s">
        <v>44</v>
      </c>
      <c r="D25" s="25" t="s">
        <v>51</v>
      </c>
      <c r="E25" s="28">
        <f>IF(Table13[[#This Row],[Discount Band]]="High",3,IF(Table13[[#This Row],[Discount Band]]="Medium",2,IF(Table13[[#This Row],[Discount Band]]="Low",1,0)))</f>
        <v>3</v>
      </c>
      <c r="F25" s="34">
        <v>1916</v>
      </c>
      <c r="G25" s="26">
        <v>120</v>
      </c>
      <c r="H25" s="26">
        <v>125</v>
      </c>
      <c r="I25" s="26">
        <v>239500</v>
      </c>
      <c r="J25" s="26">
        <v>23950</v>
      </c>
      <c r="K25" s="26">
        <v>215550</v>
      </c>
      <c r="L25" s="26">
        <v>229920</v>
      </c>
      <c r="M25" s="26">
        <v>-14370</v>
      </c>
      <c r="N25" s="32">
        <v>41609</v>
      </c>
      <c r="O25" s="28">
        <v>12</v>
      </c>
      <c r="P25" s="33" t="s">
        <v>27</v>
      </c>
      <c r="Q25" s="31">
        <v>2013</v>
      </c>
    </row>
    <row r="26" spans="1:17" ht="12.55" x14ac:dyDescent="0.2">
      <c r="A26" s="24" t="s">
        <v>31</v>
      </c>
      <c r="B26" s="24" t="s">
        <v>39</v>
      </c>
      <c r="C26" s="25" t="s">
        <v>28</v>
      </c>
      <c r="D26" s="25" t="s">
        <v>51</v>
      </c>
      <c r="E26" s="28">
        <f>IF(Table13[[#This Row],[Discount Band]]="High",3,IF(Table13[[#This Row],[Discount Band]]="Medium",2,IF(Table13[[#This Row],[Discount Band]]="Low",1,0)))</f>
        <v>3</v>
      </c>
      <c r="F26" s="34">
        <v>1804</v>
      </c>
      <c r="G26" s="26">
        <v>5</v>
      </c>
      <c r="H26" s="26">
        <v>125</v>
      </c>
      <c r="I26" s="26">
        <v>225500</v>
      </c>
      <c r="J26" s="26">
        <v>22550</v>
      </c>
      <c r="K26" s="26">
        <v>202950</v>
      </c>
      <c r="L26" s="26">
        <v>216480</v>
      </c>
      <c r="M26" s="26">
        <v>-13530</v>
      </c>
      <c r="N26" s="32">
        <v>41579</v>
      </c>
      <c r="O26" s="28">
        <v>11</v>
      </c>
      <c r="P26" s="33" t="s">
        <v>43</v>
      </c>
      <c r="Q26" s="31">
        <v>2013</v>
      </c>
    </row>
    <row r="27" spans="1:17" ht="12.55" x14ac:dyDescent="0.2">
      <c r="A27" s="24" t="s">
        <v>31</v>
      </c>
      <c r="B27" s="24" t="s">
        <v>26</v>
      </c>
      <c r="C27" s="25" t="s">
        <v>44</v>
      </c>
      <c r="D27" s="25" t="s">
        <v>50</v>
      </c>
      <c r="E27" s="28">
        <f>IF(Table13[[#This Row],[Discount Band]]="High",3,IF(Table13[[#This Row],[Discount Band]]="Medium",2,IF(Table13[[#This Row],[Discount Band]]="Low",1,0)))</f>
        <v>2</v>
      </c>
      <c r="F27" s="34">
        <v>2110</v>
      </c>
      <c r="G27" s="26">
        <v>120</v>
      </c>
      <c r="H27" s="26">
        <v>125</v>
      </c>
      <c r="I27" s="26">
        <v>263750</v>
      </c>
      <c r="J27" s="26">
        <v>23737.5</v>
      </c>
      <c r="K27" s="26">
        <v>240012.5</v>
      </c>
      <c r="L27" s="26">
        <v>253200</v>
      </c>
      <c r="M27" s="26">
        <v>-13187.5</v>
      </c>
      <c r="N27" s="32">
        <v>41883</v>
      </c>
      <c r="O27" s="28">
        <v>9</v>
      </c>
      <c r="P27" s="33" t="s">
        <v>36</v>
      </c>
      <c r="Q27" s="31">
        <v>2014</v>
      </c>
    </row>
    <row r="28" spans="1:17" ht="12.55" x14ac:dyDescent="0.2">
      <c r="A28" s="24" t="s">
        <v>31</v>
      </c>
      <c r="B28" s="24" t="s">
        <v>22</v>
      </c>
      <c r="C28" s="25" t="s">
        <v>40</v>
      </c>
      <c r="D28" s="25" t="s">
        <v>50</v>
      </c>
      <c r="E28" s="28">
        <f>IF(Table13[[#This Row],[Discount Band]]="High",3,IF(Table13[[#This Row],[Discount Band]]="Medium",2,IF(Table13[[#This Row],[Discount Band]]="Low",1,0)))</f>
        <v>2</v>
      </c>
      <c r="F28" s="34">
        <v>3513</v>
      </c>
      <c r="G28" s="26">
        <v>10</v>
      </c>
      <c r="H28" s="26">
        <v>125</v>
      </c>
      <c r="I28" s="26">
        <v>439125</v>
      </c>
      <c r="J28" s="26">
        <v>30738.75</v>
      </c>
      <c r="K28" s="26">
        <v>408386.25</v>
      </c>
      <c r="L28" s="26">
        <v>421560</v>
      </c>
      <c r="M28" s="26">
        <v>-13173.75</v>
      </c>
      <c r="N28" s="32">
        <v>41821</v>
      </c>
      <c r="O28" s="28">
        <v>7</v>
      </c>
      <c r="P28" s="33" t="s">
        <v>32</v>
      </c>
      <c r="Q28" s="31">
        <v>2014</v>
      </c>
    </row>
    <row r="29" spans="1:17" ht="12.55" x14ac:dyDescent="0.2">
      <c r="A29" s="24" t="s">
        <v>31</v>
      </c>
      <c r="B29" s="24" t="s">
        <v>24</v>
      </c>
      <c r="C29" s="25" t="s">
        <v>18</v>
      </c>
      <c r="D29" s="25" t="s">
        <v>51</v>
      </c>
      <c r="E29" s="28">
        <f>IF(Table13[[#This Row],[Discount Band]]="High",3,IF(Table13[[#This Row],[Discount Band]]="Medium",2,IF(Table13[[#This Row],[Discount Band]]="Low",1,0)))</f>
        <v>3</v>
      </c>
      <c r="F29" s="34">
        <v>1023</v>
      </c>
      <c r="G29" s="26">
        <v>3</v>
      </c>
      <c r="H29" s="26">
        <v>125</v>
      </c>
      <c r="I29" s="26">
        <v>127875</v>
      </c>
      <c r="J29" s="26">
        <v>17902.5</v>
      </c>
      <c r="K29" s="26">
        <v>109972.5</v>
      </c>
      <c r="L29" s="26">
        <v>122760</v>
      </c>
      <c r="M29" s="26">
        <v>-12787.5</v>
      </c>
      <c r="N29" s="32">
        <v>41518</v>
      </c>
      <c r="O29" s="28">
        <v>9</v>
      </c>
      <c r="P29" s="33" t="s">
        <v>36</v>
      </c>
      <c r="Q29" s="31">
        <v>2013</v>
      </c>
    </row>
    <row r="30" spans="1:17" ht="12.55" x14ac:dyDescent="0.2">
      <c r="A30" s="24" t="s">
        <v>31</v>
      </c>
      <c r="B30" s="24" t="s">
        <v>24</v>
      </c>
      <c r="C30" s="25" t="s">
        <v>47</v>
      </c>
      <c r="D30" s="25" t="s">
        <v>51</v>
      </c>
      <c r="E30" s="28">
        <f>IF(Table13[[#This Row],[Discount Band]]="High",3,IF(Table13[[#This Row],[Discount Band]]="Medium",2,IF(Table13[[#This Row],[Discount Band]]="Low",1,0)))</f>
        <v>3</v>
      </c>
      <c r="F30" s="34">
        <v>1433</v>
      </c>
      <c r="G30" s="26">
        <v>260</v>
      </c>
      <c r="H30" s="26">
        <v>125</v>
      </c>
      <c r="I30" s="26">
        <v>179125</v>
      </c>
      <c r="J30" s="26">
        <v>19703.75</v>
      </c>
      <c r="K30" s="26">
        <v>159421.25</v>
      </c>
      <c r="L30" s="26">
        <v>171960</v>
      </c>
      <c r="M30" s="26">
        <v>-12538.75</v>
      </c>
      <c r="N30" s="32">
        <v>41760</v>
      </c>
      <c r="O30" s="28">
        <v>5</v>
      </c>
      <c r="P30" s="33" t="s">
        <v>49</v>
      </c>
      <c r="Q30" s="31">
        <v>2014</v>
      </c>
    </row>
    <row r="31" spans="1:17" ht="12.55" x14ac:dyDescent="0.2">
      <c r="A31" s="24" t="s">
        <v>31</v>
      </c>
      <c r="B31" s="24" t="s">
        <v>39</v>
      </c>
      <c r="C31" s="25" t="s">
        <v>44</v>
      </c>
      <c r="D31" s="25" t="s">
        <v>51</v>
      </c>
      <c r="E31" s="28">
        <f>IF(Table13[[#This Row],[Discount Band]]="High",3,IF(Table13[[#This Row],[Discount Band]]="Medium",2,IF(Table13[[#This Row],[Discount Band]]="Low",1,0)))</f>
        <v>3</v>
      </c>
      <c r="F31" s="34">
        <v>1596</v>
      </c>
      <c r="G31" s="26">
        <v>120</v>
      </c>
      <c r="H31" s="26">
        <v>125</v>
      </c>
      <c r="I31" s="26">
        <v>199500</v>
      </c>
      <c r="J31" s="26">
        <v>19950</v>
      </c>
      <c r="K31" s="26">
        <v>179550</v>
      </c>
      <c r="L31" s="26">
        <v>191520</v>
      </c>
      <c r="M31" s="26">
        <v>-11970</v>
      </c>
      <c r="N31" s="32">
        <v>41883</v>
      </c>
      <c r="O31" s="28">
        <v>9</v>
      </c>
      <c r="P31" s="33" t="s">
        <v>36</v>
      </c>
      <c r="Q31" s="31">
        <v>2014</v>
      </c>
    </row>
    <row r="32" spans="1:17" ht="12.55" x14ac:dyDescent="0.2">
      <c r="A32" s="24" t="s">
        <v>31</v>
      </c>
      <c r="B32" s="24" t="s">
        <v>24</v>
      </c>
      <c r="C32" s="25" t="s">
        <v>28</v>
      </c>
      <c r="D32" s="25" t="s">
        <v>50</v>
      </c>
      <c r="E32" s="28">
        <f>IF(Table13[[#This Row],[Discount Band]]="High",3,IF(Table13[[#This Row],[Discount Band]]="Medium",2,IF(Table13[[#This Row],[Discount Band]]="Low",1,0)))</f>
        <v>2</v>
      </c>
      <c r="F32" s="34">
        <v>1857</v>
      </c>
      <c r="G32" s="26">
        <v>5</v>
      </c>
      <c r="H32" s="26">
        <v>125</v>
      </c>
      <c r="I32" s="26">
        <v>232125</v>
      </c>
      <c r="J32" s="26">
        <v>20891.25</v>
      </c>
      <c r="K32" s="26">
        <v>211233.75</v>
      </c>
      <c r="L32" s="26">
        <v>222840</v>
      </c>
      <c r="M32" s="26">
        <v>-11606.25</v>
      </c>
      <c r="N32" s="32">
        <v>41579</v>
      </c>
      <c r="O32" s="28">
        <v>11</v>
      </c>
      <c r="P32" s="33" t="s">
        <v>43</v>
      </c>
      <c r="Q32" s="31">
        <v>2013</v>
      </c>
    </row>
    <row r="33" spans="1:17" ht="12.55" x14ac:dyDescent="0.2">
      <c r="A33" s="24" t="s">
        <v>31</v>
      </c>
      <c r="B33" s="24" t="s">
        <v>24</v>
      </c>
      <c r="C33" s="25" t="s">
        <v>18</v>
      </c>
      <c r="D33" s="25" t="s">
        <v>51</v>
      </c>
      <c r="E33" s="28">
        <f>IF(Table13[[#This Row],[Discount Band]]="High",3,IF(Table13[[#This Row],[Discount Band]]="Medium",2,IF(Table13[[#This Row],[Discount Band]]="Low",1,0)))</f>
        <v>3</v>
      </c>
      <c r="F33" s="34">
        <v>1482</v>
      </c>
      <c r="G33" s="26">
        <v>3</v>
      </c>
      <c r="H33" s="26">
        <v>125</v>
      </c>
      <c r="I33" s="26">
        <v>185250</v>
      </c>
      <c r="J33" s="26">
        <v>18525</v>
      </c>
      <c r="K33" s="26">
        <v>166725</v>
      </c>
      <c r="L33" s="26">
        <v>177840</v>
      </c>
      <c r="M33" s="26">
        <v>-11115</v>
      </c>
      <c r="N33" s="32">
        <v>41609</v>
      </c>
      <c r="O33" s="28">
        <v>12</v>
      </c>
      <c r="P33" s="33" t="s">
        <v>27</v>
      </c>
      <c r="Q33" s="31">
        <v>2013</v>
      </c>
    </row>
    <row r="34" spans="1:17" ht="12.55" x14ac:dyDescent="0.2">
      <c r="A34" s="24" t="s">
        <v>31</v>
      </c>
      <c r="B34" s="24" t="s">
        <v>22</v>
      </c>
      <c r="C34" s="25" t="s">
        <v>28</v>
      </c>
      <c r="D34" s="25" t="s">
        <v>50</v>
      </c>
      <c r="E34" s="28">
        <f>IF(Table13[[#This Row],[Discount Band]]="High",3,IF(Table13[[#This Row],[Discount Band]]="Medium",2,IF(Table13[[#This Row],[Discount Band]]="Low",1,0)))</f>
        <v>2</v>
      </c>
      <c r="F34" s="34">
        <v>2500</v>
      </c>
      <c r="G34" s="26">
        <v>5</v>
      </c>
      <c r="H34" s="26">
        <v>125</v>
      </c>
      <c r="I34" s="26">
        <v>312500</v>
      </c>
      <c r="J34" s="26">
        <v>21875</v>
      </c>
      <c r="K34" s="26">
        <v>290625</v>
      </c>
      <c r="L34" s="26">
        <v>300000</v>
      </c>
      <c r="M34" s="26">
        <v>-9375</v>
      </c>
      <c r="N34" s="32">
        <v>41579</v>
      </c>
      <c r="O34" s="28">
        <v>11</v>
      </c>
      <c r="P34" s="33" t="s">
        <v>43</v>
      </c>
      <c r="Q34" s="31">
        <v>2013</v>
      </c>
    </row>
    <row r="35" spans="1:17" ht="12.55" x14ac:dyDescent="0.2">
      <c r="A35" s="24" t="s">
        <v>31</v>
      </c>
      <c r="B35" s="24" t="s">
        <v>24</v>
      </c>
      <c r="C35" s="25" t="s">
        <v>44</v>
      </c>
      <c r="D35" s="25" t="s">
        <v>51</v>
      </c>
      <c r="E35" s="28">
        <f>IF(Table13[[#This Row],[Discount Band]]="High",3,IF(Table13[[#This Row],[Discount Band]]="Medium",2,IF(Table13[[#This Row],[Discount Band]]="Low",1,0)))</f>
        <v>3</v>
      </c>
      <c r="F35" s="34">
        <v>663</v>
      </c>
      <c r="G35" s="26">
        <v>120</v>
      </c>
      <c r="H35" s="26">
        <v>125</v>
      </c>
      <c r="I35" s="26">
        <v>82875</v>
      </c>
      <c r="J35" s="26">
        <v>12431.25</v>
      </c>
      <c r="K35" s="26">
        <v>70443.75</v>
      </c>
      <c r="L35" s="26">
        <v>79560</v>
      </c>
      <c r="M35" s="26">
        <v>-9116.25</v>
      </c>
      <c r="N35" s="32">
        <v>41883</v>
      </c>
      <c r="O35" s="28">
        <v>9</v>
      </c>
      <c r="P35" s="33" t="s">
        <v>36</v>
      </c>
      <c r="Q35" s="31">
        <v>2014</v>
      </c>
    </row>
    <row r="36" spans="1:17" ht="12.55" x14ac:dyDescent="0.2">
      <c r="A36" s="24" t="s">
        <v>31</v>
      </c>
      <c r="B36" s="24" t="s">
        <v>26</v>
      </c>
      <c r="C36" s="25" t="s">
        <v>47</v>
      </c>
      <c r="D36" s="25" t="s">
        <v>51</v>
      </c>
      <c r="E36" s="28">
        <f>IF(Table13[[#This Row],[Discount Band]]="High",3,IF(Table13[[#This Row],[Discount Band]]="Medium",2,IF(Table13[[#This Row],[Discount Band]]="Low",1,0)))</f>
        <v>3</v>
      </c>
      <c r="F36" s="34">
        <v>947</v>
      </c>
      <c r="G36" s="26">
        <v>260</v>
      </c>
      <c r="H36" s="26">
        <v>125</v>
      </c>
      <c r="I36" s="26">
        <v>118375</v>
      </c>
      <c r="J36" s="26">
        <v>13021.25</v>
      </c>
      <c r="K36" s="26">
        <v>105353.75</v>
      </c>
      <c r="L36" s="26">
        <v>113640</v>
      </c>
      <c r="M36" s="26">
        <v>-8286.25</v>
      </c>
      <c r="N36" s="32">
        <v>41518</v>
      </c>
      <c r="O36" s="28">
        <v>9</v>
      </c>
      <c r="P36" s="33" t="s">
        <v>36</v>
      </c>
      <c r="Q36" s="31">
        <v>2013</v>
      </c>
    </row>
    <row r="37" spans="1:17" ht="12.55" x14ac:dyDescent="0.2">
      <c r="A37" s="24" t="s">
        <v>31</v>
      </c>
      <c r="B37" s="24" t="s">
        <v>22</v>
      </c>
      <c r="C37" s="25" t="s">
        <v>44</v>
      </c>
      <c r="D37" s="25" t="s">
        <v>50</v>
      </c>
      <c r="E37" s="28">
        <f>IF(Table13[[#This Row],[Discount Band]]="High",3,IF(Table13[[#This Row],[Discount Band]]="Medium",2,IF(Table13[[#This Row],[Discount Band]]="Low",1,0)))</f>
        <v>2</v>
      </c>
      <c r="F37" s="34">
        <v>2087</v>
      </c>
      <c r="G37" s="26">
        <v>120</v>
      </c>
      <c r="H37" s="26">
        <v>125</v>
      </c>
      <c r="I37" s="26">
        <v>260875</v>
      </c>
      <c r="J37" s="26">
        <v>18261.25</v>
      </c>
      <c r="K37" s="26">
        <v>242613.75</v>
      </c>
      <c r="L37" s="26">
        <v>250440</v>
      </c>
      <c r="M37" s="26">
        <v>-7826.25</v>
      </c>
      <c r="N37" s="32">
        <v>41883</v>
      </c>
      <c r="O37" s="28">
        <v>9</v>
      </c>
      <c r="P37" s="33" t="s">
        <v>36</v>
      </c>
      <c r="Q37" s="31">
        <v>2014</v>
      </c>
    </row>
    <row r="38" spans="1:17" ht="12.55" x14ac:dyDescent="0.2">
      <c r="A38" s="24" t="s">
        <v>31</v>
      </c>
      <c r="B38" s="24" t="s">
        <v>26</v>
      </c>
      <c r="C38" s="25" t="s">
        <v>18</v>
      </c>
      <c r="D38" s="25" t="s">
        <v>50</v>
      </c>
      <c r="E38" s="28">
        <f>IF(Table13[[#This Row],[Discount Band]]="High",3,IF(Table13[[#This Row],[Discount Band]]="Medium",2,IF(Table13[[#This Row],[Discount Band]]="Low",1,0)))</f>
        <v>2</v>
      </c>
      <c r="F38" s="34">
        <v>1540</v>
      </c>
      <c r="G38" s="26">
        <v>3</v>
      </c>
      <c r="H38" s="26">
        <v>125</v>
      </c>
      <c r="I38" s="26">
        <v>192500</v>
      </c>
      <c r="J38" s="26">
        <v>15400</v>
      </c>
      <c r="K38" s="26">
        <v>177100</v>
      </c>
      <c r="L38" s="26">
        <v>184800</v>
      </c>
      <c r="M38" s="26">
        <v>-7700</v>
      </c>
      <c r="N38" s="32">
        <v>41852</v>
      </c>
      <c r="O38" s="28">
        <v>8</v>
      </c>
      <c r="P38" s="33" t="s">
        <v>35</v>
      </c>
      <c r="Q38" s="31">
        <v>2014</v>
      </c>
    </row>
    <row r="39" spans="1:17" ht="12.55" x14ac:dyDescent="0.2">
      <c r="A39" s="24" t="s">
        <v>31</v>
      </c>
      <c r="B39" s="24" t="s">
        <v>22</v>
      </c>
      <c r="C39" s="25" t="s">
        <v>45</v>
      </c>
      <c r="D39" s="25" t="s">
        <v>51</v>
      </c>
      <c r="E39" s="28">
        <f>IF(Table13[[#This Row],[Discount Band]]="High",3,IF(Table13[[#This Row],[Discount Band]]="Medium",2,IF(Table13[[#This Row],[Discount Band]]="Low",1,0)))</f>
        <v>3</v>
      </c>
      <c r="F39" s="34">
        <v>552</v>
      </c>
      <c r="G39" s="26">
        <v>250</v>
      </c>
      <c r="H39" s="26">
        <v>125</v>
      </c>
      <c r="I39" s="26">
        <v>69000</v>
      </c>
      <c r="J39" s="26">
        <v>10350</v>
      </c>
      <c r="K39" s="26">
        <v>58650</v>
      </c>
      <c r="L39" s="26">
        <v>66240</v>
      </c>
      <c r="M39" s="26">
        <v>-7590</v>
      </c>
      <c r="N39" s="32">
        <v>41944</v>
      </c>
      <c r="O39" s="28">
        <v>11</v>
      </c>
      <c r="P39" s="33" t="s">
        <v>43</v>
      </c>
      <c r="Q39" s="31">
        <v>2014</v>
      </c>
    </row>
    <row r="40" spans="1:17" ht="12.55" x14ac:dyDescent="0.2">
      <c r="A40" s="24" t="s">
        <v>31</v>
      </c>
      <c r="B40" s="24" t="s">
        <v>39</v>
      </c>
      <c r="C40" s="25" t="s">
        <v>44</v>
      </c>
      <c r="D40" s="25" t="s">
        <v>50</v>
      </c>
      <c r="E40" s="28">
        <f>IF(Table13[[#This Row],[Discount Band]]="High",3,IF(Table13[[#This Row],[Discount Band]]="Medium",2,IF(Table13[[#This Row],[Discount Band]]="Low",1,0)))</f>
        <v>2</v>
      </c>
      <c r="F40" s="34">
        <v>2755</v>
      </c>
      <c r="G40" s="26">
        <v>120</v>
      </c>
      <c r="H40" s="26">
        <v>125</v>
      </c>
      <c r="I40" s="26">
        <v>344375</v>
      </c>
      <c r="J40" s="26">
        <v>20662.5</v>
      </c>
      <c r="K40" s="26">
        <v>323712.5</v>
      </c>
      <c r="L40" s="26">
        <v>330600</v>
      </c>
      <c r="M40" s="26">
        <v>-6887.5</v>
      </c>
      <c r="N40" s="32">
        <v>41671</v>
      </c>
      <c r="O40" s="28">
        <v>2</v>
      </c>
      <c r="P40" s="33" t="s">
        <v>41</v>
      </c>
      <c r="Q40" s="31">
        <v>2014</v>
      </c>
    </row>
    <row r="41" spans="1:17" ht="12.55" x14ac:dyDescent="0.2">
      <c r="A41" s="24" t="s">
        <v>31</v>
      </c>
      <c r="B41" s="24" t="s">
        <v>17</v>
      </c>
      <c r="C41" s="25" t="s">
        <v>47</v>
      </c>
      <c r="D41" s="25" t="s">
        <v>50</v>
      </c>
      <c r="E41" s="28">
        <f>IF(Table13[[#This Row],[Discount Band]]="High",3,IF(Table13[[#This Row],[Discount Band]]="Medium",2,IF(Table13[[#This Row],[Discount Band]]="Low",1,0)))</f>
        <v>2</v>
      </c>
      <c r="F41" s="34">
        <v>1645</v>
      </c>
      <c r="G41" s="26">
        <v>260</v>
      </c>
      <c r="H41" s="26">
        <v>125</v>
      </c>
      <c r="I41" s="26">
        <v>205625</v>
      </c>
      <c r="J41" s="26">
        <v>14393.75</v>
      </c>
      <c r="K41" s="26">
        <v>191231.25</v>
      </c>
      <c r="L41" s="26">
        <v>197400</v>
      </c>
      <c r="M41" s="26">
        <v>-6168.75</v>
      </c>
      <c r="N41" s="32">
        <v>41760</v>
      </c>
      <c r="O41" s="28">
        <v>5</v>
      </c>
      <c r="P41" s="33" t="s">
        <v>49</v>
      </c>
      <c r="Q41" s="31">
        <v>2014</v>
      </c>
    </row>
    <row r="42" spans="1:17" ht="12.55" x14ac:dyDescent="0.2">
      <c r="A42" s="24" t="s">
        <v>31</v>
      </c>
      <c r="B42" s="24" t="s">
        <v>26</v>
      </c>
      <c r="C42" s="25" t="s">
        <v>40</v>
      </c>
      <c r="D42" s="25" t="s">
        <v>50</v>
      </c>
      <c r="E42" s="28">
        <f>IF(Table13[[#This Row],[Discount Band]]="High",3,IF(Table13[[#This Row],[Discount Band]]="Medium",2,IF(Table13[[#This Row],[Discount Band]]="Low",1,0)))</f>
        <v>2</v>
      </c>
      <c r="F42" s="34">
        <v>1114</v>
      </c>
      <c r="G42" s="26">
        <v>10</v>
      </c>
      <c r="H42" s="26">
        <v>125</v>
      </c>
      <c r="I42" s="26">
        <v>139250</v>
      </c>
      <c r="J42" s="26">
        <v>11140</v>
      </c>
      <c r="K42" s="26">
        <v>128110</v>
      </c>
      <c r="L42" s="26">
        <v>133680</v>
      </c>
      <c r="M42" s="26">
        <v>-5570</v>
      </c>
      <c r="N42" s="32">
        <v>41699</v>
      </c>
      <c r="O42" s="28">
        <v>3</v>
      </c>
      <c r="P42" s="33" t="s">
        <v>29</v>
      </c>
      <c r="Q42" s="31">
        <v>2014</v>
      </c>
    </row>
    <row r="43" spans="1:17" ht="12.55" x14ac:dyDescent="0.2">
      <c r="A43" s="24" t="s">
        <v>31</v>
      </c>
      <c r="B43" s="24" t="s">
        <v>26</v>
      </c>
      <c r="C43" s="25" t="s">
        <v>45</v>
      </c>
      <c r="D43" s="25" t="s">
        <v>50</v>
      </c>
      <c r="E43" s="28">
        <f>IF(Table13[[#This Row],[Discount Band]]="High",3,IF(Table13[[#This Row],[Discount Band]]="Medium",2,IF(Table13[[#This Row],[Discount Band]]="Low",1,0)))</f>
        <v>2</v>
      </c>
      <c r="F43" s="34">
        <v>877</v>
      </c>
      <c r="G43" s="26">
        <v>250</v>
      </c>
      <c r="H43" s="26">
        <v>125</v>
      </c>
      <c r="I43" s="26">
        <v>109625</v>
      </c>
      <c r="J43" s="26">
        <v>9866.25</v>
      </c>
      <c r="K43" s="26">
        <v>99758.75</v>
      </c>
      <c r="L43" s="26">
        <v>105240</v>
      </c>
      <c r="M43" s="26">
        <v>-5481.25</v>
      </c>
      <c r="N43" s="32">
        <v>41944</v>
      </c>
      <c r="O43" s="28">
        <v>11</v>
      </c>
      <c r="P43" s="33" t="s">
        <v>43</v>
      </c>
      <c r="Q43" s="31">
        <v>2014</v>
      </c>
    </row>
    <row r="44" spans="1:17" ht="12.55" x14ac:dyDescent="0.2">
      <c r="A44" s="24" t="s">
        <v>31</v>
      </c>
      <c r="B44" s="24" t="s">
        <v>24</v>
      </c>
      <c r="C44" s="25" t="s">
        <v>47</v>
      </c>
      <c r="D44" s="25" t="s">
        <v>50</v>
      </c>
      <c r="E44" s="28">
        <f>IF(Table13[[#This Row],[Discount Band]]="High",3,IF(Table13[[#This Row],[Discount Band]]="Medium",2,IF(Table13[[#This Row],[Discount Band]]="Low",1,0)))</f>
        <v>2</v>
      </c>
      <c r="F44" s="34">
        <v>1987.5</v>
      </c>
      <c r="G44" s="26">
        <v>260</v>
      </c>
      <c r="H44" s="26">
        <v>125</v>
      </c>
      <c r="I44" s="26">
        <v>248437.5</v>
      </c>
      <c r="J44" s="26">
        <v>14906.25</v>
      </c>
      <c r="K44" s="26">
        <v>233531.25</v>
      </c>
      <c r="L44" s="26">
        <v>238500</v>
      </c>
      <c r="M44" s="26">
        <v>-4968.75</v>
      </c>
      <c r="N44" s="32">
        <v>41640</v>
      </c>
      <c r="O44" s="28">
        <v>1</v>
      </c>
      <c r="P44" s="33" t="s">
        <v>20</v>
      </c>
      <c r="Q44" s="31">
        <v>2014</v>
      </c>
    </row>
    <row r="45" spans="1:17" ht="12.55" x14ac:dyDescent="0.2">
      <c r="A45" s="24" t="s">
        <v>31</v>
      </c>
      <c r="B45" s="24" t="s">
        <v>26</v>
      </c>
      <c r="C45" s="25" t="s">
        <v>45</v>
      </c>
      <c r="D45" s="25" t="s">
        <v>51</v>
      </c>
      <c r="E45" s="28">
        <f>IF(Table13[[#This Row],[Discount Band]]="High",3,IF(Table13[[#This Row],[Discount Band]]="Medium",2,IF(Table13[[#This Row],[Discount Band]]="Low",1,0)))</f>
        <v>3</v>
      </c>
      <c r="F45" s="34">
        <v>554</v>
      </c>
      <c r="G45" s="26">
        <v>250</v>
      </c>
      <c r="H45" s="26">
        <v>125</v>
      </c>
      <c r="I45" s="26">
        <v>69250</v>
      </c>
      <c r="J45" s="26">
        <v>7617.5</v>
      </c>
      <c r="K45" s="26">
        <v>61632.5</v>
      </c>
      <c r="L45" s="26">
        <v>66480</v>
      </c>
      <c r="M45" s="26">
        <v>-4847.5</v>
      </c>
      <c r="N45" s="32">
        <v>41640</v>
      </c>
      <c r="O45" s="28">
        <v>1</v>
      </c>
      <c r="P45" s="33" t="s">
        <v>20</v>
      </c>
      <c r="Q45" s="31">
        <v>2014</v>
      </c>
    </row>
    <row r="46" spans="1:17" ht="12.55" x14ac:dyDescent="0.2">
      <c r="A46" s="24" t="s">
        <v>31</v>
      </c>
      <c r="B46" s="24" t="s">
        <v>39</v>
      </c>
      <c r="C46" s="25" t="s">
        <v>28</v>
      </c>
      <c r="D46" s="25" t="s">
        <v>50</v>
      </c>
      <c r="E46" s="28">
        <f>IF(Table13[[#This Row],[Discount Band]]="High",3,IF(Table13[[#This Row],[Discount Band]]="Medium",2,IF(Table13[[#This Row],[Discount Band]]="Low",1,0)))</f>
        <v>2</v>
      </c>
      <c r="F46" s="34">
        <v>3627</v>
      </c>
      <c r="G46" s="26">
        <v>5</v>
      </c>
      <c r="H46" s="26">
        <v>125</v>
      </c>
      <c r="I46" s="26">
        <v>453375</v>
      </c>
      <c r="J46" s="26">
        <v>22668.75</v>
      </c>
      <c r="K46" s="26">
        <v>430706.25</v>
      </c>
      <c r="L46" s="26">
        <v>435240</v>
      </c>
      <c r="M46" s="26">
        <v>-4533.75</v>
      </c>
      <c r="N46" s="32">
        <v>41821</v>
      </c>
      <c r="O46" s="28">
        <v>7</v>
      </c>
      <c r="P46" s="33" t="s">
        <v>32</v>
      </c>
      <c r="Q46" s="31">
        <v>2014</v>
      </c>
    </row>
    <row r="47" spans="1:17" ht="12.55" x14ac:dyDescent="0.2">
      <c r="A47" s="24" t="s">
        <v>31</v>
      </c>
      <c r="B47" s="24" t="s">
        <v>39</v>
      </c>
      <c r="C47" s="25" t="s">
        <v>47</v>
      </c>
      <c r="D47" s="25" t="s">
        <v>51</v>
      </c>
      <c r="E47" s="28">
        <f>IF(Table13[[#This Row],[Discount Band]]="High",3,IF(Table13[[#This Row],[Discount Band]]="Medium",2,IF(Table13[[#This Row],[Discount Band]]="Low",1,0)))</f>
        <v>3</v>
      </c>
      <c r="F47" s="34">
        <v>579</v>
      </c>
      <c r="G47" s="26">
        <v>260</v>
      </c>
      <c r="H47" s="26">
        <v>125</v>
      </c>
      <c r="I47" s="26">
        <v>72375</v>
      </c>
      <c r="J47" s="26">
        <v>7237.5</v>
      </c>
      <c r="K47" s="26">
        <v>65137.5</v>
      </c>
      <c r="L47" s="26">
        <v>69480</v>
      </c>
      <c r="M47" s="26">
        <v>-4342.5</v>
      </c>
      <c r="N47" s="32">
        <v>41640</v>
      </c>
      <c r="O47" s="28">
        <v>1</v>
      </c>
      <c r="P47" s="33" t="s">
        <v>20</v>
      </c>
      <c r="Q47" s="31">
        <v>2014</v>
      </c>
    </row>
    <row r="48" spans="1:17" ht="12.55" x14ac:dyDescent="0.2">
      <c r="A48" s="24" t="s">
        <v>31</v>
      </c>
      <c r="B48" s="24" t="s">
        <v>39</v>
      </c>
      <c r="C48" s="25" t="s">
        <v>40</v>
      </c>
      <c r="D48" s="25" t="s">
        <v>50</v>
      </c>
      <c r="E48" s="28">
        <f>IF(Table13[[#This Row],[Discount Band]]="High",3,IF(Table13[[#This Row],[Discount Band]]="Medium",2,IF(Table13[[#This Row],[Discount Band]]="Low",1,0)))</f>
        <v>2</v>
      </c>
      <c r="F48" s="34">
        <v>2992</v>
      </c>
      <c r="G48" s="26">
        <v>10</v>
      </c>
      <c r="H48" s="26">
        <v>125</v>
      </c>
      <c r="I48" s="26">
        <v>374000</v>
      </c>
      <c r="J48" s="26">
        <v>18700</v>
      </c>
      <c r="K48" s="26">
        <v>355300</v>
      </c>
      <c r="L48" s="26">
        <v>359040</v>
      </c>
      <c r="M48" s="26">
        <v>-3740</v>
      </c>
      <c r="N48" s="32">
        <v>41699</v>
      </c>
      <c r="O48" s="28">
        <v>3</v>
      </c>
      <c r="P48" s="33" t="s">
        <v>29</v>
      </c>
      <c r="Q48" s="31">
        <v>2014</v>
      </c>
    </row>
    <row r="49" spans="1:17" ht="12.55" x14ac:dyDescent="0.2">
      <c r="A49" s="24" t="s">
        <v>31</v>
      </c>
      <c r="B49" s="24" t="s">
        <v>22</v>
      </c>
      <c r="C49" s="25" t="s">
        <v>47</v>
      </c>
      <c r="D49" s="25" t="s">
        <v>50</v>
      </c>
      <c r="E49" s="28">
        <f>IF(Table13[[#This Row],[Discount Band]]="High",3,IF(Table13[[#This Row],[Discount Band]]="Medium",2,IF(Table13[[#This Row],[Discount Band]]="Low",1,0)))</f>
        <v>2</v>
      </c>
      <c r="F49" s="34">
        <v>994</v>
      </c>
      <c r="G49" s="26">
        <v>260</v>
      </c>
      <c r="H49" s="26">
        <v>125</v>
      </c>
      <c r="I49" s="26">
        <v>124250</v>
      </c>
      <c r="J49" s="26">
        <v>8697.5</v>
      </c>
      <c r="K49" s="26">
        <v>115552.5</v>
      </c>
      <c r="L49" s="26">
        <v>119280</v>
      </c>
      <c r="M49" s="26">
        <v>-3727.5</v>
      </c>
      <c r="N49" s="32">
        <v>41518</v>
      </c>
      <c r="O49" s="28">
        <v>9</v>
      </c>
      <c r="P49" s="33" t="s">
        <v>36</v>
      </c>
      <c r="Q49" s="31">
        <v>2013</v>
      </c>
    </row>
    <row r="50" spans="1:17" ht="12.55" x14ac:dyDescent="0.2">
      <c r="A50" s="24" t="s">
        <v>31</v>
      </c>
      <c r="B50" s="24" t="s">
        <v>17</v>
      </c>
      <c r="C50" s="25" t="s">
        <v>44</v>
      </c>
      <c r="D50" s="25" t="s">
        <v>50</v>
      </c>
      <c r="E50" s="28">
        <f>IF(Table13[[#This Row],[Discount Band]]="High",3,IF(Table13[[#This Row],[Discount Band]]="Medium",2,IF(Table13[[#This Row],[Discount Band]]="Low",1,0)))</f>
        <v>2</v>
      </c>
      <c r="F50" s="34">
        <v>567</v>
      </c>
      <c r="G50" s="26">
        <v>120</v>
      </c>
      <c r="H50" s="26">
        <v>125</v>
      </c>
      <c r="I50" s="26">
        <v>70875</v>
      </c>
      <c r="J50" s="26">
        <v>6378.75</v>
      </c>
      <c r="K50" s="26">
        <v>64496.25</v>
      </c>
      <c r="L50" s="26">
        <v>68040</v>
      </c>
      <c r="M50" s="26">
        <v>-3543.75</v>
      </c>
      <c r="N50" s="32">
        <v>41883</v>
      </c>
      <c r="O50" s="28">
        <v>9</v>
      </c>
      <c r="P50" s="33" t="s">
        <v>36</v>
      </c>
      <c r="Q50" s="31">
        <v>2014</v>
      </c>
    </row>
    <row r="51" spans="1:17" ht="12.55" x14ac:dyDescent="0.2">
      <c r="A51" s="24" t="s">
        <v>31</v>
      </c>
      <c r="B51" s="24" t="s">
        <v>24</v>
      </c>
      <c r="C51" s="25" t="s">
        <v>40</v>
      </c>
      <c r="D51" s="25" t="s">
        <v>50</v>
      </c>
      <c r="E51" s="28">
        <f>IF(Table13[[#This Row],[Discount Band]]="High",3,IF(Table13[[#This Row],[Discount Band]]="Medium",2,IF(Table13[[#This Row],[Discount Band]]="Low",1,0)))</f>
        <v>2</v>
      </c>
      <c r="F51" s="34">
        <v>2385</v>
      </c>
      <c r="G51" s="26">
        <v>10</v>
      </c>
      <c r="H51" s="26">
        <v>125</v>
      </c>
      <c r="I51" s="26">
        <v>298125</v>
      </c>
      <c r="J51" s="26">
        <v>14906.25</v>
      </c>
      <c r="K51" s="26">
        <v>283218.75</v>
      </c>
      <c r="L51" s="26">
        <v>286200</v>
      </c>
      <c r="M51" s="26">
        <v>-2981.25</v>
      </c>
      <c r="N51" s="32">
        <v>41699</v>
      </c>
      <c r="O51" s="28">
        <v>3</v>
      </c>
      <c r="P51" s="33" t="s">
        <v>29</v>
      </c>
      <c r="Q51" s="31">
        <v>2014</v>
      </c>
    </row>
    <row r="52" spans="1:17" ht="12.55" x14ac:dyDescent="0.2">
      <c r="A52" s="24" t="s">
        <v>31</v>
      </c>
      <c r="B52" s="24" t="s">
        <v>26</v>
      </c>
      <c r="C52" s="25" t="s">
        <v>45</v>
      </c>
      <c r="D52" s="25" t="s">
        <v>51</v>
      </c>
      <c r="E52" s="28">
        <f>IF(Table13[[#This Row],[Discount Band]]="High",3,IF(Table13[[#This Row],[Discount Band]]="Medium",2,IF(Table13[[#This Row],[Discount Band]]="Low",1,0)))</f>
        <v>3</v>
      </c>
      <c r="F52" s="34">
        <v>341</v>
      </c>
      <c r="G52" s="26">
        <v>250</v>
      </c>
      <c r="H52" s="26">
        <v>125</v>
      </c>
      <c r="I52" s="26">
        <v>42625</v>
      </c>
      <c r="J52" s="26">
        <v>4262.5</v>
      </c>
      <c r="K52" s="26">
        <v>38362.5</v>
      </c>
      <c r="L52" s="26">
        <v>40920</v>
      </c>
      <c r="M52" s="26">
        <v>-2557.5</v>
      </c>
      <c r="N52" s="32">
        <v>41760</v>
      </c>
      <c r="O52" s="28">
        <v>5</v>
      </c>
      <c r="P52" s="33" t="s">
        <v>49</v>
      </c>
      <c r="Q52" s="31">
        <v>2014</v>
      </c>
    </row>
    <row r="53" spans="1:17" ht="12.55" x14ac:dyDescent="0.2">
      <c r="A53" s="24" t="s">
        <v>31</v>
      </c>
      <c r="B53" s="24" t="s">
        <v>17</v>
      </c>
      <c r="C53" s="25" t="s">
        <v>44</v>
      </c>
      <c r="D53" s="25" t="s">
        <v>50</v>
      </c>
      <c r="E53" s="28">
        <f>IF(Table13[[#This Row],[Discount Band]]="High",3,IF(Table13[[#This Row],[Discount Band]]="Medium",2,IF(Table13[[#This Row],[Discount Band]]="Low",1,0)))</f>
        <v>2</v>
      </c>
      <c r="F53" s="34">
        <v>952</v>
      </c>
      <c r="G53" s="26">
        <v>120</v>
      </c>
      <c r="H53" s="26">
        <v>125</v>
      </c>
      <c r="I53" s="26">
        <v>119000</v>
      </c>
      <c r="J53" s="26">
        <v>7140</v>
      </c>
      <c r="K53" s="26">
        <v>111860</v>
      </c>
      <c r="L53" s="26">
        <v>114240</v>
      </c>
      <c r="M53" s="26">
        <v>-2380</v>
      </c>
      <c r="N53" s="32">
        <v>41671</v>
      </c>
      <c r="O53" s="28">
        <v>2</v>
      </c>
      <c r="P53" s="33" t="s">
        <v>41</v>
      </c>
      <c r="Q53" s="31">
        <v>2014</v>
      </c>
    </row>
    <row r="54" spans="1:17" ht="12.55" x14ac:dyDescent="0.2">
      <c r="A54" s="24" t="s">
        <v>31</v>
      </c>
      <c r="B54" s="24" t="s">
        <v>22</v>
      </c>
      <c r="C54" s="25" t="s">
        <v>18</v>
      </c>
      <c r="D54" s="25" t="s">
        <v>50</v>
      </c>
      <c r="E54" s="28">
        <f>IF(Table13[[#This Row],[Discount Band]]="High",3,IF(Table13[[#This Row],[Discount Band]]="Medium",2,IF(Table13[[#This Row],[Discount Band]]="Low",1,0)))</f>
        <v>2</v>
      </c>
      <c r="F54" s="34">
        <v>887</v>
      </c>
      <c r="G54" s="26">
        <v>3</v>
      </c>
      <c r="H54" s="26">
        <v>125</v>
      </c>
      <c r="I54" s="26">
        <v>110875</v>
      </c>
      <c r="J54" s="26">
        <v>6652.5</v>
      </c>
      <c r="K54" s="26">
        <v>104222.5</v>
      </c>
      <c r="L54" s="26">
        <v>106440</v>
      </c>
      <c r="M54" s="26">
        <v>-2217.5</v>
      </c>
      <c r="N54" s="32">
        <v>41609</v>
      </c>
      <c r="O54" s="28">
        <v>12</v>
      </c>
      <c r="P54" s="33" t="s">
        <v>27</v>
      </c>
      <c r="Q54" s="31">
        <v>2013</v>
      </c>
    </row>
    <row r="55" spans="1:17" ht="12.55" x14ac:dyDescent="0.2">
      <c r="A55" s="24" t="s">
        <v>31</v>
      </c>
      <c r="B55" s="24" t="s">
        <v>39</v>
      </c>
      <c r="C55" s="25" t="s">
        <v>40</v>
      </c>
      <c r="D55" s="25" t="s">
        <v>50</v>
      </c>
      <c r="E55" s="28">
        <f>IF(Table13[[#This Row],[Discount Band]]="High",3,IF(Table13[[#This Row],[Discount Band]]="Medium",2,IF(Table13[[#This Row],[Discount Band]]="Low",1,0)))</f>
        <v>2</v>
      </c>
      <c r="F55" s="34">
        <v>861</v>
      </c>
      <c r="G55" s="26">
        <v>10</v>
      </c>
      <c r="H55" s="26">
        <v>125</v>
      </c>
      <c r="I55" s="26">
        <v>107625</v>
      </c>
      <c r="J55" s="26">
        <v>5381.25</v>
      </c>
      <c r="K55" s="26">
        <v>102243.75</v>
      </c>
      <c r="L55" s="26">
        <v>103320</v>
      </c>
      <c r="M55" s="26">
        <v>-1076.25</v>
      </c>
      <c r="N55" s="32">
        <v>41913</v>
      </c>
      <c r="O55" s="28">
        <v>10</v>
      </c>
      <c r="P55" s="33" t="s">
        <v>37</v>
      </c>
      <c r="Q55" s="31">
        <v>2014</v>
      </c>
    </row>
    <row r="56" spans="1:17" ht="12.55" x14ac:dyDescent="0.2">
      <c r="A56" s="24" t="s">
        <v>31</v>
      </c>
      <c r="B56" s="24" t="s">
        <v>39</v>
      </c>
      <c r="C56" s="25" t="s">
        <v>44</v>
      </c>
      <c r="D56" s="25" t="s">
        <v>50</v>
      </c>
      <c r="E56" s="28">
        <f>IF(Table13[[#This Row],[Discount Band]]="High",3,IF(Table13[[#This Row],[Discount Band]]="Medium",2,IF(Table13[[#This Row],[Discount Band]]="Low",1,0)))</f>
        <v>2</v>
      </c>
      <c r="F56" s="34">
        <v>861</v>
      </c>
      <c r="G56" s="26">
        <v>120</v>
      </c>
      <c r="H56" s="26">
        <v>125</v>
      </c>
      <c r="I56" s="26">
        <v>107625</v>
      </c>
      <c r="J56" s="26">
        <v>5381.25</v>
      </c>
      <c r="K56" s="26">
        <v>102243.75</v>
      </c>
      <c r="L56" s="26">
        <v>103320</v>
      </c>
      <c r="M56" s="26">
        <v>-1076.25</v>
      </c>
      <c r="N56" s="32">
        <v>41913</v>
      </c>
      <c r="O56" s="28">
        <v>10</v>
      </c>
      <c r="P56" s="33" t="s">
        <v>37</v>
      </c>
      <c r="Q56" s="31">
        <v>2014</v>
      </c>
    </row>
    <row r="57" spans="1:17" ht="12.55" x14ac:dyDescent="0.2">
      <c r="A57" s="24" t="s">
        <v>31</v>
      </c>
      <c r="B57" s="24" t="s">
        <v>22</v>
      </c>
      <c r="C57" s="25" t="s">
        <v>44</v>
      </c>
      <c r="D57" s="25" t="s">
        <v>50</v>
      </c>
      <c r="E57" s="28">
        <f>IF(Table13[[#This Row],[Discount Band]]="High",3,IF(Table13[[#This Row],[Discount Band]]="Medium",2,IF(Table13[[#This Row],[Discount Band]]="Low",1,0)))</f>
        <v>2</v>
      </c>
      <c r="F57" s="34">
        <v>807</v>
      </c>
      <c r="G57" s="26">
        <v>120</v>
      </c>
      <c r="H57" s="26">
        <v>125</v>
      </c>
      <c r="I57" s="26">
        <v>100875</v>
      </c>
      <c r="J57" s="26">
        <v>5043.75</v>
      </c>
      <c r="K57" s="26">
        <v>95831.25</v>
      </c>
      <c r="L57" s="26">
        <v>96840</v>
      </c>
      <c r="M57" s="26">
        <v>-1008.75</v>
      </c>
      <c r="N57" s="32">
        <v>41671</v>
      </c>
      <c r="O57" s="28">
        <v>2</v>
      </c>
      <c r="P57" s="33" t="s">
        <v>41</v>
      </c>
      <c r="Q57" s="31">
        <v>2014</v>
      </c>
    </row>
    <row r="58" spans="1:17" ht="12.55" x14ac:dyDescent="0.2">
      <c r="A58" s="24" t="s">
        <v>31</v>
      </c>
      <c r="B58" s="24" t="s">
        <v>24</v>
      </c>
      <c r="C58" s="25" t="s">
        <v>40</v>
      </c>
      <c r="D58" s="25" t="s">
        <v>50</v>
      </c>
      <c r="E58" s="28">
        <f>IF(Table13[[#This Row],[Discount Band]]="High",3,IF(Table13[[#This Row],[Discount Band]]="Medium",2,IF(Table13[[#This Row],[Discount Band]]="Low",1,0)))</f>
        <v>2</v>
      </c>
      <c r="F58" s="34">
        <v>704</v>
      </c>
      <c r="G58" s="26">
        <v>10</v>
      </c>
      <c r="H58" s="26">
        <v>125</v>
      </c>
      <c r="I58" s="26">
        <v>88000</v>
      </c>
      <c r="J58" s="26">
        <v>4400</v>
      </c>
      <c r="K58" s="26">
        <v>83600</v>
      </c>
      <c r="L58" s="26">
        <v>84480</v>
      </c>
      <c r="M58" s="26">
        <v>-880</v>
      </c>
      <c r="N58" s="32">
        <v>41548</v>
      </c>
      <c r="O58" s="28">
        <v>10</v>
      </c>
      <c r="P58" s="33" t="s">
        <v>37</v>
      </c>
      <c r="Q58" s="31">
        <v>2013</v>
      </c>
    </row>
    <row r="59" spans="1:17" ht="12.55" x14ac:dyDescent="0.2">
      <c r="A59" s="24" t="s">
        <v>31</v>
      </c>
      <c r="B59" s="24" t="s">
        <v>24</v>
      </c>
      <c r="C59" s="25" t="s">
        <v>44</v>
      </c>
      <c r="D59" s="25" t="s">
        <v>50</v>
      </c>
      <c r="E59" s="28">
        <f>IF(Table13[[#This Row],[Discount Band]]="High",3,IF(Table13[[#This Row],[Discount Band]]="Medium",2,IF(Table13[[#This Row],[Discount Band]]="Low",1,0)))</f>
        <v>2</v>
      </c>
      <c r="F59" s="34">
        <v>704</v>
      </c>
      <c r="G59" s="26">
        <v>120</v>
      </c>
      <c r="H59" s="26">
        <v>125</v>
      </c>
      <c r="I59" s="26">
        <v>88000</v>
      </c>
      <c r="J59" s="26">
        <v>4400</v>
      </c>
      <c r="K59" s="26">
        <v>83600</v>
      </c>
      <c r="L59" s="26">
        <v>84480</v>
      </c>
      <c r="M59" s="26">
        <v>-880</v>
      </c>
      <c r="N59" s="32">
        <v>41548</v>
      </c>
      <c r="O59" s="28">
        <v>10</v>
      </c>
      <c r="P59" s="33" t="s">
        <v>37</v>
      </c>
      <c r="Q59" s="31">
        <v>2013</v>
      </c>
    </row>
    <row r="60" spans="1:17" ht="12.55" x14ac:dyDescent="0.2">
      <c r="A60" s="24" t="s">
        <v>31</v>
      </c>
      <c r="B60" s="24" t="s">
        <v>22</v>
      </c>
      <c r="C60" s="25" t="s">
        <v>40</v>
      </c>
      <c r="D60" s="25" t="s">
        <v>48</v>
      </c>
      <c r="E60" s="28">
        <f>IF(Table13[[#This Row],[Discount Band]]="High",3,IF(Table13[[#This Row],[Discount Band]]="Medium",2,IF(Table13[[#This Row],[Discount Band]]="Low",1,0)))</f>
        <v>1</v>
      </c>
      <c r="F60" s="34">
        <v>795</v>
      </c>
      <c r="G60" s="26">
        <v>10</v>
      </c>
      <c r="H60" s="26">
        <v>125</v>
      </c>
      <c r="I60" s="26">
        <v>99375</v>
      </c>
      <c r="J60" s="26">
        <v>3975</v>
      </c>
      <c r="K60" s="26">
        <v>95400</v>
      </c>
      <c r="L60" s="26">
        <v>95400</v>
      </c>
      <c r="M60" s="26">
        <v>0</v>
      </c>
      <c r="N60" s="32">
        <v>41699</v>
      </c>
      <c r="O60" s="28">
        <v>3</v>
      </c>
      <c r="P60" s="33" t="s">
        <v>29</v>
      </c>
      <c r="Q60" s="31">
        <v>2014</v>
      </c>
    </row>
    <row r="61" spans="1:17" ht="12.55" x14ac:dyDescent="0.2">
      <c r="A61" s="24" t="s">
        <v>31</v>
      </c>
      <c r="B61" s="24" t="s">
        <v>26</v>
      </c>
      <c r="C61" s="25" t="s">
        <v>47</v>
      </c>
      <c r="D61" s="25" t="s">
        <v>48</v>
      </c>
      <c r="E61" s="28">
        <f>IF(Table13[[#This Row],[Discount Band]]="High",3,IF(Table13[[#This Row],[Discount Band]]="Medium",2,IF(Table13[[#This Row],[Discount Band]]="Low",1,0)))</f>
        <v>1</v>
      </c>
      <c r="F61" s="34">
        <v>1074</v>
      </c>
      <c r="G61" s="26">
        <v>260</v>
      </c>
      <c r="H61" s="26">
        <v>125</v>
      </c>
      <c r="I61" s="26">
        <v>134250</v>
      </c>
      <c r="J61" s="26">
        <v>5370</v>
      </c>
      <c r="K61" s="26">
        <v>128880</v>
      </c>
      <c r="L61" s="26">
        <v>128880</v>
      </c>
      <c r="M61" s="26">
        <v>0</v>
      </c>
      <c r="N61" s="32">
        <v>41730</v>
      </c>
      <c r="O61" s="28">
        <v>4</v>
      </c>
      <c r="P61" s="33" t="s">
        <v>46</v>
      </c>
      <c r="Q61" s="31">
        <v>2014</v>
      </c>
    </row>
    <row r="62" spans="1:17" ht="12.55" x14ac:dyDescent="0.2">
      <c r="A62" s="24" t="s">
        <v>31</v>
      </c>
      <c r="B62" s="24" t="s">
        <v>26</v>
      </c>
      <c r="C62" s="25" t="s">
        <v>28</v>
      </c>
      <c r="D62" s="25" t="s">
        <v>48</v>
      </c>
      <c r="E62" s="28">
        <f>IF(Table13[[#This Row],[Discount Band]]="High",3,IF(Table13[[#This Row],[Discount Band]]="Medium",2,IF(Table13[[#This Row],[Discount Band]]="Low",1,0)))</f>
        <v>1</v>
      </c>
      <c r="F62" s="34">
        <v>1138</v>
      </c>
      <c r="G62" s="26">
        <v>5</v>
      </c>
      <c r="H62" s="26">
        <v>125</v>
      </c>
      <c r="I62" s="26">
        <v>142250</v>
      </c>
      <c r="J62" s="26">
        <v>5690</v>
      </c>
      <c r="K62" s="26">
        <v>136560</v>
      </c>
      <c r="L62" s="26">
        <v>136560</v>
      </c>
      <c r="M62" s="26">
        <v>0</v>
      </c>
      <c r="N62" s="32">
        <v>41974</v>
      </c>
      <c r="O62" s="28">
        <v>12</v>
      </c>
      <c r="P62" s="33" t="s">
        <v>27</v>
      </c>
      <c r="Q62" s="31">
        <v>2014</v>
      </c>
    </row>
    <row r="63" spans="1:17" ht="12.55" x14ac:dyDescent="0.2">
      <c r="A63" s="24" t="s">
        <v>31</v>
      </c>
      <c r="B63" s="24" t="s">
        <v>26</v>
      </c>
      <c r="C63" s="25" t="s">
        <v>40</v>
      </c>
      <c r="D63" s="25" t="s">
        <v>48</v>
      </c>
      <c r="E63" s="28">
        <f>IF(Table13[[#This Row],[Discount Band]]="High",3,IF(Table13[[#This Row],[Discount Band]]="Medium",2,IF(Table13[[#This Row],[Discount Band]]="Low",1,0)))</f>
        <v>1</v>
      </c>
      <c r="F63" s="34">
        <v>1138</v>
      </c>
      <c r="G63" s="26">
        <v>10</v>
      </c>
      <c r="H63" s="26">
        <v>125</v>
      </c>
      <c r="I63" s="26">
        <v>142250</v>
      </c>
      <c r="J63" s="26">
        <v>5690</v>
      </c>
      <c r="K63" s="26">
        <v>136560</v>
      </c>
      <c r="L63" s="26">
        <v>136560</v>
      </c>
      <c r="M63" s="26">
        <v>0</v>
      </c>
      <c r="N63" s="32">
        <v>41974</v>
      </c>
      <c r="O63" s="28">
        <v>12</v>
      </c>
      <c r="P63" s="33" t="s">
        <v>27</v>
      </c>
      <c r="Q63" s="31">
        <v>2014</v>
      </c>
    </row>
    <row r="64" spans="1:17" ht="12.55" x14ac:dyDescent="0.2">
      <c r="A64" s="24" t="s">
        <v>31</v>
      </c>
      <c r="B64" s="24" t="s">
        <v>24</v>
      </c>
      <c r="C64" s="25" t="s">
        <v>40</v>
      </c>
      <c r="D64" s="25" t="s">
        <v>48</v>
      </c>
      <c r="E64" s="28">
        <f>IF(Table13[[#This Row],[Discount Band]]="High",3,IF(Table13[[#This Row],[Discount Band]]="Medium",2,IF(Table13[[#This Row],[Discount Band]]="Low",1,0)))</f>
        <v>1</v>
      </c>
      <c r="F64" s="34">
        <v>2988</v>
      </c>
      <c r="G64" s="26">
        <v>10</v>
      </c>
      <c r="H64" s="26">
        <v>125</v>
      </c>
      <c r="I64" s="26">
        <v>373500</v>
      </c>
      <c r="J64" s="26">
        <v>14940</v>
      </c>
      <c r="K64" s="26">
        <v>358560</v>
      </c>
      <c r="L64" s="26">
        <v>358560</v>
      </c>
      <c r="M64" s="26">
        <v>0</v>
      </c>
      <c r="N64" s="32">
        <v>41821</v>
      </c>
      <c r="O64" s="28">
        <v>7</v>
      </c>
      <c r="P64" s="33" t="s">
        <v>32</v>
      </c>
      <c r="Q64" s="31">
        <v>2014</v>
      </c>
    </row>
    <row r="65" spans="1:17" ht="12.55" x14ac:dyDescent="0.2">
      <c r="A65" s="24" t="s">
        <v>16</v>
      </c>
      <c r="B65" s="24" t="s">
        <v>22</v>
      </c>
      <c r="C65" s="25" t="s">
        <v>18</v>
      </c>
      <c r="D65" s="25" t="s">
        <v>51</v>
      </c>
      <c r="E65" s="28">
        <f>IF(Table13[[#This Row],[Discount Band]]="High",3,IF(Table13[[#This Row],[Discount Band]]="Medium",2,IF(Table13[[#This Row],[Discount Band]]="Low",1,0)))</f>
        <v>3</v>
      </c>
      <c r="F65" s="34">
        <v>280</v>
      </c>
      <c r="G65" s="26">
        <v>3</v>
      </c>
      <c r="H65" s="26">
        <v>7</v>
      </c>
      <c r="I65" s="26">
        <v>1960</v>
      </c>
      <c r="J65" s="26">
        <v>274.39999999999998</v>
      </c>
      <c r="K65" s="26">
        <v>1685.6</v>
      </c>
      <c r="L65" s="26">
        <v>1400</v>
      </c>
      <c r="M65" s="26">
        <v>285.59999999999991</v>
      </c>
      <c r="N65" s="32">
        <v>41974</v>
      </c>
      <c r="O65" s="28">
        <v>12</v>
      </c>
      <c r="P65" s="33" t="s">
        <v>27</v>
      </c>
      <c r="Q65" s="31">
        <v>2014</v>
      </c>
    </row>
    <row r="66" spans="1:17" ht="12.55" x14ac:dyDescent="0.2">
      <c r="A66" s="24" t="s">
        <v>16</v>
      </c>
      <c r="B66" s="24" t="s">
        <v>22</v>
      </c>
      <c r="C66" s="25" t="s">
        <v>45</v>
      </c>
      <c r="D66" s="25" t="s">
        <v>51</v>
      </c>
      <c r="E66" s="28">
        <f>IF(Table13[[#This Row],[Discount Band]]="High",3,IF(Table13[[#This Row],[Discount Band]]="Medium",2,IF(Table13[[#This Row],[Discount Band]]="Low",1,0)))</f>
        <v>3</v>
      </c>
      <c r="F66" s="34">
        <v>280</v>
      </c>
      <c r="G66" s="26">
        <v>250</v>
      </c>
      <c r="H66" s="26">
        <v>7</v>
      </c>
      <c r="I66" s="26">
        <v>1960</v>
      </c>
      <c r="J66" s="26">
        <v>274.39999999999998</v>
      </c>
      <c r="K66" s="26">
        <v>1685.6</v>
      </c>
      <c r="L66" s="26">
        <v>1400</v>
      </c>
      <c r="M66" s="26">
        <v>285.59999999999991</v>
      </c>
      <c r="N66" s="32">
        <v>41974</v>
      </c>
      <c r="O66" s="28">
        <v>12</v>
      </c>
      <c r="P66" s="33" t="s">
        <v>27</v>
      </c>
      <c r="Q66" s="31">
        <v>2014</v>
      </c>
    </row>
    <row r="67" spans="1:17" ht="12.55" x14ac:dyDescent="0.2">
      <c r="A67" s="24" t="s">
        <v>16</v>
      </c>
      <c r="B67" s="24" t="s">
        <v>24</v>
      </c>
      <c r="C67" s="25" t="s">
        <v>28</v>
      </c>
      <c r="D67" s="25" t="s">
        <v>51</v>
      </c>
      <c r="E67" s="28">
        <f>IF(Table13[[#This Row],[Discount Band]]="High",3,IF(Table13[[#This Row],[Discount Band]]="Medium",2,IF(Table13[[#This Row],[Discount Band]]="Low",1,0)))</f>
        <v>3</v>
      </c>
      <c r="F67" s="34">
        <v>293</v>
      </c>
      <c r="G67" s="26">
        <v>5</v>
      </c>
      <c r="H67" s="26">
        <v>7</v>
      </c>
      <c r="I67" s="26">
        <v>2051</v>
      </c>
      <c r="J67" s="26">
        <v>287.14</v>
      </c>
      <c r="K67" s="26">
        <v>1763.8600000000001</v>
      </c>
      <c r="L67" s="26">
        <v>1465</v>
      </c>
      <c r="M67" s="26">
        <v>298.86000000000013</v>
      </c>
      <c r="N67" s="32">
        <v>41671</v>
      </c>
      <c r="O67" s="28">
        <v>2</v>
      </c>
      <c r="P67" s="33" t="s">
        <v>41</v>
      </c>
      <c r="Q67" s="31">
        <v>2014</v>
      </c>
    </row>
    <row r="68" spans="1:17" ht="12.55" x14ac:dyDescent="0.2">
      <c r="A68" s="24" t="s">
        <v>16</v>
      </c>
      <c r="B68" s="24" t="s">
        <v>17</v>
      </c>
      <c r="C68" s="25" t="s">
        <v>40</v>
      </c>
      <c r="D68" s="25" t="s">
        <v>50</v>
      </c>
      <c r="E68" s="28">
        <f>IF(Table13[[#This Row],[Discount Band]]="High",3,IF(Table13[[#This Row],[Discount Band]]="Medium",2,IF(Table13[[#This Row],[Discount Band]]="Low",1,0)))</f>
        <v>2</v>
      </c>
      <c r="F68" s="34">
        <v>257</v>
      </c>
      <c r="G68" s="26">
        <v>10</v>
      </c>
      <c r="H68" s="26">
        <v>7</v>
      </c>
      <c r="I68" s="26">
        <v>1799</v>
      </c>
      <c r="J68" s="26">
        <v>143.91999999999999</v>
      </c>
      <c r="K68" s="26">
        <v>1655.08</v>
      </c>
      <c r="L68" s="26">
        <v>1285</v>
      </c>
      <c r="M68" s="26">
        <v>370.07999999999993</v>
      </c>
      <c r="N68" s="32">
        <v>41760</v>
      </c>
      <c r="O68" s="28">
        <v>5</v>
      </c>
      <c r="P68" s="33" t="s">
        <v>49</v>
      </c>
      <c r="Q68" s="31">
        <v>2014</v>
      </c>
    </row>
    <row r="69" spans="1:17" ht="12.55" x14ac:dyDescent="0.2">
      <c r="A69" s="24" t="s">
        <v>16</v>
      </c>
      <c r="B69" s="24" t="s">
        <v>17</v>
      </c>
      <c r="C69" s="25" t="s">
        <v>28</v>
      </c>
      <c r="D69" s="25" t="s">
        <v>51</v>
      </c>
      <c r="E69" s="28">
        <f>IF(Table13[[#This Row],[Discount Band]]="High",3,IF(Table13[[#This Row],[Discount Band]]="Medium",2,IF(Table13[[#This Row],[Discount Band]]="Low",1,0)))</f>
        <v>3</v>
      </c>
      <c r="F69" s="34">
        <v>388</v>
      </c>
      <c r="G69" s="26">
        <v>5</v>
      </c>
      <c r="H69" s="26">
        <v>7</v>
      </c>
      <c r="I69" s="26">
        <v>2716</v>
      </c>
      <c r="J69" s="26">
        <v>380.24</v>
      </c>
      <c r="K69" s="26">
        <v>2335.7600000000002</v>
      </c>
      <c r="L69" s="26">
        <v>1940</v>
      </c>
      <c r="M69" s="26">
        <v>395.76000000000022</v>
      </c>
      <c r="N69" s="32">
        <v>41883</v>
      </c>
      <c r="O69" s="28">
        <v>9</v>
      </c>
      <c r="P69" s="33" t="s">
        <v>36</v>
      </c>
      <c r="Q69" s="31">
        <v>2014</v>
      </c>
    </row>
    <row r="70" spans="1:17" ht="12.55" x14ac:dyDescent="0.2">
      <c r="A70" s="24" t="s">
        <v>16</v>
      </c>
      <c r="B70" s="24" t="s">
        <v>39</v>
      </c>
      <c r="C70" s="25" t="s">
        <v>18</v>
      </c>
      <c r="D70" s="25" t="s">
        <v>50</v>
      </c>
      <c r="E70" s="28">
        <f>IF(Table13[[#This Row],[Discount Band]]="High",3,IF(Table13[[#This Row],[Discount Band]]="Medium",2,IF(Table13[[#This Row],[Discount Band]]="Low",1,0)))</f>
        <v>2</v>
      </c>
      <c r="F70" s="34">
        <v>263</v>
      </c>
      <c r="G70" s="26">
        <v>3</v>
      </c>
      <c r="H70" s="26">
        <v>7</v>
      </c>
      <c r="I70" s="26">
        <v>1841</v>
      </c>
      <c r="J70" s="26">
        <v>110.46</v>
      </c>
      <c r="K70" s="26">
        <v>1730.54</v>
      </c>
      <c r="L70" s="26">
        <v>1315</v>
      </c>
      <c r="M70" s="26">
        <v>415.53999999999996</v>
      </c>
      <c r="N70" s="32">
        <v>41579</v>
      </c>
      <c r="O70" s="28">
        <v>11</v>
      </c>
      <c r="P70" s="33" t="s">
        <v>43</v>
      </c>
      <c r="Q70" s="31">
        <v>2013</v>
      </c>
    </row>
    <row r="71" spans="1:17" ht="12.55" x14ac:dyDescent="0.2">
      <c r="A71" s="24" t="s">
        <v>16</v>
      </c>
      <c r="B71" s="24" t="s">
        <v>39</v>
      </c>
      <c r="C71" s="25" t="s">
        <v>40</v>
      </c>
      <c r="D71" s="25" t="s">
        <v>51</v>
      </c>
      <c r="E71" s="28">
        <f>IF(Table13[[#This Row],[Discount Band]]="High",3,IF(Table13[[#This Row],[Discount Band]]="Medium",2,IF(Table13[[#This Row],[Discount Band]]="Low",1,0)))</f>
        <v>3</v>
      </c>
      <c r="F71" s="34">
        <v>380</v>
      </c>
      <c r="G71" s="26">
        <v>10</v>
      </c>
      <c r="H71" s="26">
        <v>7</v>
      </c>
      <c r="I71" s="26">
        <v>2660</v>
      </c>
      <c r="J71" s="26">
        <v>292.60000000000002</v>
      </c>
      <c r="K71" s="26">
        <v>2367.4</v>
      </c>
      <c r="L71" s="26">
        <v>1900</v>
      </c>
      <c r="M71" s="26">
        <v>467.40000000000009</v>
      </c>
      <c r="N71" s="32">
        <v>41518</v>
      </c>
      <c r="O71" s="28">
        <v>9</v>
      </c>
      <c r="P71" s="33" t="s">
        <v>36</v>
      </c>
      <c r="Q71" s="31">
        <v>2013</v>
      </c>
    </row>
    <row r="72" spans="1:17" ht="12.55" x14ac:dyDescent="0.2">
      <c r="A72" s="24" t="s">
        <v>16</v>
      </c>
      <c r="B72" s="24" t="s">
        <v>22</v>
      </c>
      <c r="C72" s="25" t="s">
        <v>40</v>
      </c>
      <c r="D72" s="25" t="s">
        <v>50</v>
      </c>
      <c r="E72" s="28">
        <f>IF(Table13[[#This Row],[Discount Band]]="High",3,IF(Table13[[#This Row],[Discount Band]]="Medium",2,IF(Table13[[#This Row],[Discount Band]]="Low",1,0)))</f>
        <v>2</v>
      </c>
      <c r="F72" s="34">
        <v>360</v>
      </c>
      <c r="G72" s="26">
        <v>10</v>
      </c>
      <c r="H72" s="26">
        <v>7</v>
      </c>
      <c r="I72" s="26">
        <v>2520</v>
      </c>
      <c r="J72" s="26">
        <v>226.8</v>
      </c>
      <c r="K72" s="26">
        <v>2293.1999999999998</v>
      </c>
      <c r="L72" s="26">
        <v>1800</v>
      </c>
      <c r="M72" s="26">
        <v>493.19999999999982</v>
      </c>
      <c r="N72" s="32">
        <v>41913</v>
      </c>
      <c r="O72" s="28">
        <v>10</v>
      </c>
      <c r="P72" s="33" t="s">
        <v>37</v>
      </c>
      <c r="Q72" s="31">
        <v>2014</v>
      </c>
    </row>
    <row r="73" spans="1:17" ht="12.55" x14ac:dyDescent="0.2">
      <c r="A73" s="24" t="s">
        <v>16</v>
      </c>
      <c r="B73" s="24" t="s">
        <v>22</v>
      </c>
      <c r="C73" s="25" t="s">
        <v>45</v>
      </c>
      <c r="D73" s="25" t="s">
        <v>50</v>
      </c>
      <c r="E73" s="28">
        <f>IF(Table13[[#This Row],[Discount Band]]="High",3,IF(Table13[[#This Row],[Discount Band]]="Medium",2,IF(Table13[[#This Row],[Discount Band]]="Low",1,0)))</f>
        <v>2</v>
      </c>
      <c r="F73" s="34">
        <v>360</v>
      </c>
      <c r="G73" s="26">
        <v>250</v>
      </c>
      <c r="H73" s="26">
        <v>7</v>
      </c>
      <c r="I73" s="26">
        <v>2520</v>
      </c>
      <c r="J73" s="26">
        <v>226.8</v>
      </c>
      <c r="K73" s="26">
        <v>2293.1999999999998</v>
      </c>
      <c r="L73" s="26">
        <v>1800</v>
      </c>
      <c r="M73" s="26">
        <v>493.19999999999982</v>
      </c>
      <c r="N73" s="32">
        <v>41913</v>
      </c>
      <c r="O73" s="28">
        <v>10</v>
      </c>
      <c r="P73" s="33" t="s">
        <v>37</v>
      </c>
      <c r="Q73" s="31">
        <v>2014</v>
      </c>
    </row>
    <row r="74" spans="1:17" ht="12.55" x14ac:dyDescent="0.2">
      <c r="A74" s="24" t="s">
        <v>16</v>
      </c>
      <c r="B74" s="24" t="s">
        <v>22</v>
      </c>
      <c r="C74" s="25" t="s">
        <v>45</v>
      </c>
      <c r="D74" s="25" t="s">
        <v>48</v>
      </c>
      <c r="E74" s="28">
        <f>IF(Table13[[#This Row],[Discount Band]]="High",3,IF(Table13[[#This Row],[Discount Band]]="Medium",2,IF(Table13[[#This Row],[Discount Band]]="Low",1,0)))</f>
        <v>1</v>
      </c>
      <c r="F74" s="34">
        <v>263</v>
      </c>
      <c r="G74" s="26">
        <v>250</v>
      </c>
      <c r="H74" s="26">
        <v>7</v>
      </c>
      <c r="I74" s="26">
        <v>1841</v>
      </c>
      <c r="J74" s="26">
        <v>18.41</v>
      </c>
      <c r="K74" s="26">
        <v>1822.59</v>
      </c>
      <c r="L74" s="26">
        <v>1315</v>
      </c>
      <c r="M74" s="26">
        <v>507.58999999999992</v>
      </c>
      <c r="N74" s="32">
        <v>41699</v>
      </c>
      <c r="O74" s="28">
        <v>3</v>
      </c>
      <c r="P74" s="33" t="s">
        <v>29</v>
      </c>
      <c r="Q74" s="31">
        <v>2014</v>
      </c>
    </row>
    <row r="75" spans="1:17" ht="12.55" x14ac:dyDescent="0.2">
      <c r="A75" s="24" t="s">
        <v>16</v>
      </c>
      <c r="B75" s="24" t="s">
        <v>17</v>
      </c>
      <c r="C75" s="25" t="s">
        <v>40</v>
      </c>
      <c r="D75" s="25" t="s">
        <v>51</v>
      </c>
      <c r="E75" s="28">
        <f>IF(Table13[[#This Row],[Discount Band]]="High",3,IF(Table13[[#This Row],[Discount Band]]="Medium",2,IF(Table13[[#This Row],[Discount Band]]="Low",1,0)))</f>
        <v>3</v>
      </c>
      <c r="F75" s="34">
        <v>723</v>
      </c>
      <c r="G75" s="26">
        <v>10</v>
      </c>
      <c r="H75" s="26">
        <v>7</v>
      </c>
      <c r="I75" s="26">
        <v>5061</v>
      </c>
      <c r="J75" s="26">
        <v>759.15000000000009</v>
      </c>
      <c r="K75" s="26">
        <v>4301.8500000000004</v>
      </c>
      <c r="L75" s="26">
        <v>3615</v>
      </c>
      <c r="M75" s="26">
        <v>686.85000000000014</v>
      </c>
      <c r="N75" s="32">
        <v>41730</v>
      </c>
      <c r="O75" s="28">
        <v>4</v>
      </c>
      <c r="P75" s="33" t="s">
        <v>46</v>
      </c>
      <c r="Q75" s="31">
        <v>2014</v>
      </c>
    </row>
    <row r="76" spans="1:17" ht="12.55" x14ac:dyDescent="0.2">
      <c r="A76" s="24" t="s">
        <v>16</v>
      </c>
      <c r="B76" s="24" t="s">
        <v>26</v>
      </c>
      <c r="C76" s="25" t="s">
        <v>44</v>
      </c>
      <c r="D76" s="25" t="s">
        <v>48</v>
      </c>
      <c r="E76" s="28">
        <f>IF(Table13[[#This Row],[Discount Band]]="High",3,IF(Table13[[#This Row],[Discount Band]]="Medium",2,IF(Table13[[#This Row],[Discount Band]]="Low",1,0)))</f>
        <v>1</v>
      </c>
      <c r="F76" s="34">
        <v>362</v>
      </c>
      <c r="G76" s="26">
        <v>120</v>
      </c>
      <c r="H76" s="26">
        <v>7</v>
      </c>
      <c r="I76" s="26">
        <v>2534</v>
      </c>
      <c r="J76" s="26">
        <v>25.34</v>
      </c>
      <c r="K76" s="26">
        <v>2508.66</v>
      </c>
      <c r="L76" s="26">
        <v>1810</v>
      </c>
      <c r="M76" s="26">
        <v>698.65999999999985</v>
      </c>
      <c r="N76" s="32">
        <v>41760</v>
      </c>
      <c r="O76" s="28">
        <v>5</v>
      </c>
      <c r="P76" s="33" t="s">
        <v>49</v>
      </c>
      <c r="Q76" s="31">
        <v>2014</v>
      </c>
    </row>
    <row r="77" spans="1:17" ht="12.55" x14ac:dyDescent="0.2">
      <c r="A77" s="24" t="s">
        <v>16</v>
      </c>
      <c r="B77" s="24" t="s">
        <v>17</v>
      </c>
      <c r="C77" s="25" t="s">
        <v>28</v>
      </c>
      <c r="D77" s="25" t="s">
        <v>50</v>
      </c>
      <c r="E77" s="28">
        <f>IF(Table13[[#This Row],[Discount Band]]="High",3,IF(Table13[[#This Row],[Discount Band]]="Medium",2,IF(Table13[[#This Row],[Discount Band]]="Low",1,0)))</f>
        <v>2</v>
      </c>
      <c r="F77" s="34">
        <v>488</v>
      </c>
      <c r="G77" s="26">
        <v>5</v>
      </c>
      <c r="H77" s="26">
        <v>7</v>
      </c>
      <c r="I77" s="26">
        <v>3416</v>
      </c>
      <c r="J77" s="26">
        <v>273.27999999999997</v>
      </c>
      <c r="K77" s="26">
        <v>3142.7200000000003</v>
      </c>
      <c r="L77" s="26">
        <v>2440</v>
      </c>
      <c r="M77" s="26">
        <v>702.72000000000025</v>
      </c>
      <c r="N77" s="32">
        <v>41671</v>
      </c>
      <c r="O77" s="28">
        <v>2</v>
      </c>
      <c r="P77" s="33" t="s">
        <v>41</v>
      </c>
      <c r="Q77" s="31">
        <v>2014</v>
      </c>
    </row>
    <row r="78" spans="1:17" ht="12.55" x14ac:dyDescent="0.2">
      <c r="A78" s="24" t="s">
        <v>16</v>
      </c>
      <c r="B78" s="24" t="s">
        <v>26</v>
      </c>
      <c r="C78" s="25" t="s">
        <v>18</v>
      </c>
      <c r="D78" s="25" t="s">
        <v>50</v>
      </c>
      <c r="E78" s="28">
        <f>IF(Table13[[#This Row],[Discount Band]]="High",3,IF(Table13[[#This Row],[Discount Band]]="Medium",2,IF(Table13[[#This Row],[Discount Band]]="Low",1,0)))</f>
        <v>2</v>
      </c>
      <c r="F78" s="34">
        <v>521</v>
      </c>
      <c r="G78" s="26">
        <v>3</v>
      </c>
      <c r="H78" s="26">
        <v>7</v>
      </c>
      <c r="I78" s="26">
        <v>3647</v>
      </c>
      <c r="J78" s="26">
        <v>328.23</v>
      </c>
      <c r="K78" s="26">
        <v>3318.77</v>
      </c>
      <c r="L78" s="26">
        <v>2605</v>
      </c>
      <c r="M78" s="26">
        <v>713.77</v>
      </c>
      <c r="N78" s="32">
        <v>41974</v>
      </c>
      <c r="O78" s="28">
        <v>12</v>
      </c>
      <c r="P78" s="33" t="s">
        <v>27</v>
      </c>
      <c r="Q78" s="31">
        <v>2014</v>
      </c>
    </row>
    <row r="79" spans="1:17" ht="12.55" x14ac:dyDescent="0.2">
      <c r="A79" s="24" t="s">
        <v>16</v>
      </c>
      <c r="B79" s="24" t="s">
        <v>26</v>
      </c>
      <c r="C79" s="25" t="s">
        <v>45</v>
      </c>
      <c r="D79" s="25" t="s">
        <v>50</v>
      </c>
      <c r="E79" s="28">
        <f>IF(Table13[[#This Row],[Discount Band]]="High",3,IF(Table13[[#This Row],[Discount Band]]="Medium",2,IF(Table13[[#This Row],[Discount Band]]="Low",1,0)))</f>
        <v>2</v>
      </c>
      <c r="F79" s="34">
        <v>521</v>
      </c>
      <c r="G79" s="26">
        <v>250</v>
      </c>
      <c r="H79" s="26">
        <v>7</v>
      </c>
      <c r="I79" s="26">
        <v>3647</v>
      </c>
      <c r="J79" s="26">
        <v>328.23</v>
      </c>
      <c r="K79" s="26">
        <v>3318.77</v>
      </c>
      <c r="L79" s="26">
        <v>2605</v>
      </c>
      <c r="M79" s="26">
        <v>713.77</v>
      </c>
      <c r="N79" s="32">
        <v>41974</v>
      </c>
      <c r="O79" s="28">
        <v>12</v>
      </c>
      <c r="P79" s="33" t="s">
        <v>27</v>
      </c>
      <c r="Q79" s="31">
        <v>2014</v>
      </c>
    </row>
    <row r="80" spans="1:17" ht="12.55" x14ac:dyDescent="0.2">
      <c r="A80" s="24" t="s">
        <v>23</v>
      </c>
      <c r="B80" s="24" t="s">
        <v>22</v>
      </c>
      <c r="C80" s="25" t="s">
        <v>40</v>
      </c>
      <c r="D80" s="25" t="s">
        <v>51</v>
      </c>
      <c r="E80" s="28">
        <f>IF(Table13[[#This Row],[Discount Band]]="High",3,IF(Table13[[#This Row],[Discount Band]]="Medium",2,IF(Table13[[#This Row],[Discount Band]]="Low",1,0)))</f>
        <v>3</v>
      </c>
      <c r="F80" s="34">
        <v>278</v>
      </c>
      <c r="G80" s="26">
        <v>10</v>
      </c>
      <c r="H80" s="26">
        <v>15</v>
      </c>
      <c r="I80" s="26">
        <v>4170</v>
      </c>
      <c r="J80" s="26">
        <v>583.79999999999995</v>
      </c>
      <c r="K80" s="26">
        <v>3586.2</v>
      </c>
      <c r="L80" s="26">
        <v>2780</v>
      </c>
      <c r="M80" s="26">
        <v>806.19999999999982</v>
      </c>
      <c r="N80" s="32">
        <v>41671</v>
      </c>
      <c r="O80" s="28">
        <v>2</v>
      </c>
      <c r="P80" s="33" t="s">
        <v>41</v>
      </c>
      <c r="Q80" s="31">
        <v>2014</v>
      </c>
    </row>
    <row r="81" spans="1:17" ht="12.55" x14ac:dyDescent="0.2">
      <c r="A81" s="24" t="s">
        <v>16</v>
      </c>
      <c r="B81" s="24" t="s">
        <v>39</v>
      </c>
      <c r="C81" s="25" t="s">
        <v>44</v>
      </c>
      <c r="D81" s="25" t="s">
        <v>50</v>
      </c>
      <c r="E81" s="28">
        <f>IF(Table13[[#This Row],[Discount Band]]="High",3,IF(Table13[[#This Row],[Discount Band]]="Medium",2,IF(Table13[[#This Row],[Discount Band]]="Low",1,0)))</f>
        <v>2</v>
      </c>
      <c r="F81" s="34">
        <v>547</v>
      </c>
      <c r="G81" s="26">
        <v>120</v>
      </c>
      <c r="H81" s="26">
        <v>7</v>
      </c>
      <c r="I81" s="26">
        <v>3829</v>
      </c>
      <c r="J81" s="26">
        <v>268.02999999999997</v>
      </c>
      <c r="K81" s="26">
        <v>3560.9700000000003</v>
      </c>
      <c r="L81" s="26">
        <v>2735</v>
      </c>
      <c r="M81" s="26">
        <v>825.97000000000025</v>
      </c>
      <c r="N81" s="32">
        <v>41944</v>
      </c>
      <c r="O81" s="28">
        <v>11</v>
      </c>
      <c r="P81" s="33" t="s">
        <v>43</v>
      </c>
      <c r="Q81" s="31">
        <v>2014</v>
      </c>
    </row>
    <row r="82" spans="1:17" ht="12.55" x14ac:dyDescent="0.2">
      <c r="A82" s="24" t="s">
        <v>23</v>
      </c>
      <c r="B82" s="24" t="s">
        <v>26</v>
      </c>
      <c r="C82" s="25" t="s">
        <v>44</v>
      </c>
      <c r="D82" s="25" t="s">
        <v>50</v>
      </c>
      <c r="E82" s="28">
        <f>IF(Table13[[#This Row],[Discount Band]]="High",3,IF(Table13[[#This Row],[Discount Band]]="Medium",2,IF(Table13[[#This Row],[Discount Band]]="Low",1,0)))</f>
        <v>2</v>
      </c>
      <c r="F82" s="34">
        <v>245</v>
      </c>
      <c r="G82" s="26">
        <v>120</v>
      </c>
      <c r="H82" s="26">
        <v>15</v>
      </c>
      <c r="I82" s="26">
        <v>3675</v>
      </c>
      <c r="J82" s="26">
        <v>330.75</v>
      </c>
      <c r="K82" s="26">
        <v>3344.25</v>
      </c>
      <c r="L82" s="26">
        <v>2450</v>
      </c>
      <c r="M82" s="26">
        <v>894.25</v>
      </c>
      <c r="N82" s="32">
        <v>41760</v>
      </c>
      <c r="O82" s="28">
        <v>5</v>
      </c>
      <c r="P82" s="33" t="s">
        <v>49</v>
      </c>
      <c r="Q82" s="31">
        <v>2014</v>
      </c>
    </row>
    <row r="83" spans="1:17" ht="12.55" x14ac:dyDescent="0.2">
      <c r="A83" s="24" t="s">
        <v>16</v>
      </c>
      <c r="B83" s="24" t="s">
        <v>39</v>
      </c>
      <c r="C83" s="25" t="s">
        <v>18</v>
      </c>
      <c r="D83" s="25" t="s">
        <v>50</v>
      </c>
      <c r="E83" s="28">
        <f>IF(Table13[[#This Row],[Discount Band]]="High",3,IF(Table13[[#This Row],[Discount Band]]="Medium",2,IF(Table13[[#This Row],[Discount Band]]="Low",1,0)))</f>
        <v>2</v>
      </c>
      <c r="F83" s="34">
        <v>570</v>
      </c>
      <c r="G83" s="26">
        <v>3</v>
      </c>
      <c r="H83" s="26">
        <v>7</v>
      </c>
      <c r="I83" s="26">
        <v>3990</v>
      </c>
      <c r="J83" s="26">
        <v>199.5</v>
      </c>
      <c r="K83" s="26">
        <v>3790.5</v>
      </c>
      <c r="L83" s="26">
        <v>2850</v>
      </c>
      <c r="M83" s="26">
        <v>940.5</v>
      </c>
      <c r="N83" s="32">
        <v>41974</v>
      </c>
      <c r="O83" s="28">
        <v>12</v>
      </c>
      <c r="P83" s="33" t="s">
        <v>27</v>
      </c>
      <c r="Q83" s="31">
        <v>2014</v>
      </c>
    </row>
    <row r="84" spans="1:17" ht="12.55" x14ac:dyDescent="0.2">
      <c r="A84" s="24" t="s">
        <v>16</v>
      </c>
      <c r="B84" s="24" t="s">
        <v>39</v>
      </c>
      <c r="C84" s="25" t="s">
        <v>45</v>
      </c>
      <c r="D84" s="25" t="s">
        <v>50</v>
      </c>
      <c r="E84" s="28">
        <f>IF(Table13[[#This Row],[Discount Band]]="High",3,IF(Table13[[#This Row],[Discount Band]]="Medium",2,IF(Table13[[#This Row],[Discount Band]]="Low",1,0)))</f>
        <v>2</v>
      </c>
      <c r="F84" s="34">
        <v>570</v>
      </c>
      <c r="G84" s="26">
        <v>250</v>
      </c>
      <c r="H84" s="26">
        <v>7</v>
      </c>
      <c r="I84" s="26">
        <v>3990</v>
      </c>
      <c r="J84" s="26">
        <v>199.5</v>
      </c>
      <c r="K84" s="26">
        <v>3790.5</v>
      </c>
      <c r="L84" s="26">
        <v>2850</v>
      </c>
      <c r="M84" s="26">
        <v>940.5</v>
      </c>
      <c r="N84" s="32">
        <v>41974</v>
      </c>
      <c r="O84" s="28">
        <v>12</v>
      </c>
      <c r="P84" s="33" t="s">
        <v>27</v>
      </c>
      <c r="Q84" s="31">
        <v>2014</v>
      </c>
    </row>
    <row r="85" spans="1:17" ht="12.55" x14ac:dyDescent="0.2">
      <c r="A85" s="24" t="s">
        <v>23</v>
      </c>
      <c r="B85" s="24" t="s">
        <v>17</v>
      </c>
      <c r="C85" s="25" t="s">
        <v>40</v>
      </c>
      <c r="D85" s="25" t="s">
        <v>48</v>
      </c>
      <c r="E85" s="28">
        <f>IF(Table13[[#This Row],[Discount Band]]="High",3,IF(Table13[[#This Row],[Discount Band]]="Medium",2,IF(Table13[[#This Row],[Discount Band]]="Low",1,0)))</f>
        <v>1</v>
      </c>
      <c r="F85" s="34">
        <v>218</v>
      </c>
      <c r="G85" s="26">
        <v>10</v>
      </c>
      <c r="H85" s="26">
        <v>15</v>
      </c>
      <c r="I85" s="26">
        <v>3270</v>
      </c>
      <c r="J85" s="26">
        <v>130.80000000000001</v>
      </c>
      <c r="K85" s="26">
        <v>3139.2</v>
      </c>
      <c r="L85" s="26">
        <v>2180</v>
      </c>
      <c r="M85" s="26">
        <v>959.19999999999982</v>
      </c>
      <c r="N85" s="32">
        <v>41883</v>
      </c>
      <c r="O85" s="28">
        <v>9</v>
      </c>
      <c r="P85" s="33" t="s">
        <v>36</v>
      </c>
      <c r="Q85" s="31">
        <v>2014</v>
      </c>
    </row>
    <row r="86" spans="1:17" ht="12.55" x14ac:dyDescent="0.2">
      <c r="A86" s="24" t="s">
        <v>16</v>
      </c>
      <c r="B86" s="24" t="s">
        <v>24</v>
      </c>
      <c r="C86" s="25" t="s">
        <v>28</v>
      </c>
      <c r="D86" s="25" t="s">
        <v>48</v>
      </c>
      <c r="E86" s="28">
        <f>IF(Table13[[#This Row],[Discount Band]]="High",3,IF(Table13[[#This Row],[Discount Band]]="Medium",2,IF(Table13[[#This Row],[Discount Band]]="Low",1,0)))</f>
        <v>1</v>
      </c>
      <c r="F86" s="34">
        <v>544</v>
      </c>
      <c r="G86" s="26">
        <v>5</v>
      </c>
      <c r="H86" s="26">
        <v>7</v>
      </c>
      <c r="I86" s="26">
        <v>3808</v>
      </c>
      <c r="J86" s="26">
        <v>114.24</v>
      </c>
      <c r="K86" s="26">
        <v>3693.76</v>
      </c>
      <c r="L86" s="26">
        <v>2720</v>
      </c>
      <c r="M86" s="26">
        <v>973.76000000000022</v>
      </c>
      <c r="N86" s="32">
        <v>41883</v>
      </c>
      <c r="O86" s="28">
        <v>9</v>
      </c>
      <c r="P86" s="33" t="s">
        <v>36</v>
      </c>
      <c r="Q86" s="31">
        <v>2014</v>
      </c>
    </row>
    <row r="87" spans="1:17" ht="12.55" x14ac:dyDescent="0.2">
      <c r="A87" s="24" t="s">
        <v>16</v>
      </c>
      <c r="B87" s="24" t="s">
        <v>39</v>
      </c>
      <c r="C87" s="25" t="s">
        <v>40</v>
      </c>
      <c r="D87" s="25" t="s">
        <v>50</v>
      </c>
      <c r="E87" s="28">
        <f>IF(Table13[[#This Row],[Discount Band]]="High",3,IF(Table13[[#This Row],[Discount Band]]="Medium",2,IF(Table13[[#This Row],[Discount Band]]="Low",1,0)))</f>
        <v>2</v>
      </c>
      <c r="F87" s="34">
        <v>678</v>
      </c>
      <c r="G87" s="26">
        <v>10</v>
      </c>
      <c r="H87" s="26">
        <v>7</v>
      </c>
      <c r="I87" s="26">
        <v>4746</v>
      </c>
      <c r="J87" s="26">
        <v>379.68</v>
      </c>
      <c r="K87" s="26">
        <v>4366.32</v>
      </c>
      <c r="L87" s="26">
        <v>3390</v>
      </c>
      <c r="M87" s="26">
        <v>976.31999999999971</v>
      </c>
      <c r="N87" s="32">
        <v>41852</v>
      </c>
      <c r="O87" s="28">
        <v>8</v>
      </c>
      <c r="P87" s="33" t="s">
        <v>35</v>
      </c>
      <c r="Q87" s="31">
        <v>2014</v>
      </c>
    </row>
    <row r="88" spans="1:17" ht="12.55" x14ac:dyDescent="0.2">
      <c r="A88" s="24" t="s">
        <v>16</v>
      </c>
      <c r="B88" s="24" t="s">
        <v>17</v>
      </c>
      <c r="C88" s="25" t="s">
        <v>18</v>
      </c>
      <c r="D88" s="25" t="s">
        <v>50</v>
      </c>
      <c r="E88" s="28">
        <f>IF(Table13[[#This Row],[Discount Band]]="High",3,IF(Table13[[#This Row],[Discount Band]]="Medium",2,IF(Table13[[#This Row],[Discount Band]]="Low",1,0)))</f>
        <v>2</v>
      </c>
      <c r="F88" s="34">
        <v>819</v>
      </c>
      <c r="G88" s="26">
        <v>3</v>
      </c>
      <c r="H88" s="26">
        <v>7</v>
      </c>
      <c r="I88" s="26">
        <v>5733</v>
      </c>
      <c r="J88" s="26">
        <v>515.97</v>
      </c>
      <c r="K88" s="26">
        <v>5217.03</v>
      </c>
      <c r="L88" s="26">
        <v>4095</v>
      </c>
      <c r="M88" s="26">
        <v>1122.03</v>
      </c>
      <c r="N88" s="32">
        <v>41821</v>
      </c>
      <c r="O88" s="28">
        <v>7</v>
      </c>
      <c r="P88" s="33" t="s">
        <v>32</v>
      </c>
      <c r="Q88" s="31">
        <v>2014</v>
      </c>
    </row>
    <row r="89" spans="1:17" ht="12.55" x14ac:dyDescent="0.2">
      <c r="A89" s="24" t="s">
        <v>23</v>
      </c>
      <c r="B89" s="24" t="s">
        <v>26</v>
      </c>
      <c r="C89" s="25" t="s">
        <v>40</v>
      </c>
      <c r="D89" s="25" t="s">
        <v>51</v>
      </c>
      <c r="E89" s="28">
        <f>IF(Table13[[#This Row],[Discount Band]]="High",3,IF(Table13[[#This Row],[Discount Band]]="Medium",2,IF(Table13[[#This Row],[Discount Band]]="Low",1,0)))</f>
        <v>3</v>
      </c>
      <c r="F89" s="34">
        <v>380</v>
      </c>
      <c r="G89" s="26">
        <v>10</v>
      </c>
      <c r="H89" s="26">
        <v>15</v>
      </c>
      <c r="I89" s="26">
        <v>5700</v>
      </c>
      <c r="J89" s="26">
        <v>684</v>
      </c>
      <c r="K89" s="26">
        <v>5016</v>
      </c>
      <c r="L89" s="26">
        <v>3800</v>
      </c>
      <c r="M89" s="26">
        <v>1216</v>
      </c>
      <c r="N89" s="32">
        <v>41609</v>
      </c>
      <c r="O89" s="28">
        <v>12</v>
      </c>
      <c r="P89" s="33" t="s">
        <v>27</v>
      </c>
      <c r="Q89" s="31">
        <v>2013</v>
      </c>
    </row>
    <row r="90" spans="1:17" ht="12.55" x14ac:dyDescent="0.2">
      <c r="A90" s="24" t="s">
        <v>16</v>
      </c>
      <c r="B90" s="24" t="s">
        <v>24</v>
      </c>
      <c r="C90" s="25" t="s">
        <v>44</v>
      </c>
      <c r="D90" s="25" t="s">
        <v>48</v>
      </c>
      <c r="E90" s="28">
        <f>IF(Table13[[#This Row],[Discount Band]]="High",3,IF(Table13[[#This Row],[Discount Band]]="Medium",2,IF(Table13[[#This Row],[Discount Band]]="Low",1,0)))</f>
        <v>1</v>
      </c>
      <c r="F90" s="34">
        <v>639</v>
      </c>
      <c r="G90" s="26">
        <v>120</v>
      </c>
      <c r="H90" s="26">
        <v>7</v>
      </c>
      <c r="I90" s="26">
        <v>4473</v>
      </c>
      <c r="J90" s="26">
        <v>44.73</v>
      </c>
      <c r="K90" s="26">
        <v>4428.2700000000004</v>
      </c>
      <c r="L90" s="26">
        <v>3195</v>
      </c>
      <c r="M90" s="26">
        <v>1233.2700000000004</v>
      </c>
      <c r="N90" s="32">
        <v>41944</v>
      </c>
      <c r="O90" s="28">
        <v>11</v>
      </c>
      <c r="P90" s="33" t="s">
        <v>43</v>
      </c>
      <c r="Q90" s="31">
        <v>2014</v>
      </c>
    </row>
    <row r="91" spans="1:17" ht="12.55" x14ac:dyDescent="0.2">
      <c r="A91" s="24" t="s">
        <v>31</v>
      </c>
      <c r="B91" s="24" t="s">
        <v>39</v>
      </c>
      <c r="C91" s="25" t="s">
        <v>18</v>
      </c>
      <c r="D91" s="25" t="s">
        <v>48</v>
      </c>
      <c r="E91" s="28">
        <f>IF(Table13[[#This Row],[Discount Band]]="High",3,IF(Table13[[#This Row],[Discount Band]]="Medium",2,IF(Table13[[#This Row],[Discount Band]]="Low",1,0)))</f>
        <v>1</v>
      </c>
      <c r="F91" s="34">
        <v>330</v>
      </c>
      <c r="G91" s="26">
        <v>3</v>
      </c>
      <c r="H91" s="26">
        <v>125</v>
      </c>
      <c r="I91" s="26">
        <v>41250</v>
      </c>
      <c r="J91" s="26">
        <v>412.5</v>
      </c>
      <c r="K91" s="26">
        <v>40837.5</v>
      </c>
      <c r="L91" s="26">
        <v>39600</v>
      </c>
      <c r="M91" s="26">
        <v>1237.5</v>
      </c>
      <c r="N91" s="32">
        <v>41518</v>
      </c>
      <c r="O91" s="28">
        <v>9</v>
      </c>
      <c r="P91" s="33" t="s">
        <v>36</v>
      </c>
      <c r="Q91" s="31">
        <v>2013</v>
      </c>
    </row>
    <row r="92" spans="1:17" ht="12.55" x14ac:dyDescent="0.2">
      <c r="A92" s="24" t="s">
        <v>23</v>
      </c>
      <c r="B92" s="24" t="s">
        <v>17</v>
      </c>
      <c r="C92" s="25" t="s">
        <v>44</v>
      </c>
      <c r="D92" s="25" t="s">
        <v>51</v>
      </c>
      <c r="E92" s="28">
        <f>IF(Table13[[#This Row],[Discount Band]]="High",3,IF(Table13[[#This Row],[Discount Band]]="Medium",2,IF(Table13[[#This Row],[Discount Band]]="Low",1,0)))</f>
        <v>3</v>
      </c>
      <c r="F92" s="34">
        <v>384</v>
      </c>
      <c r="G92" s="26">
        <v>120</v>
      </c>
      <c r="H92" s="26">
        <v>15</v>
      </c>
      <c r="I92" s="26">
        <v>5760</v>
      </c>
      <c r="J92" s="26">
        <v>633.59999999999991</v>
      </c>
      <c r="K92" s="26">
        <v>5126.3999999999996</v>
      </c>
      <c r="L92" s="26">
        <v>3840</v>
      </c>
      <c r="M92" s="26">
        <v>1286.3999999999999</v>
      </c>
      <c r="N92" s="32">
        <v>41640</v>
      </c>
      <c r="O92" s="28">
        <v>1</v>
      </c>
      <c r="P92" s="33" t="s">
        <v>20</v>
      </c>
      <c r="Q92" s="31">
        <v>2014</v>
      </c>
    </row>
    <row r="93" spans="1:17" ht="12.55" x14ac:dyDescent="0.2">
      <c r="A93" s="24" t="s">
        <v>16</v>
      </c>
      <c r="B93" s="24" t="s">
        <v>24</v>
      </c>
      <c r="C93" s="25" t="s">
        <v>44</v>
      </c>
      <c r="D93" s="25" t="s">
        <v>51</v>
      </c>
      <c r="E93" s="28">
        <f>IF(Table13[[#This Row],[Discount Band]]="High",3,IF(Table13[[#This Row],[Discount Band]]="Medium",2,IF(Table13[[#This Row],[Discount Band]]="Low",1,0)))</f>
        <v>3</v>
      </c>
      <c r="F93" s="34">
        <v>1190</v>
      </c>
      <c r="G93" s="26">
        <v>120</v>
      </c>
      <c r="H93" s="26">
        <v>7</v>
      </c>
      <c r="I93" s="26">
        <v>8330</v>
      </c>
      <c r="J93" s="26">
        <v>1082.9000000000001</v>
      </c>
      <c r="K93" s="26">
        <v>7247.1</v>
      </c>
      <c r="L93" s="26">
        <v>5950</v>
      </c>
      <c r="M93" s="26">
        <v>1297.1000000000004</v>
      </c>
      <c r="N93" s="32">
        <v>41791</v>
      </c>
      <c r="O93" s="28">
        <v>6</v>
      </c>
      <c r="P93" s="33" t="s">
        <v>25</v>
      </c>
      <c r="Q93" s="31">
        <v>2014</v>
      </c>
    </row>
    <row r="94" spans="1:17" ht="12.55" x14ac:dyDescent="0.2">
      <c r="A94" s="24" t="s">
        <v>16</v>
      </c>
      <c r="B94" s="24" t="s">
        <v>24</v>
      </c>
      <c r="C94" s="25" t="s">
        <v>47</v>
      </c>
      <c r="D94" s="25" t="s">
        <v>51</v>
      </c>
      <c r="E94" s="28">
        <f>IF(Table13[[#This Row],[Discount Band]]="High",3,IF(Table13[[#This Row],[Discount Band]]="Medium",2,IF(Table13[[#This Row],[Discount Band]]="Low",1,0)))</f>
        <v>3</v>
      </c>
      <c r="F94" s="34">
        <v>1190</v>
      </c>
      <c r="G94" s="26">
        <v>260</v>
      </c>
      <c r="H94" s="26">
        <v>7</v>
      </c>
      <c r="I94" s="26">
        <v>8330</v>
      </c>
      <c r="J94" s="26">
        <v>1082.9000000000001</v>
      </c>
      <c r="K94" s="26">
        <v>7247.1</v>
      </c>
      <c r="L94" s="26">
        <v>5950</v>
      </c>
      <c r="M94" s="26">
        <v>1297.1000000000004</v>
      </c>
      <c r="N94" s="32">
        <v>41791</v>
      </c>
      <c r="O94" s="28">
        <v>6</v>
      </c>
      <c r="P94" s="33" t="s">
        <v>25</v>
      </c>
      <c r="Q94" s="31">
        <v>2014</v>
      </c>
    </row>
    <row r="95" spans="1:17" ht="12.55" x14ac:dyDescent="0.2">
      <c r="A95" s="24" t="s">
        <v>16</v>
      </c>
      <c r="B95" s="24" t="s">
        <v>26</v>
      </c>
      <c r="C95" s="25" t="s">
        <v>28</v>
      </c>
      <c r="D95" s="25" t="s">
        <v>51</v>
      </c>
      <c r="E95" s="28">
        <f>IF(Table13[[#This Row],[Discount Band]]="High",3,IF(Table13[[#This Row],[Discount Band]]="Medium",2,IF(Table13[[#This Row],[Discount Band]]="Low",1,0)))</f>
        <v>3</v>
      </c>
      <c r="F95" s="34">
        <v>1368</v>
      </c>
      <c r="G95" s="26">
        <v>5</v>
      </c>
      <c r="H95" s="26">
        <v>7</v>
      </c>
      <c r="I95" s="26">
        <v>9576</v>
      </c>
      <c r="J95" s="26">
        <v>1436.4</v>
      </c>
      <c r="K95" s="26">
        <v>8139.6</v>
      </c>
      <c r="L95" s="26">
        <v>6840</v>
      </c>
      <c r="M95" s="26">
        <v>1299.6000000000004</v>
      </c>
      <c r="N95" s="32">
        <v>41671</v>
      </c>
      <c r="O95" s="28">
        <v>2</v>
      </c>
      <c r="P95" s="33" t="s">
        <v>41</v>
      </c>
      <c r="Q95" s="31">
        <v>2014</v>
      </c>
    </row>
    <row r="96" spans="1:17" ht="12.55" x14ac:dyDescent="0.2">
      <c r="A96" s="24" t="s">
        <v>23</v>
      </c>
      <c r="B96" s="24" t="s">
        <v>22</v>
      </c>
      <c r="C96" s="25" t="s">
        <v>45</v>
      </c>
      <c r="D96" s="25" t="s">
        <v>51</v>
      </c>
      <c r="E96" s="28">
        <f>IF(Table13[[#This Row],[Discount Band]]="High",3,IF(Table13[[#This Row],[Discount Band]]="Medium",2,IF(Table13[[#This Row],[Discount Band]]="Low",1,0)))</f>
        <v>3</v>
      </c>
      <c r="F96" s="34">
        <v>492</v>
      </c>
      <c r="G96" s="26">
        <v>250</v>
      </c>
      <c r="H96" s="26">
        <v>15</v>
      </c>
      <c r="I96" s="26">
        <v>7380</v>
      </c>
      <c r="J96" s="26">
        <v>1107</v>
      </c>
      <c r="K96" s="26">
        <v>6273</v>
      </c>
      <c r="L96" s="26">
        <v>4920</v>
      </c>
      <c r="M96" s="26">
        <v>1353</v>
      </c>
      <c r="N96" s="32">
        <v>41821</v>
      </c>
      <c r="O96" s="28">
        <v>7</v>
      </c>
      <c r="P96" s="33" t="s">
        <v>32</v>
      </c>
      <c r="Q96" s="31">
        <v>2014</v>
      </c>
    </row>
    <row r="97" spans="1:17" ht="12.55" x14ac:dyDescent="0.2">
      <c r="A97" s="24" t="s">
        <v>16</v>
      </c>
      <c r="B97" s="24" t="s">
        <v>39</v>
      </c>
      <c r="C97" s="25" t="s">
        <v>28</v>
      </c>
      <c r="D97" s="25" t="s">
        <v>51</v>
      </c>
      <c r="E97" s="28">
        <f>IF(Table13[[#This Row],[Discount Band]]="High",3,IF(Table13[[#This Row],[Discount Band]]="Medium",2,IF(Table13[[#This Row],[Discount Band]]="Low",1,0)))</f>
        <v>3</v>
      </c>
      <c r="F97" s="34">
        <v>1298</v>
      </c>
      <c r="G97" s="26">
        <v>5</v>
      </c>
      <c r="H97" s="26">
        <v>7</v>
      </c>
      <c r="I97" s="26">
        <v>9086</v>
      </c>
      <c r="J97" s="26">
        <v>1181.18</v>
      </c>
      <c r="K97" s="26">
        <v>7904.82</v>
      </c>
      <c r="L97" s="26">
        <v>6490</v>
      </c>
      <c r="M97" s="26">
        <v>1414.8199999999997</v>
      </c>
      <c r="N97" s="32">
        <v>41671</v>
      </c>
      <c r="O97" s="28">
        <v>2</v>
      </c>
      <c r="P97" s="33" t="s">
        <v>41</v>
      </c>
      <c r="Q97" s="31">
        <v>2014</v>
      </c>
    </row>
    <row r="98" spans="1:17" ht="12.55" x14ac:dyDescent="0.2">
      <c r="A98" s="24" t="s">
        <v>16</v>
      </c>
      <c r="B98" s="24" t="s">
        <v>24</v>
      </c>
      <c r="C98" s="25" t="s">
        <v>40</v>
      </c>
      <c r="D98" s="25" t="s">
        <v>50</v>
      </c>
      <c r="E98" s="28">
        <f>IF(Table13[[#This Row],[Discount Band]]="High",3,IF(Table13[[#This Row],[Discount Band]]="Medium",2,IF(Table13[[#This Row],[Discount Band]]="Low",1,0)))</f>
        <v>2</v>
      </c>
      <c r="F98" s="34">
        <v>1031</v>
      </c>
      <c r="G98" s="26">
        <v>10</v>
      </c>
      <c r="H98" s="26">
        <v>7</v>
      </c>
      <c r="I98" s="26">
        <v>7217</v>
      </c>
      <c r="J98" s="26">
        <v>505.19</v>
      </c>
      <c r="K98" s="26">
        <v>6711.81</v>
      </c>
      <c r="L98" s="26">
        <v>5155</v>
      </c>
      <c r="M98" s="26">
        <v>1556.8100000000004</v>
      </c>
      <c r="N98" s="32">
        <v>41518</v>
      </c>
      <c r="O98" s="28">
        <v>9</v>
      </c>
      <c r="P98" s="33" t="s">
        <v>36</v>
      </c>
      <c r="Q98" s="31">
        <v>2013</v>
      </c>
    </row>
    <row r="99" spans="1:17" ht="12.55" x14ac:dyDescent="0.2">
      <c r="A99" s="24" t="s">
        <v>23</v>
      </c>
      <c r="B99" s="24" t="s">
        <v>24</v>
      </c>
      <c r="C99" s="25" t="s">
        <v>47</v>
      </c>
      <c r="D99" s="25" t="s">
        <v>48</v>
      </c>
      <c r="E99" s="28">
        <f>IF(Table13[[#This Row],[Discount Band]]="High",3,IF(Table13[[#This Row],[Discount Band]]="Medium",2,IF(Table13[[#This Row],[Discount Band]]="Low",1,0)))</f>
        <v>1</v>
      </c>
      <c r="F99" s="34">
        <v>321</v>
      </c>
      <c r="G99" s="26">
        <v>260</v>
      </c>
      <c r="H99" s="26">
        <v>15</v>
      </c>
      <c r="I99" s="26">
        <v>4815</v>
      </c>
      <c r="J99" s="26">
        <v>48.15</v>
      </c>
      <c r="K99" s="26">
        <v>4766.8500000000004</v>
      </c>
      <c r="L99" s="26">
        <v>3210</v>
      </c>
      <c r="M99" s="26">
        <v>1556.8500000000004</v>
      </c>
      <c r="N99" s="32">
        <v>41579</v>
      </c>
      <c r="O99" s="28">
        <v>11</v>
      </c>
      <c r="P99" s="33" t="s">
        <v>43</v>
      </c>
      <c r="Q99" s="31">
        <v>2013</v>
      </c>
    </row>
    <row r="100" spans="1:17" ht="12.55" x14ac:dyDescent="0.2">
      <c r="A100" s="24" t="s">
        <v>16</v>
      </c>
      <c r="B100" s="24" t="s">
        <v>39</v>
      </c>
      <c r="C100" s="25" t="s">
        <v>40</v>
      </c>
      <c r="D100" s="25" t="s">
        <v>51</v>
      </c>
      <c r="E100" s="28">
        <f>IF(Table13[[#This Row],[Discount Band]]="High",3,IF(Table13[[#This Row],[Discount Band]]="Medium",2,IF(Table13[[#This Row],[Discount Band]]="Low",1,0)))</f>
        <v>3</v>
      </c>
      <c r="F100" s="34">
        <v>1438.5</v>
      </c>
      <c r="G100" s="26">
        <v>10</v>
      </c>
      <c r="H100" s="26">
        <v>7</v>
      </c>
      <c r="I100" s="26">
        <v>10069.5</v>
      </c>
      <c r="J100" s="26">
        <v>1309.0350000000001</v>
      </c>
      <c r="K100" s="26">
        <v>8760.4650000000001</v>
      </c>
      <c r="L100" s="26">
        <v>7192.5</v>
      </c>
      <c r="M100" s="26">
        <v>1567.9649999999992</v>
      </c>
      <c r="N100" s="32">
        <v>41640</v>
      </c>
      <c r="O100" s="28">
        <v>1</v>
      </c>
      <c r="P100" s="33" t="s">
        <v>20</v>
      </c>
      <c r="Q100" s="31">
        <v>2014</v>
      </c>
    </row>
    <row r="101" spans="1:17" ht="12.55" x14ac:dyDescent="0.2">
      <c r="A101" s="24" t="s">
        <v>16</v>
      </c>
      <c r="B101" s="24" t="s">
        <v>22</v>
      </c>
      <c r="C101" s="25" t="s">
        <v>40</v>
      </c>
      <c r="D101" s="25" t="s">
        <v>50</v>
      </c>
      <c r="E101" s="28">
        <f>IF(Table13[[#This Row],[Discount Band]]="High",3,IF(Table13[[#This Row],[Discount Band]]="Medium",2,IF(Table13[[#This Row],[Discount Band]]="Low",1,0)))</f>
        <v>2</v>
      </c>
      <c r="F101" s="34">
        <v>1095</v>
      </c>
      <c r="G101" s="26">
        <v>10</v>
      </c>
      <c r="H101" s="26">
        <v>7</v>
      </c>
      <c r="I101" s="26">
        <v>7665</v>
      </c>
      <c r="J101" s="26">
        <v>613.20000000000005</v>
      </c>
      <c r="K101" s="26">
        <v>7051.8</v>
      </c>
      <c r="L101" s="26">
        <v>5475</v>
      </c>
      <c r="M101" s="26">
        <v>1576.8000000000002</v>
      </c>
      <c r="N101" s="32">
        <v>41760</v>
      </c>
      <c r="O101" s="28">
        <v>5</v>
      </c>
      <c r="P101" s="33" t="s">
        <v>49</v>
      </c>
      <c r="Q101" s="31">
        <v>2014</v>
      </c>
    </row>
    <row r="102" spans="1:17" ht="12.55" x14ac:dyDescent="0.2">
      <c r="A102" s="24" t="s">
        <v>31</v>
      </c>
      <c r="B102" s="24" t="s">
        <v>24</v>
      </c>
      <c r="C102" s="25" t="s">
        <v>28</v>
      </c>
      <c r="D102" s="25" t="s">
        <v>48</v>
      </c>
      <c r="E102" s="28">
        <f>IF(Table13[[#This Row],[Discount Band]]="High",3,IF(Table13[[#This Row],[Discount Band]]="Medium",2,IF(Table13[[#This Row],[Discount Band]]="Low",1,0)))</f>
        <v>1</v>
      </c>
      <c r="F102" s="34">
        <v>1287</v>
      </c>
      <c r="G102" s="26">
        <v>5</v>
      </c>
      <c r="H102" s="26">
        <v>125</v>
      </c>
      <c r="I102" s="26">
        <v>160875</v>
      </c>
      <c r="J102" s="26">
        <v>4826.25</v>
      </c>
      <c r="K102" s="26">
        <v>156048.75</v>
      </c>
      <c r="L102" s="26">
        <v>154440</v>
      </c>
      <c r="M102" s="26">
        <v>1608.75</v>
      </c>
      <c r="N102" s="32">
        <v>41974</v>
      </c>
      <c r="O102" s="28">
        <v>12</v>
      </c>
      <c r="P102" s="33" t="s">
        <v>27</v>
      </c>
      <c r="Q102" s="31">
        <v>2014</v>
      </c>
    </row>
    <row r="103" spans="1:17" ht="12.55" x14ac:dyDescent="0.2">
      <c r="A103" s="24" t="s">
        <v>31</v>
      </c>
      <c r="B103" s="24" t="s">
        <v>24</v>
      </c>
      <c r="C103" s="25" t="s">
        <v>40</v>
      </c>
      <c r="D103" s="25" t="s">
        <v>48</v>
      </c>
      <c r="E103" s="28">
        <f>IF(Table13[[#This Row],[Discount Band]]="High",3,IF(Table13[[#This Row],[Discount Band]]="Medium",2,IF(Table13[[#This Row],[Discount Band]]="Low",1,0)))</f>
        <v>1</v>
      </c>
      <c r="F103" s="34">
        <v>1287</v>
      </c>
      <c r="G103" s="26">
        <v>10</v>
      </c>
      <c r="H103" s="26">
        <v>125</v>
      </c>
      <c r="I103" s="26">
        <v>160875</v>
      </c>
      <c r="J103" s="26">
        <v>4826.25</v>
      </c>
      <c r="K103" s="26">
        <v>156048.75</v>
      </c>
      <c r="L103" s="26">
        <v>154440</v>
      </c>
      <c r="M103" s="26">
        <v>1608.75</v>
      </c>
      <c r="N103" s="32">
        <v>41974</v>
      </c>
      <c r="O103" s="28">
        <v>12</v>
      </c>
      <c r="P103" s="33" t="s">
        <v>27</v>
      </c>
      <c r="Q103" s="31">
        <v>2014</v>
      </c>
    </row>
    <row r="104" spans="1:17" ht="12.55" x14ac:dyDescent="0.2">
      <c r="A104" s="24" t="s">
        <v>31</v>
      </c>
      <c r="B104" s="24" t="s">
        <v>26</v>
      </c>
      <c r="C104" s="25" t="s">
        <v>40</v>
      </c>
      <c r="D104" s="25" t="s">
        <v>48</v>
      </c>
      <c r="E104" s="28">
        <f>IF(Table13[[#This Row],[Discount Band]]="High",3,IF(Table13[[#This Row],[Discount Band]]="Medium",2,IF(Table13[[#This Row],[Discount Band]]="Low",1,0)))</f>
        <v>1</v>
      </c>
      <c r="F104" s="34">
        <v>662</v>
      </c>
      <c r="G104" s="26">
        <v>10</v>
      </c>
      <c r="H104" s="26">
        <v>125</v>
      </c>
      <c r="I104" s="26">
        <v>82750</v>
      </c>
      <c r="J104" s="26">
        <v>1655</v>
      </c>
      <c r="K104" s="26">
        <v>81095</v>
      </c>
      <c r="L104" s="26">
        <v>79440</v>
      </c>
      <c r="M104" s="26">
        <v>1655</v>
      </c>
      <c r="N104" s="32">
        <v>41791</v>
      </c>
      <c r="O104" s="28">
        <v>6</v>
      </c>
      <c r="P104" s="33" t="s">
        <v>25</v>
      </c>
      <c r="Q104" s="31">
        <v>2014</v>
      </c>
    </row>
    <row r="105" spans="1:17" ht="12.55" x14ac:dyDescent="0.2">
      <c r="A105" s="24" t="s">
        <v>31</v>
      </c>
      <c r="B105" s="24" t="s">
        <v>26</v>
      </c>
      <c r="C105" s="25" t="s">
        <v>45</v>
      </c>
      <c r="D105" s="25" t="s">
        <v>48</v>
      </c>
      <c r="E105" s="28">
        <f>IF(Table13[[#This Row],[Discount Band]]="High",3,IF(Table13[[#This Row],[Discount Band]]="Medium",2,IF(Table13[[#This Row],[Discount Band]]="Low",1,0)))</f>
        <v>1</v>
      </c>
      <c r="F105" s="34">
        <v>662</v>
      </c>
      <c r="G105" s="26">
        <v>250</v>
      </c>
      <c r="H105" s="26">
        <v>125</v>
      </c>
      <c r="I105" s="26">
        <v>82750</v>
      </c>
      <c r="J105" s="26">
        <v>1655</v>
      </c>
      <c r="K105" s="26">
        <v>81095</v>
      </c>
      <c r="L105" s="26">
        <v>79440</v>
      </c>
      <c r="M105" s="26">
        <v>1655</v>
      </c>
      <c r="N105" s="32">
        <v>41791</v>
      </c>
      <c r="O105" s="28">
        <v>6</v>
      </c>
      <c r="P105" s="33" t="s">
        <v>25</v>
      </c>
      <c r="Q105" s="31">
        <v>2014</v>
      </c>
    </row>
    <row r="106" spans="1:17" ht="12.55" x14ac:dyDescent="0.2">
      <c r="A106" s="24" t="s">
        <v>16</v>
      </c>
      <c r="B106" s="24" t="s">
        <v>22</v>
      </c>
      <c r="C106" s="25" t="s">
        <v>18</v>
      </c>
      <c r="D106" s="25" t="s">
        <v>50</v>
      </c>
      <c r="E106" s="28">
        <f>IF(Table13[[#This Row],[Discount Band]]="High",3,IF(Table13[[#This Row],[Discount Band]]="Medium",2,IF(Table13[[#This Row],[Discount Band]]="Low",1,0)))</f>
        <v>2</v>
      </c>
      <c r="F106" s="34">
        <v>1016</v>
      </c>
      <c r="G106" s="26">
        <v>3</v>
      </c>
      <c r="H106" s="26">
        <v>7</v>
      </c>
      <c r="I106" s="26">
        <v>7112</v>
      </c>
      <c r="J106" s="26">
        <v>355.6</v>
      </c>
      <c r="K106" s="26">
        <v>6756.4</v>
      </c>
      <c r="L106" s="26">
        <v>5080</v>
      </c>
      <c r="M106" s="26">
        <v>1676.3999999999996</v>
      </c>
      <c r="N106" s="32">
        <v>41579</v>
      </c>
      <c r="O106" s="28">
        <v>11</v>
      </c>
      <c r="P106" s="33" t="s">
        <v>43</v>
      </c>
      <c r="Q106" s="31">
        <v>2013</v>
      </c>
    </row>
    <row r="107" spans="1:17" ht="12.55" x14ac:dyDescent="0.2">
      <c r="A107" s="24" t="s">
        <v>16</v>
      </c>
      <c r="B107" s="24" t="s">
        <v>17</v>
      </c>
      <c r="C107" s="25" t="s">
        <v>44</v>
      </c>
      <c r="D107" s="25" t="s">
        <v>50</v>
      </c>
      <c r="E107" s="28">
        <f>IF(Table13[[#This Row],[Discount Band]]="High",3,IF(Table13[[#This Row],[Discount Band]]="Medium",2,IF(Table13[[#This Row],[Discount Band]]="Low",1,0)))</f>
        <v>2</v>
      </c>
      <c r="F107" s="34">
        <v>1135</v>
      </c>
      <c r="G107" s="26">
        <v>120</v>
      </c>
      <c r="H107" s="26">
        <v>7</v>
      </c>
      <c r="I107" s="26">
        <v>7945</v>
      </c>
      <c r="J107" s="26">
        <v>556.15</v>
      </c>
      <c r="K107" s="26">
        <v>7388.85</v>
      </c>
      <c r="L107" s="26">
        <v>5675</v>
      </c>
      <c r="M107" s="26">
        <v>1713.8500000000004</v>
      </c>
      <c r="N107" s="32">
        <v>41791</v>
      </c>
      <c r="O107" s="28">
        <v>6</v>
      </c>
      <c r="P107" s="33" t="s">
        <v>25</v>
      </c>
      <c r="Q107" s="31">
        <v>2014</v>
      </c>
    </row>
    <row r="108" spans="1:17" ht="12.55" x14ac:dyDescent="0.2">
      <c r="A108" s="24" t="s">
        <v>16</v>
      </c>
      <c r="B108" s="24" t="s">
        <v>17</v>
      </c>
      <c r="C108" s="25" t="s">
        <v>47</v>
      </c>
      <c r="D108" s="25" t="s">
        <v>50</v>
      </c>
      <c r="E108" s="28">
        <f>IF(Table13[[#This Row],[Discount Band]]="High",3,IF(Table13[[#This Row],[Discount Band]]="Medium",2,IF(Table13[[#This Row],[Discount Band]]="Low",1,0)))</f>
        <v>2</v>
      </c>
      <c r="F108" s="34">
        <v>1135</v>
      </c>
      <c r="G108" s="26">
        <v>260</v>
      </c>
      <c r="H108" s="26">
        <v>7</v>
      </c>
      <c r="I108" s="26">
        <v>7945</v>
      </c>
      <c r="J108" s="26">
        <v>556.15</v>
      </c>
      <c r="K108" s="26">
        <v>7388.85</v>
      </c>
      <c r="L108" s="26">
        <v>5675</v>
      </c>
      <c r="M108" s="26">
        <v>1713.8500000000004</v>
      </c>
      <c r="N108" s="32">
        <v>41791</v>
      </c>
      <c r="O108" s="28">
        <v>6</v>
      </c>
      <c r="P108" s="33" t="s">
        <v>25</v>
      </c>
      <c r="Q108" s="31">
        <v>2014</v>
      </c>
    </row>
    <row r="109" spans="1:17" ht="12.55" x14ac:dyDescent="0.2">
      <c r="A109" s="24" t="s">
        <v>31</v>
      </c>
      <c r="B109" s="24" t="s">
        <v>17</v>
      </c>
      <c r="C109" s="25" t="s">
        <v>28</v>
      </c>
      <c r="D109" s="25" t="s">
        <v>19</v>
      </c>
      <c r="E109" s="28">
        <f>IF(Table13[[#This Row],[Discount Band]]="High",3,IF(Table13[[#This Row],[Discount Band]]="Medium",2,IF(Table13[[#This Row],[Discount Band]]="Low",1,0)))</f>
        <v>0</v>
      </c>
      <c r="F109" s="34">
        <v>345</v>
      </c>
      <c r="G109" s="26">
        <v>5</v>
      </c>
      <c r="H109" s="26">
        <v>125</v>
      </c>
      <c r="I109" s="26">
        <v>43125</v>
      </c>
      <c r="J109" s="26">
        <v>0</v>
      </c>
      <c r="K109" s="26">
        <v>43125</v>
      </c>
      <c r="L109" s="26">
        <v>41400</v>
      </c>
      <c r="M109" s="26">
        <v>1725</v>
      </c>
      <c r="N109" s="32">
        <v>41548</v>
      </c>
      <c r="O109" s="28">
        <v>10</v>
      </c>
      <c r="P109" s="33" t="s">
        <v>37</v>
      </c>
      <c r="Q109" s="31">
        <v>2013</v>
      </c>
    </row>
    <row r="110" spans="1:17" ht="12.55" x14ac:dyDescent="0.2">
      <c r="A110" s="24" t="s">
        <v>31</v>
      </c>
      <c r="B110" s="24" t="s">
        <v>17</v>
      </c>
      <c r="C110" s="25" t="s">
        <v>44</v>
      </c>
      <c r="D110" s="25" t="s">
        <v>19</v>
      </c>
      <c r="E110" s="28">
        <f>IF(Table13[[#This Row],[Discount Band]]="High",3,IF(Table13[[#This Row],[Discount Band]]="Medium",2,IF(Table13[[#This Row],[Discount Band]]="Low",1,0)))</f>
        <v>0</v>
      </c>
      <c r="F110" s="34">
        <v>345</v>
      </c>
      <c r="G110" s="26">
        <v>120</v>
      </c>
      <c r="H110" s="26">
        <v>125</v>
      </c>
      <c r="I110" s="26">
        <v>43125</v>
      </c>
      <c r="J110" s="26">
        <v>0</v>
      </c>
      <c r="K110" s="26">
        <v>43125</v>
      </c>
      <c r="L110" s="26">
        <v>41400</v>
      </c>
      <c r="M110" s="26">
        <v>1725</v>
      </c>
      <c r="N110" s="32">
        <v>41548</v>
      </c>
      <c r="O110" s="28">
        <v>10</v>
      </c>
      <c r="P110" s="33" t="s">
        <v>37</v>
      </c>
      <c r="Q110" s="31">
        <v>2013</v>
      </c>
    </row>
    <row r="111" spans="1:17" ht="12.55" x14ac:dyDescent="0.2">
      <c r="A111" s="24" t="s">
        <v>16</v>
      </c>
      <c r="B111" s="24" t="s">
        <v>24</v>
      </c>
      <c r="C111" s="25" t="s">
        <v>45</v>
      </c>
      <c r="D111" s="25" t="s">
        <v>51</v>
      </c>
      <c r="E111" s="28">
        <f>IF(Table13[[#This Row],[Discount Band]]="High",3,IF(Table13[[#This Row],[Discount Band]]="Medium",2,IF(Table13[[#This Row],[Discount Band]]="Low",1,0)))</f>
        <v>3</v>
      </c>
      <c r="F111" s="34">
        <v>1491</v>
      </c>
      <c r="G111" s="26">
        <v>250</v>
      </c>
      <c r="H111" s="26">
        <v>7</v>
      </c>
      <c r="I111" s="26">
        <v>10437</v>
      </c>
      <c r="J111" s="26">
        <v>1252.44</v>
      </c>
      <c r="K111" s="26">
        <v>9184.56</v>
      </c>
      <c r="L111" s="26">
        <v>7455</v>
      </c>
      <c r="M111" s="26">
        <v>1729.5599999999995</v>
      </c>
      <c r="N111" s="32">
        <v>41699</v>
      </c>
      <c r="O111" s="28">
        <v>3</v>
      </c>
      <c r="P111" s="33" t="s">
        <v>29</v>
      </c>
      <c r="Q111" s="31">
        <v>2014</v>
      </c>
    </row>
    <row r="112" spans="1:17" ht="12.55" x14ac:dyDescent="0.2">
      <c r="A112" s="24" t="s">
        <v>16</v>
      </c>
      <c r="B112" s="24" t="s">
        <v>26</v>
      </c>
      <c r="C112" s="25" t="s">
        <v>28</v>
      </c>
      <c r="D112" s="25" t="s">
        <v>51</v>
      </c>
      <c r="E112" s="28">
        <f>IF(Table13[[#This Row],[Discount Band]]="High",3,IF(Table13[[#This Row],[Discount Band]]="Medium",2,IF(Table13[[#This Row],[Discount Band]]="Low",1,0)))</f>
        <v>3</v>
      </c>
      <c r="F112" s="34">
        <v>1727</v>
      </c>
      <c r="G112" s="26">
        <v>5</v>
      </c>
      <c r="H112" s="26">
        <v>7</v>
      </c>
      <c r="I112" s="26">
        <v>12089</v>
      </c>
      <c r="J112" s="26">
        <v>1692.46</v>
      </c>
      <c r="K112" s="26">
        <v>10396.540000000001</v>
      </c>
      <c r="L112" s="26">
        <v>8635</v>
      </c>
      <c r="M112" s="26">
        <v>1761.5400000000009</v>
      </c>
      <c r="N112" s="32">
        <v>41548</v>
      </c>
      <c r="O112" s="28">
        <v>10</v>
      </c>
      <c r="P112" s="33" t="s">
        <v>37</v>
      </c>
      <c r="Q112" s="31">
        <v>2013</v>
      </c>
    </row>
    <row r="113" spans="1:17" ht="12.55" x14ac:dyDescent="0.2">
      <c r="A113" s="24" t="s">
        <v>16</v>
      </c>
      <c r="B113" s="24" t="s">
        <v>26</v>
      </c>
      <c r="C113" s="25" t="s">
        <v>47</v>
      </c>
      <c r="D113" s="25" t="s">
        <v>51</v>
      </c>
      <c r="E113" s="28">
        <f>IF(Table13[[#This Row],[Discount Band]]="High",3,IF(Table13[[#This Row],[Discount Band]]="Medium",2,IF(Table13[[#This Row],[Discount Band]]="Low",1,0)))</f>
        <v>3</v>
      </c>
      <c r="F113" s="34">
        <v>1727</v>
      </c>
      <c r="G113" s="26">
        <v>260</v>
      </c>
      <c r="H113" s="26">
        <v>7</v>
      </c>
      <c r="I113" s="26">
        <v>12089</v>
      </c>
      <c r="J113" s="26">
        <v>1692.46</v>
      </c>
      <c r="K113" s="26">
        <v>10396.540000000001</v>
      </c>
      <c r="L113" s="26">
        <v>8635</v>
      </c>
      <c r="M113" s="26">
        <v>1761.5400000000009</v>
      </c>
      <c r="N113" s="32">
        <v>41548</v>
      </c>
      <c r="O113" s="28">
        <v>10</v>
      </c>
      <c r="P113" s="33" t="s">
        <v>37</v>
      </c>
      <c r="Q113" s="31">
        <v>2013</v>
      </c>
    </row>
    <row r="114" spans="1:17" ht="12.55" x14ac:dyDescent="0.2">
      <c r="A114" s="24" t="s">
        <v>16</v>
      </c>
      <c r="B114" s="24" t="s">
        <v>24</v>
      </c>
      <c r="C114" s="25" t="s">
        <v>40</v>
      </c>
      <c r="D114" s="25" t="s">
        <v>51</v>
      </c>
      <c r="E114" s="28">
        <f>IF(Table13[[#This Row],[Discount Band]]="High",3,IF(Table13[[#This Row],[Discount Band]]="Medium",2,IF(Table13[[#This Row],[Discount Band]]="Low",1,0)))</f>
        <v>3</v>
      </c>
      <c r="F114" s="34">
        <v>1731</v>
      </c>
      <c r="G114" s="26">
        <v>10</v>
      </c>
      <c r="H114" s="26">
        <v>7</v>
      </c>
      <c r="I114" s="26">
        <v>12117</v>
      </c>
      <c r="J114" s="26">
        <v>1696.38</v>
      </c>
      <c r="K114" s="26">
        <v>10420.619999999999</v>
      </c>
      <c r="L114" s="26">
        <v>8655</v>
      </c>
      <c r="M114" s="26">
        <v>1765.619999999999</v>
      </c>
      <c r="N114" s="32">
        <v>41913</v>
      </c>
      <c r="O114" s="28">
        <v>10</v>
      </c>
      <c r="P114" s="33" t="s">
        <v>37</v>
      </c>
      <c r="Q114" s="31">
        <v>2014</v>
      </c>
    </row>
    <row r="115" spans="1:17" ht="12.55" x14ac:dyDescent="0.2">
      <c r="A115" s="24" t="s">
        <v>16</v>
      </c>
      <c r="B115" s="24" t="s">
        <v>24</v>
      </c>
      <c r="C115" s="25" t="s">
        <v>47</v>
      </c>
      <c r="D115" s="25" t="s">
        <v>51</v>
      </c>
      <c r="E115" s="28">
        <f>IF(Table13[[#This Row],[Discount Band]]="High",3,IF(Table13[[#This Row],[Discount Band]]="Medium",2,IF(Table13[[#This Row],[Discount Band]]="Low",1,0)))</f>
        <v>3</v>
      </c>
      <c r="F115" s="34">
        <v>1731</v>
      </c>
      <c r="G115" s="26">
        <v>260</v>
      </c>
      <c r="H115" s="26">
        <v>7</v>
      </c>
      <c r="I115" s="26">
        <v>12117</v>
      </c>
      <c r="J115" s="26">
        <v>1696.38</v>
      </c>
      <c r="K115" s="26">
        <v>10420.619999999999</v>
      </c>
      <c r="L115" s="26">
        <v>8655</v>
      </c>
      <c r="M115" s="26">
        <v>1765.619999999999</v>
      </c>
      <c r="N115" s="32">
        <v>41913</v>
      </c>
      <c r="O115" s="28">
        <v>10</v>
      </c>
      <c r="P115" s="33" t="s">
        <v>37</v>
      </c>
      <c r="Q115" s="31">
        <v>2014</v>
      </c>
    </row>
    <row r="116" spans="1:17" ht="12.55" x14ac:dyDescent="0.2">
      <c r="A116" s="24" t="s">
        <v>16</v>
      </c>
      <c r="B116" s="24" t="s">
        <v>26</v>
      </c>
      <c r="C116" s="25" t="s">
        <v>40</v>
      </c>
      <c r="D116" s="25" t="s">
        <v>19</v>
      </c>
      <c r="E116" s="28">
        <f>IF(Table13[[#This Row],[Discount Band]]="High",3,IF(Table13[[#This Row],[Discount Band]]="Medium",2,IF(Table13[[#This Row],[Discount Band]]="Low",1,0)))</f>
        <v>0</v>
      </c>
      <c r="F116" s="34">
        <v>883</v>
      </c>
      <c r="G116" s="26">
        <v>10</v>
      </c>
      <c r="H116" s="26">
        <v>7</v>
      </c>
      <c r="I116" s="26">
        <v>6181</v>
      </c>
      <c r="J116" s="26">
        <v>0</v>
      </c>
      <c r="K116" s="26">
        <v>6181</v>
      </c>
      <c r="L116" s="26">
        <v>4415</v>
      </c>
      <c r="M116" s="26">
        <v>1766</v>
      </c>
      <c r="N116" s="32">
        <v>41852</v>
      </c>
      <c r="O116" s="28">
        <v>8</v>
      </c>
      <c r="P116" s="33" t="s">
        <v>35</v>
      </c>
      <c r="Q116" s="31">
        <v>2014</v>
      </c>
    </row>
    <row r="117" spans="1:17" ht="12.55" x14ac:dyDescent="0.2">
      <c r="A117" s="24" t="s">
        <v>23</v>
      </c>
      <c r="B117" s="24" t="s">
        <v>22</v>
      </c>
      <c r="C117" s="25" t="s">
        <v>44</v>
      </c>
      <c r="D117" s="25" t="s">
        <v>51</v>
      </c>
      <c r="E117" s="28">
        <f>IF(Table13[[#This Row],[Discount Band]]="High",3,IF(Table13[[#This Row],[Discount Band]]="Medium",2,IF(Table13[[#This Row],[Discount Band]]="Low",1,0)))</f>
        <v>3</v>
      </c>
      <c r="F117" s="34">
        <v>510</v>
      </c>
      <c r="G117" s="26">
        <v>120</v>
      </c>
      <c r="H117" s="26">
        <v>15</v>
      </c>
      <c r="I117" s="26">
        <v>7650</v>
      </c>
      <c r="J117" s="26">
        <v>765</v>
      </c>
      <c r="K117" s="26">
        <v>6885</v>
      </c>
      <c r="L117" s="26">
        <v>5100</v>
      </c>
      <c r="M117" s="26">
        <v>1785</v>
      </c>
      <c r="N117" s="32">
        <v>41730</v>
      </c>
      <c r="O117" s="28">
        <v>4</v>
      </c>
      <c r="P117" s="33" t="s">
        <v>46</v>
      </c>
      <c r="Q117" s="31">
        <v>2014</v>
      </c>
    </row>
    <row r="118" spans="1:17" ht="12.55" x14ac:dyDescent="0.2">
      <c r="A118" s="24" t="s">
        <v>16</v>
      </c>
      <c r="B118" s="24" t="s">
        <v>22</v>
      </c>
      <c r="C118" s="25" t="s">
        <v>40</v>
      </c>
      <c r="D118" s="25" t="s">
        <v>50</v>
      </c>
      <c r="E118" s="28">
        <f>IF(Table13[[#This Row],[Discount Band]]="High",3,IF(Table13[[#This Row],[Discount Band]]="Medium",2,IF(Table13[[#This Row],[Discount Band]]="Low",1,0)))</f>
        <v>2</v>
      </c>
      <c r="F118" s="34">
        <v>1259</v>
      </c>
      <c r="G118" s="26">
        <v>10</v>
      </c>
      <c r="H118" s="26">
        <v>7</v>
      </c>
      <c r="I118" s="26">
        <v>8813</v>
      </c>
      <c r="J118" s="26">
        <v>705.04</v>
      </c>
      <c r="K118" s="26">
        <v>8107.96</v>
      </c>
      <c r="L118" s="26">
        <v>6295</v>
      </c>
      <c r="M118" s="26">
        <v>1812.96</v>
      </c>
      <c r="N118" s="32">
        <v>41730</v>
      </c>
      <c r="O118" s="28">
        <v>4</v>
      </c>
      <c r="P118" s="33" t="s">
        <v>46</v>
      </c>
      <c r="Q118" s="31">
        <v>2014</v>
      </c>
    </row>
    <row r="119" spans="1:17" ht="12.55" x14ac:dyDescent="0.2">
      <c r="A119" s="24" t="s">
        <v>31</v>
      </c>
      <c r="B119" s="24" t="s">
        <v>17</v>
      </c>
      <c r="C119" s="25" t="s">
        <v>18</v>
      </c>
      <c r="D119" s="25" t="s">
        <v>48</v>
      </c>
      <c r="E119" s="28">
        <f>IF(Table13[[#This Row],[Discount Band]]="High",3,IF(Table13[[#This Row],[Discount Band]]="Medium",2,IF(Table13[[#This Row],[Discount Band]]="Low",1,0)))</f>
        <v>1</v>
      </c>
      <c r="F119" s="34">
        <v>742.5</v>
      </c>
      <c r="G119" s="26">
        <v>3</v>
      </c>
      <c r="H119" s="26">
        <v>125</v>
      </c>
      <c r="I119" s="26">
        <v>92812.5</v>
      </c>
      <c r="J119" s="26">
        <v>1856.25</v>
      </c>
      <c r="K119" s="26">
        <v>90956.25</v>
      </c>
      <c r="L119" s="26">
        <v>89100</v>
      </c>
      <c r="M119" s="26">
        <v>1856.25</v>
      </c>
      <c r="N119" s="32">
        <v>41730</v>
      </c>
      <c r="O119" s="28">
        <v>4</v>
      </c>
      <c r="P119" s="33" t="s">
        <v>46</v>
      </c>
      <c r="Q119" s="31">
        <v>2014</v>
      </c>
    </row>
    <row r="120" spans="1:17" ht="12.55" x14ac:dyDescent="0.2">
      <c r="A120" s="24" t="s">
        <v>23</v>
      </c>
      <c r="B120" s="24" t="s">
        <v>24</v>
      </c>
      <c r="C120" s="25" t="s">
        <v>18</v>
      </c>
      <c r="D120" s="25" t="s">
        <v>50</v>
      </c>
      <c r="E120" s="28">
        <f>IF(Table13[[#This Row],[Discount Band]]="High",3,IF(Table13[[#This Row],[Discount Band]]="Medium",2,IF(Table13[[#This Row],[Discount Band]]="Low",1,0)))</f>
        <v>2</v>
      </c>
      <c r="F120" s="34">
        <v>490</v>
      </c>
      <c r="G120" s="26">
        <v>3</v>
      </c>
      <c r="H120" s="26">
        <v>15</v>
      </c>
      <c r="I120" s="26">
        <v>7350</v>
      </c>
      <c r="J120" s="26">
        <v>588</v>
      </c>
      <c r="K120" s="26">
        <v>6762</v>
      </c>
      <c r="L120" s="26">
        <v>4900</v>
      </c>
      <c r="M120" s="26">
        <v>1862</v>
      </c>
      <c r="N120" s="32">
        <v>41944</v>
      </c>
      <c r="O120" s="28">
        <v>11</v>
      </c>
      <c r="P120" s="33" t="s">
        <v>43</v>
      </c>
      <c r="Q120" s="31">
        <v>2014</v>
      </c>
    </row>
    <row r="121" spans="1:17" ht="12.55" x14ac:dyDescent="0.2">
      <c r="A121" s="24" t="s">
        <v>16</v>
      </c>
      <c r="B121" s="24" t="s">
        <v>39</v>
      </c>
      <c r="C121" s="25" t="s">
        <v>40</v>
      </c>
      <c r="D121" s="25" t="s">
        <v>51</v>
      </c>
      <c r="E121" s="28">
        <f>IF(Table13[[#This Row],[Discount Band]]="High",3,IF(Table13[[#This Row],[Discount Band]]="Medium",2,IF(Table13[[#This Row],[Discount Band]]="Low",1,0)))</f>
        <v>3</v>
      </c>
      <c r="F121" s="34">
        <v>267</v>
      </c>
      <c r="G121" s="26">
        <v>10</v>
      </c>
      <c r="H121" s="26">
        <v>20</v>
      </c>
      <c r="I121" s="26">
        <v>5340</v>
      </c>
      <c r="J121" s="26">
        <v>801</v>
      </c>
      <c r="K121" s="26">
        <v>4539</v>
      </c>
      <c r="L121" s="26">
        <v>2670</v>
      </c>
      <c r="M121" s="26">
        <v>1869</v>
      </c>
      <c r="N121" s="32">
        <v>41548</v>
      </c>
      <c r="O121" s="28">
        <v>10</v>
      </c>
      <c r="P121" s="33" t="s">
        <v>37</v>
      </c>
      <c r="Q121" s="31">
        <v>2013</v>
      </c>
    </row>
    <row r="122" spans="1:17" ht="12.55" x14ac:dyDescent="0.2">
      <c r="A122" s="24" t="s">
        <v>16</v>
      </c>
      <c r="B122" s="24" t="s">
        <v>39</v>
      </c>
      <c r="C122" s="25" t="s">
        <v>45</v>
      </c>
      <c r="D122" s="25" t="s">
        <v>51</v>
      </c>
      <c r="E122" s="28">
        <f>IF(Table13[[#This Row],[Discount Band]]="High",3,IF(Table13[[#This Row],[Discount Band]]="Medium",2,IF(Table13[[#This Row],[Discount Band]]="Low",1,0)))</f>
        <v>3</v>
      </c>
      <c r="F122" s="34">
        <v>267</v>
      </c>
      <c r="G122" s="26">
        <v>250</v>
      </c>
      <c r="H122" s="26">
        <v>20</v>
      </c>
      <c r="I122" s="26">
        <v>5340</v>
      </c>
      <c r="J122" s="26">
        <v>801</v>
      </c>
      <c r="K122" s="26">
        <v>4539</v>
      </c>
      <c r="L122" s="26">
        <v>2670</v>
      </c>
      <c r="M122" s="26">
        <v>1869</v>
      </c>
      <c r="N122" s="32">
        <v>41548</v>
      </c>
      <c r="O122" s="28">
        <v>10</v>
      </c>
      <c r="P122" s="33" t="s">
        <v>37</v>
      </c>
      <c r="Q122" s="31">
        <v>2013</v>
      </c>
    </row>
    <row r="123" spans="1:17" ht="12.55" x14ac:dyDescent="0.2">
      <c r="A123" s="24" t="s">
        <v>16</v>
      </c>
      <c r="B123" s="24" t="s">
        <v>26</v>
      </c>
      <c r="C123" s="25" t="s">
        <v>40</v>
      </c>
      <c r="D123" s="25" t="s">
        <v>51</v>
      </c>
      <c r="E123" s="28">
        <f>IF(Table13[[#This Row],[Discount Band]]="High",3,IF(Table13[[#This Row],[Discount Band]]="Medium",2,IF(Table13[[#This Row],[Discount Band]]="Low",1,0)))</f>
        <v>3</v>
      </c>
      <c r="F123" s="34">
        <v>260</v>
      </c>
      <c r="G123" s="26">
        <v>10</v>
      </c>
      <c r="H123" s="26">
        <v>20</v>
      </c>
      <c r="I123" s="26">
        <v>5200</v>
      </c>
      <c r="J123" s="26">
        <v>728</v>
      </c>
      <c r="K123" s="26">
        <v>4472</v>
      </c>
      <c r="L123" s="26">
        <v>2600</v>
      </c>
      <c r="M123" s="26">
        <v>1872</v>
      </c>
      <c r="N123" s="32">
        <v>41671</v>
      </c>
      <c r="O123" s="28">
        <v>2</v>
      </c>
      <c r="P123" s="33" t="s">
        <v>41</v>
      </c>
      <c r="Q123" s="31">
        <v>2014</v>
      </c>
    </row>
    <row r="124" spans="1:17" ht="12.55" x14ac:dyDescent="0.2">
      <c r="A124" s="24" t="s">
        <v>16</v>
      </c>
      <c r="B124" s="24" t="s">
        <v>22</v>
      </c>
      <c r="C124" s="25" t="s">
        <v>28</v>
      </c>
      <c r="D124" s="25" t="s">
        <v>50</v>
      </c>
      <c r="E124" s="28">
        <f>IF(Table13[[#This Row],[Discount Band]]="High",3,IF(Table13[[#This Row],[Discount Band]]="Medium",2,IF(Table13[[#This Row],[Discount Band]]="Low",1,0)))</f>
        <v>2</v>
      </c>
      <c r="F124" s="34">
        <v>1159</v>
      </c>
      <c r="G124" s="26">
        <v>5</v>
      </c>
      <c r="H124" s="26">
        <v>7</v>
      </c>
      <c r="I124" s="26">
        <v>8113</v>
      </c>
      <c r="J124" s="26">
        <v>405.65</v>
      </c>
      <c r="K124" s="26">
        <v>7707.35</v>
      </c>
      <c r="L124" s="26">
        <v>5795</v>
      </c>
      <c r="M124" s="26">
        <v>1912.3500000000004</v>
      </c>
      <c r="N124" s="32">
        <v>41548</v>
      </c>
      <c r="O124" s="28">
        <v>10</v>
      </c>
      <c r="P124" s="33" t="s">
        <v>37</v>
      </c>
      <c r="Q124" s="31">
        <v>2013</v>
      </c>
    </row>
    <row r="125" spans="1:17" ht="12.55" x14ac:dyDescent="0.2">
      <c r="A125" s="24" t="s">
        <v>16</v>
      </c>
      <c r="B125" s="24" t="s">
        <v>22</v>
      </c>
      <c r="C125" s="25" t="s">
        <v>47</v>
      </c>
      <c r="D125" s="25" t="s">
        <v>50</v>
      </c>
      <c r="E125" s="28">
        <f>IF(Table13[[#This Row],[Discount Band]]="High",3,IF(Table13[[#This Row],[Discount Band]]="Medium",2,IF(Table13[[#This Row],[Discount Band]]="Low",1,0)))</f>
        <v>2</v>
      </c>
      <c r="F125" s="34">
        <v>1159</v>
      </c>
      <c r="G125" s="26">
        <v>260</v>
      </c>
      <c r="H125" s="26">
        <v>7</v>
      </c>
      <c r="I125" s="26">
        <v>8113</v>
      </c>
      <c r="J125" s="26">
        <v>405.65</v>
      </c>
      <c r="K125" s="26">
        <v>7707.35</v>
      </c>
      <c r="L125" s="26">
        <v>5795</v>
      </c>
      <c r="M125" s="26">
        <v>1912.3500000000004</v>
      </c>
      <c r="N125" s="32">
        <v>41548</v>
      </c>
      <c r="O125" s="28">
        <v>10</v>
      </c>
      <c r="P125" s="33" t="s">
        <v>37</v>
      </c>
      <c r="Q125" s="31">
        <v>2013</v>
      </c>
    </row>
    <row r="126" spans="1:17" ht="12.55" x14ac:dyDescent="0.2">
      <c r="A126" s="24" t="s">
        <v>16</v>
      </c>
      <c r="B126" s="24" t="s">
        <v>22</v>
      </c>
      <c r="C126" s="25" t="s">
        <v>40</v>
      </c>
      <c r="D126" s="25" t="s">
        <v>51</v>
      </c>
      <c r="E126" s="28">
        <f>IF(Table13[[#This Row],[Discount Band]]="High",3,IF(Table13[[#This Row],[Discount Band]]="Medium",2,IF(Table13[[#This Row],[Discount Band]]="Low",1,0)))</f>
        <v>3</v>
      </c>
      <c r="F126" s="34">
        <v>241</v>
      </c>
      <c r="G126" s="26">
        <v>10</v>
      </c>
      <c r="H126" s="26">
        <v>20</v>
      </c>
      <c r="I126" s="26">
        <v>4820</v>
      </c>
      <c r="J126" s="26">
        <v>482</v>
      </c>
      <c r="K126" s="26">
        <v>4338</v>
      </c>
      <c r="L126" s="26">
        <v>2410</v>
      </c>
      <c r="M126" s="26">
        <v>1928</v>
      </c>
      <c r="N126" s="32">
        <v>41913</v>
      </c>
      <c r="O126" s="28">
        <v>10</v>
      </c>
      <c r="P126" s="33" t="s">
        <v>37</v>
      </c>
      <c r="Q126" s="31">
        <v>2014</v>
      </c>
    </row>
    <row r="127" spans="1:17" ht="12.55" x14ac:dyDescent="0.2">
      <c r="A127" s="24" t="s">
        <v>16</v>
      </c>
      <c r="B127" s="24" t="s">
        <v>22</v>
      </c>
      <c r="C127" s="25" t="s">
        <v>44</v>
      </c>
      <c r="D127" s="25" t="s">
        <v>51</v>
      </c>
      <c r="E127" s="28">
        <f>IF(Table13[[#This Row],[Discount Band]]="High",3,IF(Table13[[#This Row],[Discount Band]]="Medium",2,IF(Table13[[#This Row],[Discount Band]]="Low",1,0)))</f>
        <v>3</v>
      </c>
      <c r="F127" s="34">
        <v>241</v>
      </c>
      <c r="G127" s="26">
        <v>120</v>
      </c>
      <c r="H127" s="26">
        <v>20</v>
      </c>
      <c r="I127" s="26">
        <v>4820</v>
      </c>
      <c r="J127" s="26">
        <v>482</v>
      </c>
      <c r="K127" s="26">
        <v>4338</v>
      </c>
      <c r="L127" s="26">
        <v>2410</v>
      </c>
      <c r="M127" s="26">
        <v>1928</v>
      </c>
      <c r="N127" s="32">
        <v>41913</v>
      </c>
      <c r="O127" s="28">
        <v>10</v>
      </c>
      <c r="P127" s="33" t="s">
        <v>37</v>
      </c>
      <c r="Q127" s="31">
        <v>2014</v>
      </c>
    </row>
    <row r="128" spans="1:17" ht="12.55" x14ac:dyDescent="0.2">
      <c r="A128" s="24" t="s">
        <v>16</v>
      </c>
      <c r="B128" s="24" t="s">
        <v>39</v>
      </c>
      <c r="C128" s="25" t="s">
        <v>45</v>
      </c>
      <c r="D128" s="25" t="s">
        <v>51</v>
      </c>
      <c r="E128" s="28">
        <f>IF(Table13[[#This Row],[Discount Band]]="High",3,IF(Table13[[#This Row],[Discount Band]]="Medium",2,IF(Table13[[#This Row],[Discount Band]]="Low",1,0)))</f>
        <v>3</v>
      </c>
      <c r="F128" s="34">
        <v>1579</v>
      </c>
      <c r="G128" s="26">
        <v>250</v>
      </c>
      <c r="H128" s="26">
        <v>7</v>
      </c>
      <c r="I128" s="26">
        <v>11053</v>
      </c>
      <c r="J128" s="26">
        <v>1215.83</v>
      </c>
      <c r="K128" s="26">
        <v>9837.17</v>
      </c>
      <c r="L128" s="26">
        <v>7895</v>
      </c>
      <c r="M128" s="26">
        <v>1942.17</v>
      </c>
      <c r="N128" s="32">
        <v>41699</v>
      </c>
      <c r="O128" s="28">
        <v>3</v>
      </c>
      <c r="P128" s="33" t="s">
        <v>29</v>
      </c>
      <c r="Q128" s="31">
        <v>2014</v>
      </c>
    </row>
    <row r="129" spans="1:17" ht="12.55" x14ac:dyDescent="0.2">
      <c r="A129" s="24" t="s">
        <v>31</v>
      </c>
      <c r="B129" s="24" t="s">
        <v>22</v>
      </c>
      <c r="C129" s="25" t="s">
        <v>40</v>
      </c>
      <c r="D129" s="25" t="s">
        <v>48</v>
      </c>
      <c r="E129" s="28">
        <f>IF(Table13[[#This Row],[Discount Band]]="High",3,IF(Table13[[#This Row],[Discount Band]]="Medium",2,IF(Table13[[#This Row],[Discount Band]]="Low",1,0)))</f>
        <v>1</v>
      </c>
      <c r="F129" s="34">
        <v>1570</v>
      </c>
      <c r="G129" s="26">
        <v>10</v>
      </c>
      <c r="H129" s="26">
        <v>125</v>
      </c>
      <c r="I129" s="26">
        <v>196250</v>
      </c>
      <c r="J129" s="26">
        <v>5887.5</v>
      </c>
      <c r="K129" s="26">
        <v>190362.5</v>
      </c>
      <c r="L129" s="26">
        <v>188400</v>
      </c>
      <c r="M129" s="26">
        <v>1962.5</v>
      </c>
      <c r="N129" s="32">
        <v>41791</v>
      </c>
      <c r="O129" s="28">
        <v>6</v>
      </c>
      <c r="P129" s="33" t="s">
        <v>25</v>
      </c>
      <c r="Q129" s="31">
        <v>2014</v>
      </c>
    </row>
    <row r="130" spans="1:17" ht="12.55" x14ac:dyDescent="0.2">
      <c r="A130" s="24" t="s">
        <v>31</v>
      </c>
      <c r="B130" s="24" t="s">
        <v>22</v>
      </c>
      <c r="C130" s="25" t="s">
        <v>45</v>
      </c>
      <c r="D130" s="25" t="s">
        <v>48</v>
      </c>
      <c r="E130" s="28">
        <f>IF(Table13[[#This Row],[Discount Band]]="High",3,IF(Table13[[#This Row],[Discount Band]]="Medium",2,IF(Table13[[#This Row],[Discount Band]]="Low",1,0)))</f>
        <v>1</v>
      </c>
      <c r="F130" s="34">
        <v>1570</v>
      </c>
      <c r="G130" s="26">
        <v>250</v>
      </c>
      <c r="H130" s="26">
        <v>125</v>
      </c>
      <c r="I130" s="26">
        <v>196250</v>
      </c>
      <c r="J130" s="26">
        <v>5887.5</v>
      </c>
      <c r="K130" s="26">
        <v>190362.5</v>
      </c>
      <c r="L130" s="26">
        <v>188400</v>
      </c>
      <c r="M130" s="26">
        <v>1962.5</v>
      </c>
      <c r="N130" s="32">
        <v>41791</v>
      </c>
      <c r="O130" s="28">
        <v>6</v>
      </c>
      <c r="P130" s="33" t="s">
        <v>25</v>
      </c>
      <c r="Q130" s="31">
        <v>2014</v>
      </c>
    </row>
    <row r="131" spans="1:17" ht="12.55" x14ac:dyDescent="0.2">
      <c r="A131" s="24" t="s">
        <v>16</v>
      </c>
      <c r="B131" s="24" t="s">
        <v>24</v>
      </c>
      <c r="C131" s="25" t="s">
        <v>40</v>
      </c>
      <c r="D131" s="25" t="s">
        <v>48</v>
      </c>
      <c r="E131" s="28">
        <f>IF(Table13[[#This Row],[Discount Band]]="High",3,IF(Table13[[#This Row],[Discount Band]]="Medium",2,IF(Table13[[#This Row],[Discount Band]]="Low",1,0)))</f>
        <v>1</v>
      </c>
      <c r="F131" s="34">
        <v>1030</v>
      </c>
      <c r="G131" s="26">
        <v>10</v>
      </c>
      <c r="H131" s="26">
        <v>7</v>
      </c>
      <c r="I131" s="26">
        <v>7210</v>
      </c>
      <c r="J131" s="26">
        <v>72.099999999999994</v>
      </c>
      <c r="K131" s="26">
        <v>7137.9</v>
      </c>
      <c r="L131" s="26">
        <v>5150</v>
      </c>
      <c r="M131" s="26">
        <v>1987.8999999999996</v>
      </c>
      <c r="N131" s="32">
        <v>41760</v>
      </c>
      <c r="O131" s="28">
        <v>5</v>
      </c>
      <c r="P131" s="33" t="s">
        <v>49</v>
      </c>
      <c r="Q131" s="31">
        <v>2014</v>
      </c>
    </row>
    <row r="132" spans="1:17" ht="12.55" x14ac:dyDescent="0.2">
      <c r="A132" s="24" t="s">
        <v>23</v>
      </c>
      <c r="B132" s="24" t="s">
        <v>22</v>
      </c>
      <c r="C132" s="25" t="s">
        <v>44</v>
      </c>
      <c r="D132" s="25" t="s">
        <v>51</v>
      </c>
      <c r="E132" s="28">
        <f>IF(Table13[[#This Row],[Discount Band]]="High",3,IF(Table13[[#This Row],[Discount Band]]="Medium",2,IF(Table13[[#This Row],[Discount Band]]="Low",1,0)))</f>
        <v>3</v>
      </c>
      <c r="F132" s="34">
        <v>660</v>
      </c>
      <c r="G132" s="26">
        <v>120</v>
      </c>
      <c r="H132" s="26">
        <v>15</v>
      </c>
      <c r="I132" s="26">
        <v>9900</v>
      </c>
      <c r="J132" s="26">
        <v>1287</v>
      </c>
      <c r="K132" s="26">
        <v>8613</v>
      </c>
      <c r="L132" s="26">
        <v>6600</v>
      </c>
      <c r="M132" s="26">
        <v>2013</v>
      </c>
      <c r="N132" s="32">
        <v>41518</v>
      </c>
      <c r="O132" s="28">
        <v>9</v>
      </c>
      <c r="P132" s="33" t="s">
        <v>36</v>
      </c>
      <c r="Q132" s="31">
        <v>2013</v>
      </c>
    </row>
    <row r="133" spans="1:17" ht="12.55" x14ac:dyDescent="0.2">
      <c r="A133" s="24" t="s">
        <v>31</v>
      </c>
      <c r="B133" s="24" t="s">
        <v>22</v>
      </c>
      <c r="C133" s="25" t="s">
        <v>40</v>
      </c>
      <c r="D133" s="25" t="s">
        <v>48</v>
      </c>
      <c r="E133" s="28">
        <f>IF(Table13[[#This Row],[Discount Band]]="High",3,IF(Table13[[#This Row],[Discount Band]]="Medium",2,IF(Table13[[#This Row],[Discount Band]]="Low",1,0)))</f>
        <v>1</v>
      </c>
      <c r="F133" s="34">
        <v>809</v>
      </c>
      <c r="G133" s="26">
        <v>10</v>
      </c>
      <c r="H133" s="26">
        <v>125</v>
      </c>
      <c r="I133" s="26">
        <v>101125</v>
      </c>
      <c r="J133" s="26">
        <v>2022.5</v>
      </c>
      <c r="K133" s="26">
        <v>99102.5</v>
      </c>
      <c r="L133" s="26">
        <v>97080</v>
      </c>
      <c r="M133" s="26">
        <v>2022.5</v>
      </c>
      <c r="N133" s="32">
        <v>41548</v>
      </c>
      <c r="O133" s="28">
        <v>10</v>
      </c>
      <c r="P133" s="33" t="s">
        <v>37</v>
      </c>
      <c r="Q133" s="31">
        <v>2013</v>
      </c>
    </row>
    <row r="134" spans="1:17" ht="12.55" x14ac:dyDescent="0.2">
      <c r="A134" s="24" t="s">
        <v>31</v>
      </c>
      <c r="B134" s="24" t="s">
        <v>22</v>
      </c>
      <c r="C134" s="25" t="s">
        <v>44</v>
      </c>
      <c r="D134" s="25" t="s">
        <v>48</v>
      </c>
      <c r="E134" s="28">
        <f>IF(Table13[[#This Row],[Discount Band]]="High",3,IF(Table13[[#This Row],[Discount Band]]="Medium",2,IF(Table13[[#This Row],[Discount Band]]="Low",1,0)))</f>
        <v>1</v>
      </c>
      <c r="F134" s="34">
        <v>809</v>
      </c>
      <c r="G134" s="26">
        <v>120</v>
      </c>
      <c r="H134" s="26">
        <v>125</v>
      </c>
      <c r="I134" s="26">
        <v>101125</v>
      </c>
      <c r="J134" s="26">
        <v>2022.5</v>
      </c>
      <c r="K134" s="26">
        <v>99102.5</v>
      </c>
      <c r="L134" s="26">
        <v>97080</v>
      </c>
      <c r="M134" s="26">
        <v>2022.5</v>
      </c>
      <c r="N134" s="32">
        <v>41548</v>
      </c>
      <c r="O134" s="28">
        <v>10</v>
      </c>
      <c r="P134" s="33" t="s">
        <v>37</v>
      </c>
      <c r="Q134" s="31">
        <v>2013</v>
      </c>
    </row>
    <row r="135" spans="1:17" ht="12.55" x14ac:dyDescent="0.2">
      <c r="A135" s="24" t="s">
        <v>16</v>
      </c>
      <c r="B135" s="24" t="s">
        <v>24</v>
      </c>
      <c r="C135" s="25" t="s">
        <v>40</v>
      </c>
      <c r="D135" s="25" t="s">
        <v>51</v>
      </c>
      <c r="E135" s="28">
        <f>IF(Table13[[#This Row],[Discount Band]]="High",3,IF(Table13[[#This Row],[Discount Band]]="Medium",2,IF(Table13[[#This Row],[Discount Band]]="Low",1,0)))</f>
        <v>3</v>
      </c>
      <c r="F135" s="34">
        <v>293</v>
      </c>
      <c r="G135" s="26">
        <v>10</v>
      </c>
      <c r="H135" s="26">
        <v>20</v>
      </c>
      <c r="I135" s="26">
        <v>5860</v>
      </c>
      <c r="J135" s="26">
        <v>879</v>
      </c>
      <c r="K135" s="26">
        <v>4981</v>
      </c>
      <c r="L135" s="26">
        <v>2930</v>
      </c>
      <c r="M135" s="26">
        <v>2051</v>
      </c>
      <c r="N135" s="32">
        <v>41974</v>
      </c>
      <c r="O135" s="28">
        <v>12</v>
      </c>
      <c r="P135" s="33" t="s">
        <v>27</v>
      </c>
      <c r="Q135" s="31">
        <v>2014</v>
      </c>
    </row>
    <row r="136" spans="1:17" ht="12.55" x14ac:dyDescent="0.2">
      <c r="A136" s="24" t="s">
        <v>16</v>
      </c>
      <c r="B136" s="24" t="s">
        <v>24</v>
      </c>
      <c r="C136" s="25" t="s">
        <v>45</v>
      </c>
      <c r="D136" s="25" t="s">
        <v>51</v>
      </c>
      <c r="E136" s="28">
        <f>IF(Table13[[#This Row],[Discount Band]]="High",3,IF(Table13[[#This Row],[Discount Band]]="Medium",2,IF(Table13[[#This Row],[Discount Band]]="Low",1,0)))</f>
        <v>3</v>
      </c>
      <c r="F136" s="34">
        <v>293</v>
      </c>
      <c r="G136" s="26">
        <v>250</v>
      </c>
      <c r="H136" s="26">
        <v>20</v>
      </c>
      <c r="I136" s="26">
        <v>5860</v>
      </c>
      <c r="J136" s="26">
        <v>879</v>
      </c>
      <c r="K136" s="26">
        <v>4981</v>
      </c>
      <c r="L136" s="26">
        <v>2930</v>
      </c>
      <c r="M136" s="26">
        <v>2051</v>
      </c>
      <c r="N136" s="32">
        <v>41974</v>
      </c>
      <c r="O136" s="28">
        <v>12</v>
      </c>
      <c r="P136" s="33" t="s">
        <v>27</v>
      </c>
      <c r="Q136" s="31">
        <v>2014</v>
      </c>
    </row>
    <row r="137" spans="1:17" ht="12.55" x14ac:dyDescent="0.2">
      <c r="A137" s="24" t="s">
        <v>16</v>
      </c>
      <c r="B137" s="24" t="s">
        <v>26</v>
      </c>
      <c r="C137" s="25" t="s">
        <v>44</v>
      </c>
      <c r="D137" s="25" t="s">
        <v>50</v>
      </c>
      <c r="E137" s="28">
        <f>IF(Table13[[#This Row],[Discount Band]]="High",3,IF(Table13[[#This Row],[Discount Band]]="Medium",2,IF(Table13[[#This Row],[Discount Band]]="Low",1,0)))</f>
        <v>2</v>
      </c>
      <c r="F137" s="34">
        <v>1333</v>
      </c>
      <c r="G137" s="26">
        <v>120</v>
      </c>
      <c r="H137" s="26">
        <v>7</v>
      </c>
      <c r="I137" s="26">
        <v>9331</v>
      </c>
      <c r="J137" s="26">
        <v>559.86</v>
      </c>
      <c r="K137" s="26">
        <v>8771.14</v>
      </c>
      <c r="L137" s="26">
        <v>6665</v>
      </c>
      <c r="M137" s="26">
        <v>2106.1399999999994</v>
      </c>
      <c r="N137" s="32">
        <v>41944</v>
      </c>
      <c r="O137" s="28">
        <v>11</v>
      </c>
      <c r="P137" s="33" t="s">
        <v>43</v>
      </c>
      <c r="Q137" s="31">
        <v>2014</v>
      </c>
    </row>
    <row r="138" spans="1:17" ht="12.55" x14ac:dyDescent="0.2">
      <c r="A138" s="24" t="s">
        <v>31</v>
      </c>
      <c r="B138" s="24" t="s">
        <v>22</v>
      </c>
      <c r="C138" s="25" t="s">
        <v>28</v>
      </c>
      <c r="D138" s="25" t="s">
        <v>48</v>
      </c>
      <c r="E138" s="28">
        <f>IF(Table13[[#This Row],[Discount Band]]="High",3,IF(Table13[[#This Row],[Discount Band]]="Medium",2,IF(Table13[[#This Row],[Discount Band]]="Low",1,0)))</f>
        <v>1</v>
      </c>
      <c r="F138" s="34">
        <v>1706</v>
      </c>
      <c r="G138" s="26">
        <v>5</v>
      </c>
      <c r="H138" s="26">
        <v>125</v>
      </c>
      <c r="I138" s="26">
        <v>213250</v>
      </c>
      <c r="J138" s="26">
        <v>6397.5</v>
      </c>
      <c r="K138" s="26">
        <v>206852.5</v>
      </c>
      <c r="L138" s="26">
        <v>204720</v>
      </c>
      <c r="M138" s="26">
        <v>2132.5</v>
      </c>
      <c r="N138" s="32">
        <v>41974</v>
      </c>
      <c r="O138" s="28">
        <v>12</v>
      </c>
      <c r="P138" s="33" t="s">
        <v>27</v>
      </c>
      <c r="Q138" s="31">
        <v>2014</v>
      </c>
    </row>
    <row r="139" spans="1:17" ht="12.55" x14ac:dyDescent="0.2">
      <c r="A139" s="24" t="s">
        <v>31</v>
      </c>
      <c r="B139" s="24" t="s">
        <v>22</v>
      </c>
      <c r="C139" s="25" t="s">
        <v>40</v>
      </c>
      <c r="D139" s="25" t="s">
        <v>48</v>
      </c>
      <c r="E139" s="28">
        <f>IF(Table13[[#This Row],[Discount Band]]="High",3,IF(Table13[[#This Row],[Discount Band]]="Medium",2,IF(Table13[[#This Row],[Discount Band]]="Low",1,0)))</f>
        <v>1</v>
      </c>
      <c r="F139" s="34">
        <v>1706</v>
      </c>
      <c r="G139" s="26">
        <v>10</v>
      </c>
      <c r="H139" s="26">
        <v>125</v>
      </c>
      <c r="I139" s="26">
        <v>213250</v>
      </c>
      <c r="J139" s="26">
        <v>6397.5</v>
      </c>
      <c r="K139" s="26">
        <v>206852.5</v>
      </c>
      <c r="L139" s="26">
        <v>204720</v>
      </c>
      <c r="M139" s="26">
        <v>2132.5</v>
      </c>
      <c r="N139" s="32">
        <v>41974</v>
      </c>
      <c r="O139" s="28">
        <v>12</v>
      </c>
      <c r="P139" s="33" t="s">
        <v>27</v>
      </c>
      <c r="Q139" s="31">
        <v>2014</v>
      </c>
    </row>
    <row r="140" spans="1:17" ht="12.55" x14ac:dyDescent="0.2">
      <c r="A140" s="24" t="s">
        <v>42</v>
      </c>
      <c r="B140" s="24" t="s">
        <v>17</v>
      </c>
      <c r="C140" s="25" t="s">
        <v>44</v>
      </c>
      <c r="D140" s="25" t="s">
        <v>51</v>
      </c>
      <c r="E140" s="28">
        <f>IF(Table13[[#This Row],[Discount Band]]="High",3,IF(Table13[[#This Row],[Discount Band]]="Medium",2,IF(Table13[[#This Row],[Discount Band]]="Low",1,0)))</f>
        <v>3</v>
      </c>
      <c r="F140" s="34">
        <v>269</v>
      </c>
      <c r="G140" s="26">
        <v>120</v>
      </c>
      <c r="H140" s="26">
        <v>300</v>
      </c>
      <c r="I140" s="26">
        <v>80700</v>
      </c>
      <c r="J140" s="26">
        <v>11298</v>
      </c>
      <c r="K140" s="26">
        <v>69402</v>
      </c>
      <c r="L140" s="26">
        <v>67250</v>
      </c>
      <c r="M140" s="26">
        <v>2152</v>
      </c>
      <c r="N140" s="32">
        <v>41548</v>
      </c>
      <c r="O140" s="28">
        <v>10</v>
      </c>
      <c r="P140" s="33" t="s">
        <v>37</v>
      </c>
      <c r="Q140" s="31">
        <v>2013</v>
      </c>
    </row>
    <row r="141" spans="1:17" ht="12.55" x14ac:dyDescent="0.2">
      <c r="A141" s="24" t="s">
        <v>42</v>
      </c>
      <c r="B141" s="24" t="s">
        <v>17</v>
      </c>
      <c r="C141" s="25" t="s">
        <v>45</v>
      </c>
      <c r="D141" s="25" t="s">
        <v>51</v>
      </c>
      <c r="E141" s="28">
        <f>IF(Table13[[#This Row],[Discount Band]]="High",3,IF(Table13[[#This Row],[Discount Band]]="Medium",2,IF(Table13[[#This Row],[Discount Band]]="Low",1,0)))</f>
        <v>3</v>
      </c>
      <c r="F141" s="34">
        <v>269</v>
      </c>
      <c r="G141" s="26">
        <v>250</v>
      </c>
      <c r="H141" s="26">
        <v>300</v>
      </c>
      <c r="I141" s="26">
        <v>80700</v>
      </c>
      <c r="J141" s="26">
        <v>11298</v>
      </c>
      <c r="K141" s="26">
        <v>69402</v>
      </c>
      <c r="L141" s="26">
        <v>67250</v>
      </c>
      <c r="M141" s="26">
        <v>2152</v>
      </c>
      <c r="N141" s="32">
        <v>41548</v>
      </c>
      <c r="O141" s="28">
        <v>10</v>
      </c>
      <c r="P141" s="33" t="s">
        <v>37</v>
      </c>
      <c r="Q141" s="31">
        <v>2013</v>
      </c>
    </row>
    <row r="142" spans="1:17" ht="12.55" x14ac:dyDescent="0.2">
      <c r="A142" s="24" t="s">
        <v>23</v>
      </c>
      <c r="B142" s="24" t="s">
        <v>39</v>
      </c>
      <c r="C142" s="25" t="s">
        <v>28</v>
      </c>
      <c r="D142" s="25" t="s">
        <v>51</v>
      </c>
      <c r="E142" s="28">
        <f>IF(Table13[[#This Row],[Discount Band]]="High",3,IF(Table13[[#This Row],[Discount Band]]="Medium",2,IF(Table13[[#This Row],[Discount Band]]="Low",1,0)))</f>
        <v>3</v>
      </c>
      <c r="F142" s="34">
        <v>677</v>
      </c>
      <c r="G142" s="26">
        <v>5</v>
      </c>
      <c r="H142" s="26">
        <v>15</v>
      </c>
      <c r="I142" s="26">
        <v>10155</v>
      </c>
      <c r="J142" s="26">
        <v>1218.5999999999999</v>
      </c>
      <c r="K142" s="26">
        <v>8936.4</v>
      </c>
      <c r="L142" s="26">
        <v>6770</v>
      </c>
      <c r="M142" s="26">
        <v>2166.3999999999996</v>
      </c>
      <c r="N142" s="32">
        <v>41699</v>
      </c>
      <c r="O142" s="28">
        <v>3</v>
      </c>
      <c r="P142" s="33" t="s">
        <v>29</v>
      </c>
      <c r="Q142" s="31">
        <v>2014</v>
      </c>
    </row>
    <row r="143" spans="1:17" ht="12.55" x14ac:dyDescent="0.2">
      <c r="A143" s="24" t="s">
        <v>23</v>
      </c>
      <c r="B143" s="24" t="s">
        <v>26</v>
      </c>
      <c r="C143" s="25" t="s">
        <v>44</v>
      </c>
      <c r="D143" s="25" t="s">
        <v>51</v>
      </c>
      <c r="E143" s="28">
        <f>IF(Table13[[#This Row],[Discount Band]]="High",3,IF(Table13[[#This Row],[Discount Band]]="Medium",2,IF(Table13[[#This Row],[Discount Band]]="Low",1,0)))</f>
        <v>3</v>
      </c>
      <c r="F143" s="34">
        <v>655</v>
      </c>
      <c r="G143" s="26">
        <v>120</v>
      </c>
      <c r="H143" s="26">
        <v>15</v>
      </c>
      <c r="I143" s="26">
        <v>9825</v>
      </c>
      <c r="J143" s="26">
        <v>1080.75</v>
      </c>
      <c r="K143" s="26">
        <v>8744.25</v>
      </c>
      <c r="L143" s="26">
        <v>6550</v>
      </c>
      <c r="M143" s="26">
        <v>2194.25</v>
      </c>
      <c r="N143" s="32">
        <v>41518</v>
      </c>
      <c r="O143" s="28">
        <v>9</v>
      </c>
      <c r="P143" s="33" t="s">
        <v>36</v>
      </c>
      <c r="Q143" s="31">
        <v>2013</v>
      </c>
    </row>
    <row r="144" spans="1:17" ht="12.55" x14ac:dyDescent="0.2">
      <c r="A144" s="24" t="s">
        <v>16</v>
      </c>
      <c r="B144" s="24" t="s">
        <v>17</v>
      </c>
      <c r="C144" s="25" t="s">
        <v>28</v>
      </c>
      <c r="D144" s="25" t="s">
        <v>50</v>
      </c>
      <c r="E144" s="28">
        <f>IF(Table13[[#This Row],[Discount Band]]="High",3,IF(Table13[[#This Row],[Discount Band]]="Medium",2,IF(Table13[[#This Row],[Discount Band]]="Low",1,0)))</f>
        <v>2</v>
      </c>
      <c r="F144" s="34">
        <v>1611</v>
      </c>
      <c r="G144" s="26">
        <v>5</v>
      </c>
      <c r="H144" s="26">
        <v>7</v>
      </c>
      <c r="I144" s="26">
        <v>11277</v>
      </c>
      <c r="J144" s="26">
        <v>1014.93</v>
      </c>
      <c r="K144" s="26">
        <v>10262.07</v>
      </c>
      <c r="L144" s="26">
        <v>8055</v>
      </c>
      <c r="M144" s="26">
        <v>2207.0699999999997</v>
      </c>
      <c r="N144" s="32">
        <v>41609</v>
      </c>
      <c r="O144" s="28">
        <v>12</v>
      </c>
      <c r="P144" s="33" t="s">
        <v>27</v>
      </c>
      <c r="Q144" s="31">
        <v>2013</v>
      </c>
    </row>
    <row r="145" spans="1:17" ht="12.55" x14ac:dyDescent="0.2">
      <c r="A145" s="24" t="s">
        <v>16</v>
      </c>
      <c r="B145" s="24" t="s">
        <v>24</v>
      </c>
      <c r="C145" s="25" t="s">
        <v>28</v>
      </c>
      <c r="D145" s="25" t="s">
        <v>50</v>
      </c>
      <c r="E145" s="28">
        <f>IF(Table13[[#This Row],[Discount Band]]="High",3,IF(Table13[[#This Row],[Discount Band]]="Medium",2,IF(Table13[[#This Row],[Discount Band]]="Low",1,0)))</f>
        <v>2</v>
      </c>
      <c r="F145" s="34">
        <v>1403</v>
      </c>
      <c r="G145" s="26">
        <v>5</v>
      </c>
      <c r="H145" s="26">
        <v>7</v>
      </c>
      <c r="I145" s="26">
        <v>9821</v>
      </c>
      <c r="J145" s="26">
        <v>589.26</v>
      </c>
      <c r="K145" s="26">
        <v>9231.74</v>
      </c>
      <c r="L145" s="26">
        <v>7015</v>
      </c>
      <c r="M145" s="26">
        <v>2216.7399999999998</v>
      </c>
      <c r="N145" s="32">
        <v>41548</v>
      </c>
      <c r="O145" s="28">
        <v>10</v>
      </c>
      <c r="P145" s="33" t="s">
        <v>37</v>
      </c>
      <c r="Q145" s="31">
        <v>2013</v>
      </c>
    </row>
    <row r="146" spans="1:17" ht="12.55" x14ac:dyDescent="0.2">
      <c r="A146" s="24" t="s">
        <v>16</v>
      </c>
      <c r="B146" s="24" t="s">
        <v>24</v>
      </c>
      <c r="C146" s="25" t="s">
        <v>47</v>
      </c>
      <c r="D146" s="25" t="s">
        <v>50</v>
      </c>
      <c r="E146" s="28">
        <f>IF(Table13[[#This Row],[Discount Band]]="High",3,IF(Table13[[#This Row],[Discount Band]]="Medium",2,IF(Table13[[#This Row],[Discount Band]]="Low",1,0)))</f>
        <v>2</v>
      </c>
      <c r="F146" s="34">
        <v>1403</v>
      </c>
      <c r="G146" s="26">
        <v>260</v>
      </c>
      <c r="H146" s="26">
        <v>7</v>
      </c>
      <c r="I146" s="26">
        <v>9821</v>
      </c>
      <c r="J146" s="26">
        <v>589.26</v>
      </c>
      <c r="K146" s="26">
        <v>9231.74</v>
      </c>
      <c r="L146" s="26">
        <v>7015</v>
      </c>
      <c r="M146" s="26">
        <v>2216.7399999999998</v>
      </c>
      <c r="N146" s="32">
        <v>41548</v>
      </c>
      <c r="O146" s="28">
        <v>10</v>
      </c>
      <c r="P146" s="33" t="s">
        <v>37</v>
      </c>
      <c r="Q146" s="31">
        <v>2013</v>
      </c>
    </row>
    <row r="147" spans="1:17" ht="12.55" x14ac:dyDescent="0.2">
      <c r="A147" s="24" t="s">
        <v>31</v>
      </c>
      <c r="B147" s="24" t="s">
        <v>17</v>
      </c>
      <c r="C147" s="25" t="s">
        <v>40</v>
      </c>
      <c r="D147" s="25" t="s">
        <v>48</v>
      </c>
      <c r="E147" s="28">
        <f>IF(Table13[[#This Row],[Discount Band]]="High",3,IF(Table13[[#This Row],[Discount Band]]="Medium",2,IF(Table13[[#This Row],[Discount Band]]="Low",1,0)))</f>
        <v>1</v>
      </c>
      <c r="F147" s="34">
        <v>1774</v>
      </c>
      <c r="G147" s="26">
        <v>10</v>
      </c>
      <c r="H147" s="26">
        <v>125</v>
      </c>
      <c r="I147" s="26">
        <v>221750</v>
      </c>
      <c r="J147" s="26">
        <v>6652.5</v>
      </c>
      <c r="K147" s="26">
        <v>215097.5</v>
      </c>
      <c r="L147" s="26">
        <v>212880</v>
      </c>
      <c r="M147" s="26">
        <v>2217.5</v>
      </c>
      <c r="N147" s="32">
        <v>41699</v>
      </c>
      <c r="O147" s="28">
        <v>3</v>
      </c>
      <c r="P147" s="33" t="s">
        <v>29</v>
      </c>
      <c r="Q147" s="31">
        <v>2014</v>
      </c>
    </row>
    <row r="148" spans="1:17" ht="12.55" x14ac:dyDescent="0.2">
      <c r="A148" s="24" t="s">
        <v>16</v>
      </c>
      <c r="B148" s="24" t="s">
        <v>17</v>
      </c>
      <c r="C148" s="25" t="s">
        <v>44</v>
      </c>
      <c r="D148" s="25" t="s">
        <v>51</v>
      </c>
      <c r="E148" s="28">
        <f>IF(Table13[[#This Row],[Discount Band]]="High",3,IF(Table13[[#This Row],[Discount Band]]="Medium",2,IF(Table13[[#This Row],[Discount Band]]="Low",1,0)))</f>
        <v>3</v>
      </c>
      <c r="F148" s="34">
        <v>1808</v>
      </c>
      <c r="G148" s="26">
        <v>120</v>
      </c>
      <c r="H148" s="26">
        <v>7</v>
      </c>
      <c r="I148" s="26">
        <v>12656</v>
      </c>
      <c r="J148" s="26">
        <v>1392.16</v>
      </c>
      <c r="K148" s="26">
        <v>11263.84</v>
      </c>
      <c r="L148" s="26">
        <v>9040</v>
      </c>
      <c r="M148" s="26">
        <v>2223.84</v>
      </c>
      <c r="N148" s="32">
        <v>41944</v>
      </c>
      <c r="O148" s="28">
        <v>11</v>
      </c>
      <c r="P148" s="33" t="s">
        <v>43</v>
      </c>
      <c r="Q148" s="31">
        <v>2014</v>
      </c>
    </row>
    <row r="149" spans="1:17" ht="12.55" x14ac:dyDescent="0.2">
      <c r="A149" s="24" t="s">
        <v>23</v>
      </c>
      <c r="B149" s="24" t="s">
        <v>26</v>
      </c>
      <c r="C149" s="25" t="s">
        <v>45</v>
      </c>
      <c r="D149" s="25" t="s">
        <v>51</v>
      </c>
      <c r="E149" s="28">
        <f>IF(Table13[[#This Row],[Discount Band]]="High",3,IF(Table13[[#This Row],[Discount Band]]="Medium",2,IF(Table13[[#This Row],[Discount Band]]="Low",1,0)))</f>
        <v>3</v>
      </c>
      <c r="F149" s="34">
        <v>641</v>
      </c>
      <c r="G149" s="26">
        <v>250</v>
      </c>
      <c r="H149" s="26">
        <v>15</v>
      </c>
      <c r="I149" s="26">
        <v>9615</v>
      </c>
      <c r="J149" s="26">
        <v>961.5</v>
      </c>
      <c r="K149" s="26">
        <v>8653.5</v>
      </c>
      <c r="L149" s="26">
        <v>6410</v>
      </c>
      <c r="M149" s="26">
        <v>2243.5</v>
      </c>
      <c r="N149" s="32">
        <v>41821</v>
      </c>
      <c r="O149" s="28">
        <v>7</v>
      </c>
      <c r="P149" s="33" t="s">
        <v>32</v>
      </c>
      <c r="Q149" s="31">
        <v>2014</v>
      </c>
    </row>
    <row r="150" spans="1:17" ht="12.55" x14ac:dyDescent="0.2">
      <c r="A150" s="24" t="s">
        <v>16</v>
      </c>
      <c r="B150" s="24" t="s">
        <v>22</v>
      </c>
      <c r="C150" s="25" t="s">
        <v>40</v>
      </c>
      <c r="D150" s="25" t="s">
        <v>50</v>
      </c>
      <c r="E150" s="28">
        <f>IF(Table13[[#This Row],[Discount Band]]="High",3,IF(Table13[[#This Row],[Discount Band]]="Medium",2,IF(Table13[[#This Row],[Discount Band]]="Low",1,0)))</f>
        <v>2</v>
      </c>
      <c r="F150" s="34">
        <v>1372</v>
      </c>
      <c r="G150" s="26">
        <v>10</v>
      </c>
      <c r="H150" s="26">
        <v>7</v>
      </c>
      <c r="I150" s="26">
        <v>9604</v>
      </c>
      <c r="J150" s="26">
        <v>480.2</v>
      </c>
      <c r="K150" s="26">
        <v>9123.7999999999993</v>
      </c>
      <c r="L150" s="26">
        <v>6860</v>
      </c>
      <c r="M150" s="26">
        <v>2263.7999999999993</v>
      </c>
      <c r="N150" s="32">
        <v>41640</v>
      </c>
      <c r="O150" s="28">
        <v>1</v>
      </c>
      <c r="P150" s="33" t="s">
        <v>20</v>
      </c>
      <c r="Q150" s="31">
        <v>2014</v>
      </c>
    </row>
    <row r="151" spans="1:17" ht="12.55" x14ac:dyDescent="0.2">
      <c r="A151" s="24" t="s">
        <v>16</v>
      </c>
      <c r="B151" s="24" t="s">
        <v>39</v>
      </c>
      <c r="C151" s="25" t="s">
        <v>40</v>
      </c>
      <c r="D151" s="25" t="s">
        <v>19</v>
      </c>
      <c r="E151" s="28">
        <f>IF(Table13[[#This Row],[Discount Band]]="High",3,IF(Table13[[#This Row],[Discount Band]]="Medium",2,IF(Table13[[#This Row],[Discount Band]]="Low",1,0)))</f>
        <v>0</v>
      </c>
      <c r="F151" s="34">
        <v>1143</v>
      </c>
      <c r="G151" s="26">
        <v>10</v>
      </c>
      <c r="H151" s="26">
        <v>7</v>
      </c>
      <c r="I151" s="26">
        <v>8001</v>
      </c>
      <c r="J151" s="26">
        <v>0</v>
      </c>
      <c r="K151" s="26">
        <v>8001</v>
      </c>
      <c r="L151" s="26">
        <v>5715</v>
      </c>
      <c r="M151" s="26">
        <v>2286</v>
      </c>
      <c r="N151" s="32">
        <v>41913</v>
      </c>
      <c r="O151" s="28">
        <v>10</v>
      </c>
      <c r="P151" s="33" t="s">
        <v>37</v>
      </c>
      <c r="Q151" s="31">
        <v>2014</v>
      </c>
    </row>
    <row r="152" spans="1:17" ht="12.55" x14ac:dyDescent="0.2">
      <c r="A152" s="24" t="s">
        <v>16</v>
      </c>
      <c r="B152" s="24" t="s">
        <v>39</v>
      </c>
      <c r="C152" s="25" t="s">
        <v>47</v>
      </c>
      <c r="D152" s="25" t="s">
        <v>19</v>
      </c>
      <c r="E152" s="28">
        <f>IF(Table13[[#This Row],[Discount Band]]="High",3,IF(Table13[[#This Row],[Discount Band]]="Medium",2,IF(Table13[[#This Row],[Discount Band]]="Low",1,0)))</f>
        <v>0</v>
      </c>
      <c r="F152" s="34">
        <v>1143</v>
      </c>
      <c r="G152" s="26">
        <v>260</v>
      </c>
      <c r="H152" s="26">
        <v>7</v>
      </c>
      <c r="I152" s="26">
        <v>8001</v>
      </c>
      <c r="J152" s="26">
        <v>0</v>
      </c>
      <c r="K152" s="26">
        <v>8001</v>
      </c>
      <c r="L152" s="26">
        <v>5715</v>
      </c>
      <c r="M152" s="26">
        <v>2286</v>
      </c>
      <c r="N152" s="32">
        <v>41913</v>
      </c>
      <c r="O152" s="28">
        <v>10</v>
      </c>
      <c r="P152" s="33" t="s">
        <v>37</v>
      </c>
      <c r="Q152" s="31">
        <v>2014</v>
      </c>
    </row>
    <row r="153" spans="1:17" ht="12.55" x14ac:dyDescent="0.2">
      <c r="A153" s="24" t="s">
        <v>16</v>
      </c>
      <c r="B153" s="24" t="s">
        <v>22</v>
      </c>
      <c r="C153" s="25" t="s">
        <v>40</v>
      </c>
      <c r="D153" s="25" t="s">
        <v>50</v>
      </c>
      <c r="E153" s="28">
        <f>IF(Table13[[#This Row],[Discount Band]]="High",3,IF(Table13[[#This Row],[Discount Band]]="Medium",2,IF(Table13[[#This Row],[Discount Band]]="Low",1,0)))</f>
        <v>2</v>
      </c>
      <c r="F153" s="34">
        <v>1598</v>
      </c>
      <c r="G153" s="26">
        <v>10</v>
      </c>
      <c r="H153" s="26">
        <v>7</v>
      </c>
      <c r="I153" s="26">
        <v>11186</v>
      </c>
      <c r="J153" s="26">
        <v>894.88</v>
      </c>
      <c r="K153" s="26">
        <v>10291.120000000001</v>
      </c>
      <c r="L153" s="26">
        <v>7990</v>
      </c>
      <c r="M153" s="26">
        <v>2301.1200000000008</v>
      </c>
      <c r="N153" s="32">
        <v>41852</v>
      </c>
      <c r="O153" s="28">
        <v>8</v>
      </c>
      <c r="P153" s="33" t="s">
        <v>35</v>
      </c>
      <c r="Q153" s="31">
        <v>2014</v>
      </c>
    </row>
    <row r="154" spans="1:17" ht="12.55" x14ac:dyDescent="0.2">
      <c r="A154" s="24" t="s">
        <v>23</v>
      </c>
      <c r="B154" s="24" t="s">
        <v>39</v>
      </c>
      <c r="C154" s="25" t="s">
        <v>44</v>
      </c>
      <c r="D154" s="25" t="s">
        <v>50</v>
      </c>
      <c r="E154" s="28">
        <f>IF(Table13[[#This Row],[Discount Band]]="High",3,IF(Table13[[#This Row],[Discount Band]]="Medium",2,IF(Table13[[#This Row],[Discount Band]]="Low",1,0)))</f>
        <v>2</v>
      </c>
      <c r="F154" s="34">
        <v>555</v>
      </c>
      <c r="G154" s="26">
        <v>120</v>
      </c>
      <c r="H154" s="26">
        <v>15</v>
      </c>
      <c r="I154" s="26">
        <v>8325</v>
      </c>
      <c r="J154" s="26">
        <v>416.25</v>
      </c>
      <c r="K154" s="26">
        <v>7908.75</v>
      </c>
      <c r="L154" s="26">
        <v>5550</v>
      </c>
      <c r="M154" s="26">
        <v>2358.75</v>
      </c>
      <c r="N154" s="32">
        <v>41640</v>
      </c>
      <c r="O154" s="28">
        <v>1</v>
      </c>
      <c r="P154" s="33" t="s">
        <v>20</v>
      </c>
      <c r="Q154" s="31">
        <v>2014</v>
      </c>
    </row>
    <row r="155" spans="1:17" ht="12.55" x14ac:dyDescent="0.2">
      <c r="A155" s="24" t="s">
        <v>16</v>
      </c>
      <c r="B155" s="24" t="s">
        <v>26</v>
      </c>
      <c r="C155" s="25" t="s">
        <v>44</v>
      </c>
      <c r="D155" s="25" t="s">
        <v>50</v>
      </c>
      <c r="E155" s="28">
        <f>IF(Table13[[#This Row],[Discount Band]]="High",3,IF(Table13[[#This Row],[Discount Band]]="Medium",2,IF(Table13[[#This Row],[Discount Band]]="Low",1,0)))</f>
        <v>2</v>
      </c>
      <c r="F155" s="34">
        <v>1498</v>
      </c>
      <c r="G155" s="26">
        <v>120</v>
      </c>
      <c r="H155" s="26">
        <v>7</v>
      </c>
      <c r="I155" s="26">
        <v>10486</v>
      </c>
      <c r="J155" s="26">
        <v>629.16</v>
      </c>
      <c r="K155" s="26">
        <v>9856.84</v>
      </c>
      <c r="L155" s="26">
        <v>7490</v>
      </c>
      <c r="M155" s="26">
        <v>2366.84</v>
      </c>
      <c r="N155" s="32">
        <v>41791</v>
      </c>
      <c r="O155" s="28">
        <v>6</v>
      </c>
      <c r="P155" s="33" t="s">
        <v>25</v>
      </c>
      <c r="Q155" s="31">
        <v>2014</v>
      </c>
    </row>
    <row r="156" spans="1:17" ht="12.55" x14ac:dyDescent="0.2">
      <c r="A156" s="24" t="s">
        <v>16</v>
      </c>
      <c r="B156" s="24" t="s">
        <v>26</v>
      </c>
      <c r="C156" s="25" t="s">
        <v>45</v>
      </c>
      <c r="D156" s="25" t="s">
        <v>50</v>
      </c>
      <c r="E156" s="28">
        <f>IF(Table13[[#This Row],[Discount Band]]="High",3,IF(Table13[[#This Row],[Discount Band]]="Medium",2,IF(Table13[[#This Row],[Discount Band]]="Low",1,0)))</f>
        <v>2</v>
      </c>
      <c r="F156" s="34">
        <v>1498</v>
      </c>
      <c r="G156" s="26">
        <v>250</v>
      </c>
      <c r="H156" s="26">
        <v>7</v>
      </c>
      <c r="I156" s="26">
        <v>10486</v>
      </c>
      <c r="J156" s="26">
        <v>629.16</v>
      </c>
      <c r="K156" s="26">
        <v>9856.84</v>
      </c>
      <c r="L156" s="26">
        <v>7490</v>
      </c>
      <c r="M156" s="26">
        <v>2366.84</v>
      </c>
      <c r="N156" s="32">
        <v>41791</v>
      </c>
      <c r="O156" s="28">
        <v>6</v>
      </c>
      <c r="P156" s="33" t="s">
        <v>25</v>
      </c>
      <c r="Q156" s="31">
        <v>2014</v>
      </c>
    </row>
    <row r="157" spans="1:17" ht="12.55" x14ac:dyDescent="0.2">
      <c r="A157" s="24" t="s">
        <v>23</v>
      </c>
      <c r="B157" s="24" t="s">
        <v>22</v>
      </c>
      <c r="C157" s="25" t="s">
        <v>44</v>
      </c>
      <c r="D157" s="25" t="s">
        <v>51</v>
      </c>
      <c r="E157" s="28">
        <f>IF(Table13[[#This Row],[Discount Band]]="High",3,IF(Table13[[#This Row],[Discount Band]]="Medium",2,IF(Table13[[#This Row],[Discount Band]]="Low",1,0)))</f>
        <v>3</v>
      </c>
      <c r="F157" s="34">
        <v>681</v>
      </c>
      <c r="G157" s="26">
        <v>120</v>
      </c>
      <c r="H157" s="26">
        <v>15</v>
      </c>
      <c r="I157" s="26">
        <v>10215</v>
      </c>
      <c r="J157" s="26">
        <v>1021.5</v>
      </c>
      <c r="K157" s="26">
        <v>9193.5</v>
      </c>
      <c r="L157" s="26">
        <v>6810</v>
      </c>
      <c r="M157" s="26">
        <v>2383.5</v>
      </c>
      <c r="N157" s="32">
        <v>41640</v>
      </c>
      <c r="O157" s="28">
        <v>1</v>
      </c>
      <c r="P157" s="33" t="s">
        <v>20</v>
      </c>
      <c r="Q157" s="31">
        <v>2014</v>
      </c>
    </row>
    <row r="158" spans="1:17" ht="12.55" x14ac:dyDescent="0.2">
      <c r="A158" s="24" t="s">
        <v>16</v>
      </c>
      <c r="B158" s="24" t="s">
        <v>17</v>
      </c>
      <c r="C158" s="25" t="s">
        <v>44</v>
      </c>
      <c r="D158" s="25" t="s">
        <v>50</v>
      </c>
      <c r="E158" s="28">
        <f>IF(Table13[[#This Row],[Discount Band]]="High",3,IF(Table13[[#This Row],[Discount Band]]="Medium",2,IF(Table13[[#This Row],[Discount Band]]="Low",1,0)))</f>
        <v>2</v>
      </c>
      <c r="F158" s="34">
        <v>1582</v>
      </c>
      <c r="G158" s="26">
        <v>120</v>
      </c>
      <c r="H158" s="26">
        <v>7</v>
      </c>
      <c r="I158" s="26">
        <v>11074</v>
      </c>
      <c r="J158" s="26">
        <v>775.18</v>
      </c>
      <c r="K158" s="26">
        <v>10298.82</v>
      </c>
      <c r="L158" s="26">
        <v>7910</v>
      </c>
      <c r="M158" s="26">
        <v>2388.8199999999997</v>
      </c>
      <c r="N158" s="32">
        <v>41974</v>
      </c>
      <c r="O158" s="28">
        <v>12</v>
      </c>
      <c r="P158" s="33" t="s">
        <v>27</v>
      </c>
      <c r="Q158" s="31">
        <v>2014</v>
      </c>
    </row>
    <row r="159" spans="1:17" ht="12.55" x14ac:dyDescent="0.2">
      <c r="A159" s="24" t="s">
        <v>16</v>
      </c>
      <c r="B159" s="24" t="s">
        <v>17</v>
      </c>
      <c r="C159" s="25" t="s">
        <v>45</v>
      </c>
      <c r="D159" s="25" t="s">
        <v>50</v>
      </c>
      <c r="E159" s="28">
        <f>IF(Table13[[#This Row],[Discount Band]]="High",3,IF(Table13[[#This Row],[Discount Band]]="Medium",2,IF(Table13[[#This Row],[Discount Band]]="Low",1,0)))</f>
        <v>2</v>
      </c>
      <c r="F159" s="34">
        <v>1582</v>
      </c>
      <c r="G159" s="26">
        <v>250</v>
      </c>
      <c r="H159" s="26">
        <v>7</v>
      </c>
      <c r="I159" s="26">
        <v>11074</v>
      </c>
      <c r="J159" s="26">
        <v>775.18</v>
      </c>
      <c r="K159" s="26">
        <v>10298.82</v>
      </c>
      <c r="L159" s="26">
        <v>7910</v>
      </c>
      <c r="M159" s="26">
        <v>2388.8199999999997</v>
      </c>
      <c r="N159" s="32">
        <v>41974</v>
      </c>
      <c r="O159" s="28">
        <v>12</v>
      </c>
      <c r="P159" s="33" t="s">
        <v>27</v>
      </c>
      <c r="Q159" s="31">
        <v>2014</v>
      </c>
    </row>
    <row r="160" spans="1:17" ht="12.55" x14ac:dyDescent="0.2">
      <c r="A160" s="24" t="s">
        <v>16</v>
      </c>
      <c r="B160" s="24" t="s">
        <v>26</v>
      </c>
      <c r="C160" s="25" t="s">
        <v>40</v>
      </c>
      <c r="D160" s="25" t="s">
        <v>51</v>
      </c>
      <c r="E160" s="28">
        <f>IF(Table13[[#This Row],[Discount Band]]="High",3,IF(Table13[[#This Row],[Discount Band]]="Medium",2,IF(Table13[[#This Row],[Discount Band]]="Low",1,0)))</f>
        <v>3</v>
      </c>
      <c r="F160" s="34">
        <v>2535</v>
      </c>
      <c r="G160" s="26">
        <v>10</v>
      </c>
      <c r="H160" s="26">
        <v>7</v>
      </c>
      <c r="I160" s="26">
        <v>17745</v>
      </c>
      <c r="J160" s="26">
        <v>2661.75</v>
      </c>
      <c r="K160" s="26">
        <v>15083.25</v>
      </c>
      <c r="L160" s="26">
        <v>12675</v>
      </c>
      <c r="M160" s="26">
        <v>2408.25</v>
      </c>
      <c r="N160" s="32">
        <v>41730</v>
      </c>
      <c r="O160" s="28">
        <v>4</v>
      </c>
      <c r="P160" s="33" t="s">
        <v>46</v>
      </c>
      <c r="Q160" s="31">
        <v>2014</v>
      </c>
    </row>
    <row r="161" spans="1:17" ht="12.55" x14ac:dyDescent="0.2">
      <c r="A161" s="24" t="s">
        <v>30</v>
      </c>
      <c r="B161" s="24" t="s">
        <v>24</v>
      </c>
      <c r="C161" s="25" t="s">
        <v>47</v>
      </c>
      <c r="D161" s="25" t="s">
        <v>50</v>
      </c>
      <c r="E161" s="28">
        <f>IF(Table13[[#This Row],[Discount Band]]="High",3,IF(Table13[[#This Row],[Discount Band]]="Medium",2,IF(Table13[[#This Row],[Discount Band]]="Low",1,0)))</f>
        <v>2</v>
      </c>
      <c r="F161" s="34">
        <v>306</v>
      </c>
      <c r="G161" s="26">
        <v>260</v>
      </c>
      <c r="H161" s="26">
        <v>12</v>
      </c>
      <c r="I161" s="26">
        <v>3672</v>
      </c>
      <c r="J161" s="26">
        <v>330.48</v>
      </c>
      <c r="K161" s="26">
        <v>3341.52</v>
      </c>
      <c r="L161" s="26">
        <v>918</v>
      </c>
      <c r="M161" s="26">
        <v>2423.52</v>
      </c>
      <c r="N161" s="32">
        <v>41609</v>
      </c>
      <c r="O161" s="28">
        <v>12</v>
      </c>
      <c r="P161" s="33" t="s">
        <v>27</v>
      </c>
      <c r="Q161" s="31">
        <v>2013</v>
      </c>
    </row>
    <row r="162" spans="1:17" ht="12.55" x14ac:dyDescent="0.2">
      <c r="A162" s="24" t="s">
        <v>31</v>
      </c>
      <c r="B162" s="24" t="s">
        <v>39</v>
      </c>
      <c r="C162" s="25" t="s">
        <v>28</v>
      </c>
      <c r="D162" s="25" t="s">
        <v>48</v>
      </c>
      <c r="E162" s="28">
        <f>IF(Table13[[#This Row],[Discount Band]]="High",3,IF(Table13[[#This Row],[Discount Band]]="Medium",2,IF(Table13[[#This Row],[Discount Band]]="Low",1,0)))</f>
        <v>1</v>
      </c>
      <c r="F162" s="34">
        <v>663</v>
      </c>
      <c r="G162" s="26">
        <v>5</v>
      </c>
      <c r="H162" s="26">
        <v>125</v>
      </c>
      <c r="I162" s="26">
        <v>82875</v>
      </c>
      <c r="J162" s="26">
        <v>828.75</v>
      </c>
      <c r="K162" s="26">
        <v>82046.25</v>
      </c>
      <c r="L162" s="26">
        <v>79560</v>
      </c>
      <c r="M162" s="26">
        <v>2486.25</v>
      </c>
      <c r="N162" s="32">
        <v>41548</v>
      </c>
      <c r="O162" s="28">
        <v>10</v>
      </c>
      <c r="P162" s="33" t="s">
        <v>37</v>
      </c>
      <c r="Q162" s="31">
        <v>2013</v>
      </c>
    </row>
    <row r="163" spans="1:17" ht="12.55" x14ac:dyDescent="0.2">
      <c r="A163" s="24" t="s">
        <v>31</v>
      </c>
      <c r="B163" s="24" t="s">
        <v>39</v>
      </c>
      <c r="C163" s="25" t="s">
        <v>44</v>
      </c>
      <c r="D163" s="25" t="s">
        <v>48</v>
      </c>
      <c r="E163" s="28">
        <f>IF(Table13[[#This Row],[Discount Band]]="High",3,IF(Table13[[#This Row],[Discount Band]]="Medium",2,IF(Table13[[#This Row],[Discount Band]]="Low",1,0)))</f>
        <v>1</v>
      </c>
      <c r="F163" s="34">
        <v>663</v>
      </c>
      <c r="G163" s="26">
        <v>120</v>
      </c>
      <c r="H163" s="26">
        <v>125</v>
      </c>
      <c r="I163" s="26">
        <v>82875</v>
      </c>
      <c r="J163" s="26">
        <v>828.75</v>
      </c>
      <c r="K163" s="26">
        <v>82046.25</v>
      </c>
      <c r="L163" s="26">
        <v>79560</v>
      </c>
      <c r="M163" s="26">
        <v>2486.25</v>
      </c>
      <c r="N163" s="32">
        <v>41548</v>
      </c>
      <c r="O163" s="28">
        <v>10</v>
      </c>
      <c r="P163" s="33" t="s">
        <v>37</v>
      </c>
      <c r="Q163" s="31">
        <v>2013</v>
      </c>
    </row>
    <row r="164" spans="1:17" ht="12.55" x14ac:dyDescent="0.2">
      <c r="A164" s="24" t="s">
        <v>31</v>
      </c>
      <c r="B164" s="24" t="s">
        <v>17</v>
      </c>
      <c r="C164" s="25" t="s">
        <v>40</v>
      </c>
      <c r="D164" s="25" t="s">
        <v>48</v>
      </c>
      <c r="E164" s="28">
        <f>IF(Table13[[#This Row],[Discount Band]]="High",3,IF(Table13[[#This Row],[Discount Band]]="Medium",2,IF(Table13[[#This Row],[Discount Band]]="Low",1,0)))</f>
        <v>1</v>
      </c>
      <c r="F164" s="34">
        <v>2009</v>
      </c>
      <c r="G164" s="26">
        <v>10</v>
      </c>
      <c r="H164" s="26">
        <v>125</v>
      </c>
      <c r="I164" s="26">
        <v>251125</v>
      </c>
      <c r="J164" s="26">
        <v>7533.75</v>
      </c>
      <c r="K164" s="26">
        <v>243591.25</v>
      </c>
      <c r="L164" s="26">
        <v>241080</v>
      </c>
      <c r="M164" s="26">
        <v>2511.25</v>
      </c>
      <c r="N164" s="32">
        <v>41913</v>
      </c>
      <c r="O164" s="28">
        <v>10</v>
      </c>
      <c r="P164" s="33" t="s">
        <v>37</v>
      </c>
      <c r="Q164" s="31">
        <v>2014</v>
      </c>
    </row>
    <row r="165" spans="1:17" ht="12.55" x14ac:dyDescent="0.2">
      <c r="A165" s="24" t="s">
        <v>31</v>
      </c>
      <c r="B165" s="24" t="s">
        <v>17</v>
      </c>
      <c r="C165" s="25" t="s">
        <v>44</v>
      </c>
      <c r="D165" s="25" t="s">
        <v>48</v>
      </c>
      <c r="E165" s="28">
        <f>IF(Table13[[#This Row],[Discount Band]]="High",3,IF(Table13[[#This Row],[Discount Band]]="Medium",2,IF(Table13[[#This Row],[Discount Band]]="Low",1,0)))</f>
        <v>1</v>
      </c>
      <c r="F165" s="34">
        <v>2009</v>
      </c>
      <c r="G165" s="26">
        <v>120</v>
      </c>
      <c r="H165" s="26">
        <v>125</v>
      </c>
      <c r="I165" s="26">
        <v>251125</v>
      </c>
      <c r="J165" s="26">
        <v>7533.75</v>
      </c>
      <c r="K165" s="26">
        <v>243591.25</v>
      </c>
      <c r="L165" s="26">
        <v>241080</v>
      </c>
      <c r="M165" s="26">
        <v>2511.25</v>
      </c>
      <c r="N165" s="32">
        <v>41913</v>
      </c>
      <c r="O165" s="28">
        <v>10</v>
      </c>
      <c r="P165" s="33" t="s">
        <v>37</v>
      </c>
      <c r="Q165" s="31">
        <v>2014</v>
      </c>
    </row>
    <row r="166" spans="1:17" ht="12.55" x14ac:dyDescent="0.2">
      <c r="A166" s="24" t="s">
        <v>16</v>
      </c>
      <c r="B166" s="24" t="s">
        <v>17</v>
      </c>
      <c r="C166" s="25" t="s">
        <v>45</v>
      </c>
      <c r="D166" s="25" t="s">
        <v>48</v>
      </c>
      <c r="E166" s="28">
        <f>IF(Table13[[#This Row],[Discount Band]]="High",3,IF(Table13[[#This Row],[Discount Band]]="Medium",2,IF(Table13[[#This Row],[Discount Band]]="Low",1,0)))</f>
        <v>1</v>
      </c>
      <c r="F166" s="34">
        <v>1326</v>
      </c>
      <c r="G166" s="26">
        <v>250</v>
      </c>
      <c r="H166" s="26">
        <v>7</v>
      </c>
      <c r="I166" s="26">
        <v>9282</v>
      </c>
      <c r="J166" s="26">
        <v>92.82</v>
      </c>
      <c r="K166" s="26">
        <v>9189.18</v>
      </c>
      <c r="L166" s="26">
        <v>6630</v>
      </c>
      <c r="M166" s="26">
        <v>2559.1800000000003</v>
      </c>
      <c r="N166" s="32">
        <v>41699</v>
      </c>
      <c r="O166" s="28">
        <v>3</v>
      </c>
      <c r="P166" s="33" t="s">
        <v>29</v>
      </c>
      <c r="Q166" s="31">
        <v>2014</v>
      </c>
    </row>
    <row r="167" spans="1:17" ht="12.55" x14ac:dyDescent="0.2">
      <c r="A167" s="24" t="s">
        <v>23</v>
      </c>
      <c r="B167" s="24" t="s">
        <v>22</v>
      </c>
      <c r="C167" s="25" t="s">
        <v>28</v>
      </c>
      <c r="D167" s="25" t="s">
        <v>50</v>
      </c>
      <c r="E167" s="28">
        <f>IF(Table13[[#This Row],[Discount Band]]="High",3,IF(Table13[[#This Row],[Discount Band]]="Medium",2,IF(Table13[[#This Row],[Discount Band]]="Low",1,0)))</f>
        <v>2</v>
      </c>
      <c r="F167" s="34">
        <v>711</v>
      </c>
      <c r="G167" s="26">
        <v>5</v>
      </c>
      <c r="H167" s="26">
        <v>15</v>
      </c>
      <c r="I167" s="26">
        <v>10665</v>
      </c>
      <c r="J167" s="26">
        <v>853.2</v>
      </c>
      <c r="K167" s="26">
        <v>9811.7999999999993</v>
      </c>
      <c r="L167" s="26">
        <v>7110</v>
      </c>
      <c r="M167" s="26">
        <v>2701.7999999999993</v>
      </c>
      <c r="N167" s="32">
        <v>41974</v>
      </c>
      <c r="O167" s="28">
        <v>12</v>
      </c>
      <c r="P167" s="33" t="s">
        <v>27</v>
      </c>
      <c r="Q167" s="31">
        <v>2014</v>
      </c>
    </row>
    <row r="168" spans="1:17" ht="12.55" x14ac:dyDescent="0.2">
      <c r="A168" s="24" t="s">
        <v>23</v>
      </c>
      <c r="B168" s="24" t="s">
        <v>22</v>
      </c>
      <c r="C168" s="25" t="s">
        <v>47</v>
      </c>
      <c r="D168" s="25" t="s">
        <v>50</v>
      </c>
      <c r="E168" s="28">
        <f>IF(Table13[[#This Row],[Discount Band]]="High",3,IF(Table13[[#This Row],[Discount Band]]="Medium",2,IF(Table13[[#This Row],[Discount Band]]="Low",1,0)))</f>
        <v>2</v>
      </c>
      <c r="F168" s="34">
        <v>711</v>
      </c>
      <c r="G168" s="26">
        <v>260</v>
      </c>
      <c r="H168" s="26">
        <v>15</v>
      </c>
      <c r="I168" s="26">
        <v>10665</v>
      </c>
      <c r="J168" s="26">
        <v>853.2</v>
      </c>
      <c r="K168" s="26">
        <v>9811.7999999999993</v>
      </c>
      <c r="L168" s="26">
        <v>7110</v>
      </c>
      <c r="M168" s="26">
        <v>2701.7999999999993</v>
      </c>
      <c r="N168" s="32">
        <v>41974</v>
      </c>
      <c r="O168" s="28">
        <v>12</v>
      </c>
      <c r="P168" s="33" t="s">
        <v>27</v>
      </c>
      <c r="Q168" s="31">
        <v>2014</v>
      </c>
    </row>
    <row r="169" spans="1:17" ht="12.55" x14ac:dyDescent="0.2">
      <c r="A169" s="24" t="s">
        <v>31</v>
      </c>
      <c r="B169" s="24" t="s">
        <v>39</v>
      </c>
      <c r="C169" s="25" t="s">
        <v>40</v>
      </c>
      <c r="D169" s="25" t="s">
        <v>48</v>
      </c>
      <c r="E169" s="28">
        <f>IF(Table13[[#This Row],[Discount Band]]="High",3,IF(Table13[[#This Row],[Discount Band]]="Medium",2,IF(Table13[[#This Row],[Discount Band]]="Low",1,0)))</f>
        <v>1</v>
      </c>
      <c r="F169" s="34">
        <v>727</v>
      </c>
      <c r="G169" s="26">
        <v>10</v>
      </c>
      <c r="H169" s="26">
        <v>125</v>
      </c>
      <c r="I169" s="26">
        <v>90875</v>
      </c>
      <c r="J169" s="26">
        <v>908.75</v>
      </c>
      <c r="K169" s="26">
        <v>89966.25</v>
      </c>
      <c r="L169" s="26">
        <v>87240</v>
      </c>
      <c r="M169" s="26">
        <v>2726.25</v>
      </c>
      <c r="N169" s="32">
        <v>41791</v>
      </c>
      <c r="O169" s="28">
        <v>6</v>
      </c>
      <c r="P169" s="33" t="s">
        <v>25</v>
      </c>
      <c r="Q169" s="31">
        <v>2014</v>
      </c>
    </row>
    <row r="170" spans="1:17" ht="12.55" x14ac:dyDescent="0.2">
      <c r="A170" s="24" t="s">
        <v>31</v>
      </c>
      <c r="B170" s="24" t="s">
        <v>39</v>
      </c>
      <c r="C170" s="25" t="s">
        <v>45</v>
      </c>
      <c r="D170" s="25" t="s">
        <v>48</v>
      </c>
      <c r="E170" s="28">
        <f>IF(Table13[[#This Row],[Discount Band]]="High",3,IF(Table13[[#This Row],[Discount Band]]="Medium",2,IF(Table13[[#This Row],[Discount Band]]="Low",1,0)))</f>
        <v>1</v>
      </c>
      <c r="F170" s="34">
        <v>727</v>
      </c>
      <c r="G170" s="26">
        <v>250</v>
      </c>
      <c r="H170" s="26">
        <v>125</v>
      </c>
      <c r="I170" s="26">
        <v>90875</v>
      </c>
      <c r="J170" s="26">
        <v>908.75</v>
      </c>
      <c r="K170" s="26">
        <v>89966.25</v>
      </c>
      <c r="L170" s="26">
        <v>87240</v>
      </c>
      <c r="M170" s="26">
        <v>2726.25</v>
      </c>
      <c r="N170" s="32">
        <v>41791</v>
      </c>
      <c r="O170" s="28">
        <v>6</v>
      </c>
      <c r="P170" s="33" t="s">
        <v>25</v>
      </c>
      <c r="Q170" s="31">
        <v>2014</v>
      </c>
    </row>
    <row r="171" spans="1:17" ht="12.55" x14ac:dyDescent="0.2">
      <c r="A171" s="24" t="s">
        <v>42</v>
      </c>
      <c r="B171" s="24" t="s">
        <v>26</v>
      </c>
      <c r="C171" s="25" t="s">
        <v>28</v>
      </c>
      <c r="D171" s="25" t="s">
        <v>51</v>
      </c>
      <c r="E171" s="28">
        <f>IF(Table13[[#This Row],[Discount Band]]="High",3,IF(Table13[[#This Row],[Discount Band]]="Medium",2,IF(Table13[[#This Row],[Discount Band]]="Low",1,0)))</f>
        <v>3</v>
      </c>
      <c r="F171" s="34">
        <v>546</v>
      </c>
      <c r="G171" s="26">
        <v>5</v>
      </c>
      <c r="H171" s="26">
        <v>300</v>
      </c>
      <c r="I171" s="26">
        <v>163800</v>
      </c>
      <c r="J171" s="26">
        <v>24570</v>
      </c>
      <c r="K171" s="26">
        <v>139230</v>
      </c>
      <c r="L171" s="26">
        <v>136500</v>
      </c>
      <c r="M171" s="26">
        <v>2730</v>
      </c>
      <c r="N171" s="32">
        <v>41913</v>
      </c>
      <c r="O171" s="28">
        <v>10</v>
      </c>
      <c r="P171" s="33" t="s">
        <v>37</v>
      </c>
      <c r="Q171" s="31">
        <v>2014</v>
      </c>
    </row>
    <row r="172" spans="1:17" ht="12.55" x14ac:dyDescent="0.2">
      <c r="A172" s="24" t="s">
        <v>42</v>
      </c>
      <c r="B172" s="24" t="s">
        <v>26</v>
      </c>
      <c r="C172" s="25" t="s">
        <v>47</v>
      </c>
      <c r="D172" s="25" t="s">
        <v>51</v>
      </c>
      <c r="E172" s="28">
        <f>IF(Table13[[#This Row],[Discount Band]]="High",3,IF(Table13[[#This Row],[Discount Band]]="Medium",2,IF(Table13[[#This Row],[Discount Band]]="Low",1,0)))</f>
        <v>3</v>
      </c>
      <c r="F172" s="34">
        <v>546</v>
      </c>
      <c r="G172" s="26">
        <v>260</v>
      </c>
      <c r="H172" s="26">
        <v>300</v>
      </c>
      <c r="I172" s="26">
        <v>163800</v>
      </c>
      <c r="J172" s="26">
        <v>24570</v>
      </c>
      <c r="K172" s="26">
        <v>139230</v>
      </c>
      <c r="L172" s="26">
        <v>136500</v>
      </c>
      <c r="M172" s="26">
        <v>2730</v>
      </c>
      <c r="N172" s="32">
        <v>41913</v>
      </c>
      <c r="O172" s="28">
        <v>10</v>
      </c>
      <c r="P172" s="33" t="s">
        <v>37</v>
      </c>
      <c r="Q172" s="31">
        <v>2014</v>
      </c>
    </row>
    <row r="173" spans="1:17" ht="12.55" x14ac:dyDescent="0.2">
      <c r="A173" s="24" t="s">
        <v>23</v>
      </c>
      <c r="B173" s="24" t="s">
        <v>24</v>
      </c>
      <c r="C173" s="25" t="s">
        <v>40</v>
      </c>
      <c r="D173" s="25" t="s">
        <v>19</v>
      </c>
      <c r="E173" s="28">
        <f>IF(Table13[[#This Row],[Discount Band]]="High",3,IF(Table13[[#This Row],[Discount Band]]="Medium",2,IF(Table13[[#This Row],[Discount Band]]="Low",1,0)))</f>
        <v>0</v>
      </c>
      <c r="F173" s="34">
        <v>549</v>
      </c>
      <c r="G173" s="26">
        <v>10</v>
      </c>
      <c r="H173" s="26">
        <v>15</v>
      </c>
      <c r="I173" s="26">
        <v>8235</v>
      </c>
      <c r="J173" s="26">
        <v>0</v>
      </c>
      <c r="K173" s="26">
        <v>8235</v>
      </c>
      <c r="L173" s="26">
        <v>5490</v>
      </c>
      <c r="M173" s="26">
        <v>2745</v>
      </c>
      <c r="N173" s="32">
        <v>41518</v>
      </c>
      <c r="O173" s="28">
        <v>9</v>
      </c>
      <c r="P173" s="33" t="s">
        <v>36</v>
      </c>
      <c r="Q173" s="31">
        <v>2013</v>
      </c>
    </row>
    <row r="174" spans="1:17" ht="12.55" x14ac:dyDescent="0.2">
      <c r="A174" s="24" t="s">
        <v>23</v>
      </c>
      <c r="B174" s="24" t="s">
        <v>39</v>
      </c>
      <c r="C174" s="25" t="s">
        <v>44</v>
      </c>
      <c r="D174" s="25" t="s">
        <v>51</v>
      </c>
      <c r="E174" s="28">
        <f>IF(Table13[[#This Row],[Discount Band]]="High",3,IF(Table13[[#This Row],[Discount Band]]="Medium",2,IF(Table13[[#This Row],[Discount Band]]="Low",1,0)))</f>
        <v>3</v>
      </c>
      <c r="F174" s="34">
        <v>790</v>
      </c>
      <c r="G174" s="26">
        <v>120</v>
      </c>
      <c r="H174" s="26">
        <v>15</v>
      </c>
      <c r="I174" s="26">
        <v>11850</v>
      </c>
      <c r="J174" s="26">
        <v>1185</v>
      </c>
      <c r="K174" s="26">
        <v>10665</v>
      </c>
      <c r="L174" s="26">
        <v>7900</v>
      </c>
      <c r="M174" s="26">
        <v>2765</v>
      </c>
      <c r="N174" s="32">
        <v>41760</v>
      </c>
      <c r="O174" s="28">
        <v>5</v>
      </c>
      <c r="P174" s="33" t="s">
        <v>49</v>
      </c>
      <c r="Q174" s="31">
        <v>2014</v>
      </c>
    </row>
    <row r="175" spans="1:17" ht="12.55" x14ac:dyDescent="0.2">
      <c r="A175" s="24" t="s">
        <v>16</v>
      </c>
      <c r="B175" s="24" t="s">
        <v>26</v>
      </c>
      <c r="C175" s="25" t="s">
        <v>47</v>
      </c>
      <c r="D175" s="25" t="s">
        <v>50</v>
      </c>
      <c r="E175" s="28">
        <f>IF(Table13[[#This Row],[Discount Band]]="High",3,IF(Table13[[#This Row],[Discount Band]]="Medium",2,IF(Table13[[#This Row],[Discount Band]]="Low",1,0)))</f>
        <v>2</v>
      </c>
      <c r="F175" s="34">
        <v>1683</v>
      </c>
      <c r="G175" s="26">
        <v>260</v>
      </c>
      <c r="H175" s="26">
        <v>7</v>
      </c>
      <c r="I175" s="26">
        <v>11781</v>
      </c>
      <c r="J175" s="26">
        <v>589.04999999999995</v>
      </c>
      <c r="K175" s="26">
        <v>11191.95</v>
      </c>
      <c r="L175" s="26">
        <v>8415</v>
      </c>
      <c r="M175" s="26">
        <v>2776.9500000000007</v>
      </c>
      <c r="N175" s="32">
        <v>41821</v>
      </c>
      <c r="O175" s="28">
        <v>7</v>
      </c>
      <c r="P175" s="33" t="s">
        <v>32</v>
      </c>
      <c r="Q175" s="31">
        <v>2014</v>
      </c>
    </row>
    <row r="176" spans="1:17" ht="12.55" x14ac:dyDescent="0.2">
      <c r="A176" s="24" t="s">
        <v>16</v>
      </c>
      <c r="B176" s="24" t="s">
        <v>26</v>
      </c>
      <c r="C176" s="25" t="s">
        <v>40</v>
      </c>
      <c r="D176" s="25" t="s">
        <v>50</v>
      </c>
      <c r="E176" s="28">
        <f>IF(Table13[[#This Row],[Discount Band]]="High",3,IF(Table13[[#This Row],[Discount Band]]="Medium",2,IF(Table13[[#This Row],[Discount Band]]="Low",1,0)))</f>
        <v>2</v>
      </c>
      <c r="F176" s="34">
        <v>1946</v>
      </c>
      <c r="G176" s="26">
        <v>10</v>
      </c>
      <c r="H176" s="26">
        <v>7</v>
      </c>
      <c r="I176" s="26">
        <v>13622</v>
      </c>
      <c r="J176" s="26">
        <v>1089.76</v>
      </c>
      <c r="K176" s="26">
        <v>12532.24</v>
      </c>
      <c r="L176" s="26">
        <v>9730</v>
      </c>
      <c r="M176" s="26">
        <v>2802.24</v>
      </c>
      <c r="N176" s="32">
        <v>41609</v>
      </c>
      <c r="O176" s="28">
        <v>12</v>
      </c>
      <c r="P176" s="33" t="s">
        <v>27</v>
      </c>
      <c r="Q176" s="31">
        <v>2013</v>
      </c>
    </row>
    <row r="177" spans="1:17" ht="12.55" x14ac:dyDescent="0.2">
      <c r="A177" s="24" t="s">
        <v>16</v>
      </c>
      <c r="B177" s="24" t="s">
        <v>26</v>
      </c>
      <c r="C177" s="25" t="s">
        <v>28</v>
      </c>
      <c r="D177" s="25" t="s">
        <v>51</v>
      </c>
      <c r="E177" s="28">
        <f>IF(Table13[[#This Row],[Discount Band]]="High",3,IF(Table13[[#This Row],[Discount Band]]="Medium",2,IF(Table13[[#This Row],[Discount Band]]="Low",1,0)))</f>
        <v>3</v>
      </c>
      <c r="F177" s="34">
        <v>2420</v>
      </c>
      <c r="G177" s="26">
        <v>5</v>
      </c>
      <c r="H177" s="26">
        <v>7</v>
      </c>
      <c r="I177" s="26">
        <v>16940</v>
      </c>
      <c r="J177" s="26">
        <v>2032.8</v>
      </c>
      <c r="K177" s="26">
        <v>14907.2</v>
      </c>
      <c r="L177" s="26">
        <v>12100</v>
      </c>
      <c r="M177" s="26">
        <v>2807.2000000000007</v>
      </c>
      <c r="N177" s="32">
        <v>41883</v>
      </c>
      <c r="O177" s="28">
        <v>9</v>
      </c>
      <c r="P177" s="33" t="s">
        <v>36</v>
      </c>
      <c r="Q177" s="31">
        <v>2014</v>
      </c>
    </row>
    <row r="178" spans="1:17" ht="12.55" x14ac:dyDescent="0.2">
      <c r="A178" s="24" t="s">
        <v>30</v>
      </c>
      <c r="B178" s="24" t="s">
        <v>26</v>
      </c>
      <c r="C178" s="25" t="s">
        <v>18</v>
      </c>
      <c r="D178" s="25" t="s">
        <v>50</v>
      </c>
      <c r="E178" s="28">
        <f>IF(Table13[[#This Row],[Discount Band]]="High",3,IF(Table13[[#This Row],[Discount Band]]="Medium",2,IF(Table13[[#This Row],[Discount Band]]="Low",1,0)))</f>
        <v>2</v>
      </c>
      <c r="F178" s="34">
        <v>367</v>
      </c>
      <c r="G178" s="26">
        <v>3</v>
      </c>
      <c r="H178" s="26">
        <v>12</v>
      </c>
      <c r="I178" s="26">
        <v>4404</v>
      </c>
      <c r="J178" s="26">
        <v>396.36</v>
      </c>
      <c r="K178" s="26">
        <v>4007.64</v>
      </c>
      <c r="L178" s="26">
        <v>1101</v>
      </c>
      <c r="M178" s="26">
        <v>2906.64</v>
      </c>
      <c r="N178" s="32">
        <v>41548</v>
      </c>
      <c r="O178" s="28">
        <v>10</v>
      </c>
      <c r="P178" s="33" t="s">
        <v>37</v>
      </c>
      <c r="Q178" s="31">
        <v>2013</v>
      </c>
    </row>
    <row r="179" spans="1:17" ht="12.55" x14ac:dyDescent="0.2">
      <c r="A179" s="24" t="s">
        <v>30</v>
      </c>
      <c r="B179" s="24" t="s">
        <v>26</v>
      </c>
      <c r="C179" s="25" t="s">
        <v>40</v>
      </c>
      <c r="D179" s="25" t="s">
        <v>50</v>
      </c>
      <c r="E179" s="28">
        <f>IF(Table13[[#This Row],[Discount Band]]="High",3,IF(Table13[[#This Row],[Discount Band]]="Medium",2,IF(Table13[[#This Row],[Discount Band]]="Low",1,0)))</f>
        <v>2</v>
      </c>
      <c r="F179" s="34">
        <v>367</v>
      </c>
      <c r="G179" s="26">
        <v>10</v>
      </c>
      <c r="H179" s="26">
        <v>12</v>
      </c>
      <c r="I179" s="26">
        <v>4404</v>
      </c>
      <c r="J179" s="26">
        <v>396.36</v>
      </c>
      <c r="K179" s="26">
        <v>4007.64</v>
      </c>
      <c r="L179" s="26">
        <v>1101</v>
      </c>
      <c r="M179" s="26">
        <v>2906.64</v>
      </c>
      <c r="N179" s="32">
        <v>41548</v>
      </c>
      <c r="O179" s="28">
        <v>10</v>
      </c>
      <c r="P179" s="33" t="s">
        <v>37</v>
      </c>
      <c r="Q179" s="31">
        <v>2013</v>
      </c>
    </row>
    <row r="180" spans="1:17" ht="12.55" x14ac:dyDescent="0.2">
      <c r="A180" s="36" t="s">
        <v>16</v>
      </c>
      <c r="B180" s="24" t="s">
        <v>17</v>
      </c>
      <c r="C180" s="25" t="s">
        <v>40</v>
      </c>
      <c r="D180" s="25" t="s">
        <v>19</v>
      </c>
      <c r="E180" s="28">
        <f>IF(Table13[[#This Row],[Discount Band]]="High",3,IF(Table13[[#This Row],[Discount Band]]="Medium",2,IF(Table13[[#This Row],[Discount Band]]="Low",1,0)))</f>
        <v>0</v>
      </c>
      <c r="F180" s="34">
        <v>292</v>
      </c>
      <c r="G180" s="26">
        <v>10</v>
      </c>
      <c r="H180" s="37">
        <v>118.87087517934</v>
      </c>
      <c r="I180" s="26">
        <v>5840</v>
      </c>
      <c r="J180" s="26">
        <v>0</v>
      </c>
      <c r="K180" s="26">
        <v>5840</v>
      </c>
      <c r="L180" s="26">
        <v>2920</v>
      </c>
      <c r="M180" s="26">
        <v>2920</v>
      </c>
      <c r="N180" s="32">
        <v>41671</v>
      </c>
      <c r="O180" s="28">
        <v>2</v>
      </c>
      <c r="P180" s="33" t="s">
        <v>41</v>
      </c>
      <c r="Q180" s="31">
        <v>2014</v>
      </c>
    </row>
    <row r="181" spans="1:17" ht="12.55" x14ac:dyDescent="0.2">
      <c r="A181" s="24" t="s">
        <v>16</v>
      </c>
      <c r="B181" s="24" t="s">
        <v>24</v>
      </c>
      <c r="C181" s="25" t="s">
        <v>40</v>
      </c>
      <c r="D181" s="25" t="s">
        <v>51</v>
      </c>
      <c r="E181" s="28">
        <f>IF(Table13[[#This Row],[Discount Band]]="High",3,IF(Table13[[#This Row],[Discount Band]]="Medium",2,IF(Table13[[#This Row],[Discount Band]]="Low",1,0)))</f>
        <v>3</v>
      </c>
      <c r="F181" s="34">
        <v>2696</v>
      </c>
      <c r="G181" s="26">
        <v>10</v>
      </c>
      <c r="H181" s="26">
        <v>7</v>
      </c>
      <c r="I181" s="26">
        <v>18872</v>
      </c>
      <c r="J181" s="26">
        <v>2453.36</v>
      </c>
      <c r="K181" s="26">
        <v>16418.64</v>
      </c>
      <c r="L181" s="26">
        <v>13480</v>
      </c>
      <c r="M181" s="26">
        <v>2938.6399999999994</v>
      </c>
      <c r="N181" s="32">
        <v>41852</v>
      </c>
      <c r="O181" s="28">
        <v>8</v>
      </c>
      <c r="P181" s="33" t="s">
        <v>35</v>
      </c>
      <c r="Q181" s="31">
        <v>2014</v>
      </c>
    </row>
    <row r="182" spans="1:17" ht="12.55" x14ac:dyDescent="0.2">
      <c r="A182" s="24" t="s">
        <v>31</v>
      </c>
      <c r="B182" s="24" t="s">
        <v>24</v>
      </c>
      <c r="C182" s="25" t="s">
        <v>40</v>
      </c>
      <c r="D182" s="25" t="s">
        <v>48</v>
      </c>
      <c r="E182" s="28">
        <f>IF(Table13[[#This Row],[Discount Band]]="High",3,IF(Table13[[#This Row],[Discount Band]]="Medium",2,IF(Table13[[#This Row],[Discount Band]]="Low",1,0)))</f>
        <v>1</v>
      </c>
      <c r="F182" s="34">
        <v>787</v>
      </c>
      <c r="G182" s="26">
        <v>10</v>
      </c>
      <c r="H182" s="26">
        <v>125</v>
      </c>
      <c r="I182" s="26">
        <v>98375</v>
      </c>
      <c r="J182" s="26">
        <v>983.75</v>
      </c>
      <c r="K182" s="26">
        <v>97391.25</v>
      </c>
      <c r="L182" s="26">
        <v>94440</v>
      </c>
      <c r="M182" s="26">
        <v>2951.25</v>
      </c>
      <c r="N182" s="32">
        <v>41791</v>
      </c>
      <c r="O182" s="28">
        <v>6</v>
      </c>
      <c r="P182" s="33" t="s">
        <v>25</v>
      </c>
      <c r="Q182" s="31">
        <v>2014</v>
      </c>
    </row>
    <row r="183" spans="1:17" ht="12.55" x14ac:dyDescent="0.2">
      <c r="A183" s="24" t="s">
        <v>31</v>
      </c>
      <c r="B183" s="24" t="s">
        <v>24</v>
      </c>
      <c r="C183" s="25" t="s">
        <v>45</v>
      </c>
      <c r="D183" s="25" t="s">
        <v>48</v>
      </c>
      <c r="E183" s="28">
        <f>IF(Table13[[#This Row],[Discount Band]]="High",3,IF(Table13[[#This Row],[Discount Band]]="Medium",2,IF(Table13[[#This Row],[Discount Band]]="Low",1,0)))</f>
        <v>1</v>
      </c>
      <c r="F183" s="34">
        <v>787</v>
      </c>
      <c r="G183" s="26">
        <v>250</v>
      </c>
      <c r="H183" s="26">
        <v>125</v>
      </c>
      <c r="I183" s="26">
        <v>98375</v>
      </c>
      <c r="J183" s="26">
        <v>983.75</v>
      </c>
      <c r="K183" s="26">
        <v>97391.25</v>
      </c>
      <c r="L183" s="26">
        <v>94440</v>
      </c>
      <c r="M183" s="26">
        <v>2951.25</v>
      </c>
      <c r="N183" s="32">
        <v>41791</v>
      </c>
      <c r="O183" s="28">
        <v>6</v>
      </c>
      <c r="P183" s="33" t="s">
        <v>25</v>
      </c>
      <c r="Q183" s="31">
        <v>2014</v>
      </c>
    </row>
    <row r="184" spans="1:17" ht="12.55" x14ac:dyDescent="0.2">
      <c r="A184" s="24" t="s">
        <v>23</v>
      </c>
      <c r="B184" s="24" t="s">
        <v>39</v>
      </c>
      <c r="C184" s="25" t="s">
        <v>40</v>
      </c>
      <c r="D184" s="25" t="s">
        <v>48</v>
      </c>
      <c r="E184" s="28">
        <f>IF(Table13[[#This Row],[Discount Band]]="High",3,IF(Table13[[#This Row],[Discount Band]]="Medium",2,IF(Table13[[#This Row],[Discount Band]]="Low",1,0)))</f>
        <v>1</v>
      </c>
      <c r="F184" s="34">
        <v>671</v>
      </c>
      <c r="G184" s="26">
        <v>10</v>
      </c>
      <c r="H184" s="26">
        <v>15</v>
      </c>
      <c r="I184" s="26">
        <v>10065</v>
      </c>
      <c r="J184" s="26">
        <v>402.6</v>
      </c>
      <c r="K184" s="26">
        <v>9662.4</v>
      </c>
      <c r="L184" s="26">
        <v>6710</v>
      </c>
      <c r="M184" s="26">
        <v>2952.3999999999996</v>
      </c>
      <c r="N184" s="32">
        <v>41548</v>
      </c>
      <c r="O184" s="28">
        <v>10</v>
      </c>
      <c r="P184" s="33" t="s">
        <v>37</v>
      </c>
      <c r="Q184" s="31">
        <v>2013</v>
      </c>
    </row>
    <row r="185" spans="1:17" ht="12.55" x14ac:dyDescent="0.2">
      <c r="A185" s="24" t="s">
        <v>23</v>
      </c>
      <c r="B185" s="24" t="s">
        <v>39</v>
      </c>
      <c r="C185" s="25" t="s">
        <v>47</v>
      </c>
      <c r="D185" s="25" t="s">
        <v>48</v>
      </c>
      <c r="E185" s="28">
        <f>IF(Table13[[#This Row],[Discount Band]]="High",3,IF(Table13[[#This Row],[Discount Band]]="Medium",2,IF(Table13[[#This Row],[Discount Band]]="Low",1,0)))</f>
        <v>1</v>
      </c>
      <c r="F185" s="34">
        <v>671</v>
      </c>
      <c r="G185" s="26">
        <v>260</v>
      </c>
      <c r="H185" s="26">
        <v>15</v>
      </c>
      <c r="I185" s="26">
        <v>10065</v>
      </c>
      <c r="J185" s="26">
        <v>402.6</v>
      </c>
      <c r="K185" s="26">
        <v>9662.4</v>
      </c>
      <c r="L185" s="26">
        <v>6710</v>
      </c>
      <c r="M185" s="26">
        <v>2952.3999999999996</v>
      </c>
      <c r="N185" s="32">
        <v>41548</v>
      </c>
      <c r="O185" s="28">
        <v>10</v>
      </c>
      <c r="P185" s="33" t="s">
        <v>37</v>
      </c>
      <c r="Q185" s="31">
        <v>2013</v>
      </c>
    </row>
    <row r="186" spans="1:17" ht="12.55" x14ac:dyDescent="0.2">
      <c r="A186" s="24" t="s">
        <v>16</v>
      </c>
      <c r="B186" s="24" t="s">
        <v>26</v>
      </c>
      <c r="C186" s="25" t="s">
        <v>45</v>
      </c>
      <c r="D186" s="25" t="s">
        <v>51</v>
      </c>
      <c r="E186" s="28">
        <f>IF(Table13[[#This Row],[Discount Band]]="High",3,IF(Table13[[#This Row],[Discount Band]]="Medium",2,IF(Table13[[#This Row],[Discount Band]]="Low",1,0)))</f>
        <v>3</v>
      </c>
      <c r="F186" s="34">
        <v>2903</v>
      </c>
      <c r="G186" s="26">
        <v>250</v>
      </c>
      <c r="H186" s="26">
        <v>7</v>
      </c>
      <c r="I186" s="26">
        <v>20321</v>
      </c>
      <c r="J186" s="26">
        <v>2844.94</v>
      </c>
      <c r="K186" s="26">
        <v>17476.060000000001</v>
      </c>
      <c r="L186" s="26">
        <v>14515</v>
      </c>
      <c r="M186" s="26">
        <v>2961.0600000000013</v>
      </c>
      <c r="N186" s="32">
        <v>41699</v>
      </c>
      <c r="O186" s="28">
        <v>3</v>
      </c>
      <c r="P186" s="33" t="s">
        <v>29</v>
      </c>
      <c r="Q186" s="31">
        <v>2014</v>
      </c>
    </row>
    <row r="187" spans="1:17" ht="12.55" x14ac:dyDescent="0.2">
      <c r="A187" s="24" t="s">
        <v>16</v>
      </c>
      <c r="B187" s="24" t="s">
        <v>26</v>
      </c>
      <c r="C187" s="25" t="s">
        <v>44</v>
      </c>
      <c r="D187" s="25" t="s">
        <v>19</v>
      </c>
      <c r="E187" s="28">
        <f>IF(Table13[[#This Row],[Discount Band]]="High",3,IF(Table13[[#This Row],[Discount Band]]="Medium",2,IF(Table13[[#This Row],[Discount Band]]="Low",1,0)))</f>
        <v>0</v>
      </c>
      <c r="F187" s="34">
        <v>1493</v>
      </c>
      <c r="G187" s="26">
        <v>120</v>
      </c>
      <c r="H187" s="26">
        <v>7</v>
      </c>
      <c r="I187" s="26">
        <v>10451</v>
      </c>
      <c r="J187" s="26">
        <v>0</v>
      </c>
      <c r="K187" s="26">
        <v>10451</v>
      </c>
      <c r="L187" s="26">
        <v>7465</v>
      </c>
      <c r="M187" s="26">
        <v>2986</v>
      </c>
      <c r="N187" s="32">
        <v>41640</v>
      </c>
      <c r="O187" s="28">
        <v>1</v>
      </c>
      <c r="P187" s="33" t="s">
        <v>20</v>
      </c>
      <c r="Q187" s="31">
        <v>2014</v>
      </c>
    </row>
    <row r="188" spans="1:17" ht="12.55" x14ac:dyDescent="0.2">
      <c r="A188" s="24" t="s">
        <v>30</v>
      </c>
      <c r="B188" s="24" t="s">
        <v>39</v>
      </c>
      <c r="C188" s="25" t="s">
        <v>18</v>
      </c>
      <c r="D188" s="25" t="s">
        <v>51</v>
      </c>
      <c r="E188" s="28">
        <f>IF(Table13[[#This Row],[Discount Band]]="High",3,IF(Table13[[#This Row],[Discount Band]]="Medium",2,IF(Table13[[#This Row],[Discount Band]]="Low",1,0)))</f>
        <v>3</v>
      </c>
      <c r="F188" s="34">
        <v>386</v>
      </c>
      <c r="G188" s="26">
        <v>3</v>
      </c>
      <c r="H188" s="26">
        <v>12</v>
      </c>
      <c r="I188" s="26">
        <v>4632</v>
      </c>
      <c r="J188" s="26">
        <v>463.2</v>
      </c>
      <c r="K188" s="26">
        <v>4168.8</v>
      </c>
      <c r="L188" s="26">
        <v>1158</v>
      </c>
      <c r="M188" s="26">
        <v>3010.8</v>
      </c>
      <c r="N188" s="32">
        <v>41548</v>
      </c>
      <c r="O188" s="28">
        <v>10</v>
      </c>
      <c r="P188" s="33" t="s">
        <v>37</v>
      </c>
      <c r="Q188" s="31">
        <v>2013</v>
      </c>
    </row>
    <row r="189" spans="1:17" ht="12.55" x14ac:dyDescent="0.2">
      <c r="A189" s="24" t="s">
        <v>30</v>
      </c>
      <c r="B189" s="24" t="s">
        <v>39</v>
      </c>
      <c r="C189" s="25" t="s">
        <v>40</v>
      </c>
      <c r="D189" s="25" t="s">
        <v>51</v>
      </c>
      <c r="E189" s="28">
        <f>IF(Table13[[#This Row],[Discount Band]]="High",3,IF(Table13[[#This Row],[Discount Band]]="Medium",2,IF(Table13[[#This Row],[Discount Band]]="Low",1,0)))</f>
        <v>3</v>
      </c>
      <c r="F189" s="34">
        <v>386</v>
      </c>
      <c r="G189" s="26">
        <v>10</v>
      </c>
      <c r="H189" s="26">
        <v>12</v>
      </c>
      <c r="I189" s="26">
        <v>4632</v>
      </c>
      <c r="J189" s="26">
        <v>463.2</v>
      </c>
      <c r="K189" s="26">
        <v>4168.8</v>
      </c>
      <c r="L189" s="26">
        <v>1158</v>
      </c>
      <c r="M189" s="26">
        <v>3010.8</v>
      </c>
      <c r="N189" s="32">
        <v>41548</v>
      </c>
      <c r="O189" s="28">
        <v>10</v>
      </c>
      <c r="P189" s="33" t="s">
        <v>37</v>
      </c>
      <c r="Q189" s="31">
        <v>2013</v>
      </c>
    </row>
    <row r="190" spans="1:17" ht="12.55" x14ac:dyDescent="0.2">
      <c r="A190" s="24" t="s">
        <v>16</v>
      </c>
      <c r="B190" s="24" t="s">
        <v>39</v>
      </c>
      <c r="C190" s="25" t="s">
        <v>28</v>
      </c>
      <c r="D190" s="25" t="s">
        <v>51</v>
      </c>
      <c r="E190" s="28">
        <f>IF(Table13[[#This Row],[Discount Band]]="High",3,IF(Table13[[#This Row],[Discount Band]]="Medium",2,IF(Table13[[#This Row],[Discount Band]]="Low",1,0)))</f>
        <v>3</v>
      </c>
      <c r="F190" s="34">
        <v>2328</v>
      </c>
      <c r="G190" s="26">
        <v>5</v>
      </c>
      <c r="H190" s="26">
        <v>7</v>
      </c>
      <c r="I190" s="26">
        <v>16296</v>
      </c>
      <c r="J190" s="26">
        <v>1629.6</v>
      </c>
      <c r="K190" s="26">
        <v>14666.4</v>
      </c>
      <c r="L190" s="26">
        <v>11640</v>
      </c>
      <c r="M190" s="26">
        <v>3026.3999999999996</v>
      </c>
      <c r="N190" s="32">
        <v>41883</v>
      </c>
      <c r="O190" s="28">
        <v>9</v>
      </c>
      <c r="P190" s="33" t="s">
        <v>36</v>
      </c>
      <c r="Q190" s="31">
        <v>2014</v>
      </c>
    </row>
    <row r="191" spans="1:17" ht="12.55" x14ac:dyDescent="0.2">
      <c r="A191" s="24" t="s">
        <v>30</v>
      </c>
      <c r="B191" s="24" t="s">
        <v>26</v>
      </c>
      <c r="C191" s="25" t="s">
        <v>44</v>
      </c>
      <c r="D191" s="25" t="s">
        <v>51</v>
      </c>
      <c r="E191" s="28">
        <f>IF(Table13[[#This Row],[Discount Band]]="High",3,IF(Table13[[#This Row],[Discount Band]]="Medium",2,IF(Table13[[#This Row],[Discount Band]]="Low",1,0)))</f>
        <v>3</v>
      </c>
      <c r="F191" s="34">
        <v>410</v>
      </c>
      <c r="G191" s="26">
        <v>120</v>
      </c>
      <c r="H191" s="26">
        <v>12</v>
      </c>
      <c r="I191" s="26">
        <v>4920</v>
      </c>
      <c r="J191" s="26">
        <v>639.6</v>
      </c>
      <c r="K191" s="26">
        <v>4280.3999999999996</v>
      </c>
      <c r="L191" s="26">
        <v>1230</v>
      </c>
      <c r="M191" s="26">
        <v>3050.3999999999996</v>
      </c>
      <c r="N191" s="32">
        <v>41913</v>
      </c>
      <c r="O191" s="28">
        <v>10</v>
      </c>
      <c r="P191" s="33" t="s">
        <v>37</v>
      </c>
      <c r="Q191" s="31">
        <v>2014</v>
      </c>
    </row>
    <row r="192" spans="1:17" ht="12.55" x14ac:dyDescent="0.2">
      <c r="A192" s="24" t="s">
        <v>30</v>
      </c>
      <c r="B192" s="24" t="s">
        <v>26</v>
      </c>
      <c r="C192" s="25" t="s">
        <v>47</v>
      </c>
      <c r="D192" s="25" t="s">
        <v>51</v>
      </c>
      <c r="E192" s="28">
        <f>IF(Table13[[#This Row],[Discount Band]]="High",3,IF(Table13[[#This Row],[Discount Band]]="Medium",2,IF(Table13[[#This Row],[Discount Band]]="Low",1,0)))</f>
        <v>3</v>
      </c>
      <c r="F192" s="34">
        <v>410</v>
      </c>
      <c r="G192" s="26">
        <v>260</v>
      </c>
      <c r="H192" s="26">
        <v>12</v>
      </c>
      <c r="I192" s="26">
        <v>4920</v>
      </c>
      <c r="J192" s="26">
        <v>639.6</v>
      </c>
      <c r="K192" s="26">
        <v>4280.3999999999996</v>
      </c>
      <c r="L192" s="26">
        <v>1230</v>
      </c>
      <c r="M192" s="26">
        <v>3050.3999999999996</v>
      </c>
      <c r="N192" s="32">
        <v>41913</v>
      </c>
      <c r="O192" s="28">
        <v>10</v>
      </c>
      <c r="P192" s="33" t="s">
        <v>37</v>
      </c>
      <c r="Q192" s="31">
        <v>2014</v>
      </c>
    </row>
    <row r="193" spans="1:17" ht="12.55" x14ac:dyDescent="0.2">
      <c r="A193" s="24" t="s">
        <v>16</v>
      </c>
      <c r="B193" s="24" t="s">
        <v>39</v>
      </c>
      <c r="C193" s="25" t="s">
        <v>18</v>
      </c>
      <c r="D193" s="25" t="s">
        <v>51</v>
      </c>
      <c r="E193" s="28">
        <f>IF(Table13[[#This Row],[Discount Band]]="High",3,IF(Table13[[#This Row],[Discount Band]]="Medium",2,IF(Table13[[#This Row],[Discount Band]]="Low",1,0)))</f>
        <v>3</v>
      </c>
      <c r="F193" s="34">
        <v>2996</v>
      </c>
      <c r="G193" s="26">
        <v>3</v>
      </c>
      <c r="H193" s="26">
        <v>7</v>
      </c>
      <c r="I193" s="26">
        <v>20972</v>
      </c>
      <c r="J193" s="26">
        <v>2936.08</v>
      </c>
      <c r="K193" s="26">
        <v>18035.919999999998</v>
      </c>
      <c r="L193" s="26">
        <v>14980</v>
      </c>
      <c r="M193" s="26">
        <v>3055.9199999999983</v>
      </c>
      <c r="N193" s="32">
        <v>41548</v>
      </c>
      <c r="O193" s="28">
        <v>10</v>
      </c>
      <c r="P193" s="33" t="s">
        <v>37</v>
      </c>
      <c r="Q193" s="31">
        <v>2013</v>
      </c>
    </row>
    <row r="194" spans="1:17" ht="12.55" x14ac:dyDescent="0.2">
      <c r="A194" s="24" t="s">
        <v>16</v>
      </c>
      <c r="B194" s="24" t="s">
        <v>39</v>
      </c>
      <c r="C194" s="25" t="s">
        <v>28</v>
      </c>
      <c r="D194" s="25" t="s">
        <v>51</v>
      </c>
      <c r="E194" s="28">
        <f>IF(Table13[[#This Row],[Discount Band]]="High",3,IF(Table13[[#This Row],[Discount Band]]="Medium",2,IF(Table13[[#This Row],[Discount Band]]="Low",1,0)))</f>
        <v>3</v>
      </c>
      <c r="F194" s="34">
        <v>2996</v>
      </c>
      <c r="G194" s="26">
        <v>5</v>
      </c>
      <c r="H194" s="26">
        <v>7</v>
      </c>
      <c r="I194" s="26">
        <v>20972</v>
      </c>
      <c r="J194" s="26">
        <v>2936.08</v>
      </c>
      <c r="K194" s="26">
        <v>18035.919999999998</v>
      </c>
      <c r="L194" s="26">
        <v>14980</v>
      </c>
      <c r="M194" s="26">
        <v>3055.9199999999983</v>
      </c>
      <c r="N194" s="32">
        <v>41548</v>
      </c>
      <c r="O194" s="28">
        <v>10</v>
      </c>
      <c r="P194" s="33" t="s">
        <v>37</v>
      </c>
      <c r="Q194" s="31">
        <v>2013</v>
      </c>
    </row>
    <row r="195" spans="1:17" ht="12.55" x14ac:dyDescent="0.2">
      <c r="A195" s="24" t="s">
        <v>23</v>
      </c>
      <c r="B195" s="24" t="s">
        <v>39</v>
      </c>
      <c r="C195" s="25" t="s">
        <v>28</v>
      </c>
      <c r="D195" s="25" t="s">
        <v>19</v>
      </c>
      <c r="E195" s="28">
        <f>IF(Table13[[#This Row],[Discount Band]]="High",3,IF(Table13[[#This Row],[Discount Band]]="Medium",2,IF(Table13[[#This Row],[Discount Band]]="Low",1,0)))</f>
        <v>0</v>
      </c>
      <c r="F195" s="34">
        <v>615</v>
      </c>
      <c r="G195" s="26">
        <v>5</v>
      </c>
      <c r="H195" s="26">
        <v>15</v>
      </c>
      <c r="I195" s="26">
        <v>9225</v>
      </c>
      <c r="J195" s="26">
        <v>0</v>
      </c>
      <c r="K195" s="26">
        <v>9225</v>
      </c>
      <c r="L195" s="26">
        <v>6150</v>
      </c>
      <c r="M195" s="26">
        <v>3075</v>
      </c>
      <c r="N195" s="32">
        <v>41974</v>
      </c>
      <c r="O195" s="28">
        <v>12</v>
      </c>
      <c r="P195" s="33" t="s">
        <v>27</v>
      </c>
      <c r="Q195" s="31">
        <v>2014</v>
      </c>
    </row>
    <row r="196" spans="1:17" ht="12.55" x14ac:dyDescent="0.2">
      <c r="A196" s="24" t="s">
        <v>23</v>
      </c>
      <c r="B196" s="24" t="s">
        <v>39</v>
      </c>
      <c r="C196" s="25" t="s">
        <v>47</v>
      </c>
      <c r="D196" s="25" t="s">
        <v>19</v>
      </c>
      <c r="E196" s="28">
        <f>IF(Table13[[#This Row],[Discount Band]]="High",3,IF(Table13[[#This Row],[Discount Band]]="Medium",2,IF(Table13[[#This Row],[Discount Band]]="Low",1,0)))</f>
        <v>0</v>
      </c>
      <c r="F196" s="34">
        <v>615</v>
      </c>
      <c r="G196" s="26">
        <v>260</v>
      </c>
      <c r="H196" s="26">
        <v>15</v>
      </c>
      <c r="I196" s="26">
        <v>9225</v>
      </c>
      <c r="J196" s="26">
        <v>0</v>
      </c>
      <c r="K196" s="26">
        <v>9225</v>
      </c>
      <c r="L196" s="26">
        <v>6150</v>
      </c>
      <c r="M196" s="26">
        <v>3075</v>
      </c>
      <c r="N196" s="32">
        <v>41974</v>
      </c>
      <c r="O196" s="28">
        <v>12</v>
      </c>
      <c r="P196" s="33" t="s">
        <v>27</v>
      </c>
      <c r="Q196" s="31">
        <v>2014</v>
      </c>
    </row>
    <row r="197" spans="1:17" ht="12.55" x14ac:dyDescent="0.2">
      <c r="A197" s="24" t="s">
        <v>16</v>
      </c>
      <c r="B197" s="24" t="s">
        <v>24</v>
      </c>
      <c r="C197" s="25" t="s">
        <v>40</v>
      </c>
      <c r="D197" s="25" t="s">
        <v>51</v>
      </c>
      <c r="E197" s="28">
        <f>IF(Table13[[#This Row],[Discount Band]]="High",3,IF(Table13[[#This Row],[Discount Band]]="Medium",2,IF(Table13[[#This Row],[Discount Band]]="Low",1,0)))</f>
        <v>3</v>
      </c>
      <c r="F197" s="34">
        <v>2532</v>
      </c>
      <c r="G197" s="26">
        <v>10</v>
      </c>
      <c r="H197" s="26">
        <v>7</v>
      </c>
      <c r="I197" s="26">
        <v>17724</v>
      </c>
      <c r="J197" s="26">
        <v>1949.6399999999999</v>
      </c>
      <c r="K197" s="26">
        <v>15774.36</v>
      </c>
      <c r="L197" s="26">
        <v>12660</v>
      </c>
      <c r="M197" s="26">
        <v>3114.3599999999997</v>
      </c>
      <c r="N197" s="32">
        <v>41730</v>
      </c>
      <c r="O197" s="28">
        <v>4</v>
      </c>
      <c r="P197" s="33" t="s">
        <v>46</v>
      </c>
      <c r="Q197" s="31">
        <v>2014</v>
      </c>
    </row>
    <row r="198" spans="1:17" ht="12.55" x14ac:dyDescent="0.2">
      <c r="A198" s="24" t="s">
        <v>16</v>
      </c>
      <c r="B198" s="24" t="s">
        <v>26</v>
      </c>
      <c r="C198" s="25" t="s">
        <v>40</v>
      </c>
      <c r="D198" s="25" t="s">
        <v>48</v>
      </c>
      <c r="E198" s="28">
        <f>IF(Table13[[#This Row],[Discount Band]]="High",3,IF(Table13[[#This Row],[Discount Band]]="Medium",2,IF(Table13[[#This Row],[Discount Band]]="Low",1,0)))</f>
        <v>1</v>
      </c>
      <c r="F198" s="34">
        <v>1760</v>
      </c>
      <c r="G198" s="26">
        <v>10</v>
      </c>
      <c r="H198" s="26">
        <v>7</v>
      </c>
      <c r="I198" s="26">
        <v>12320</v>
      </c>
      <c r="J198" s="26">
        <v>369.6</v>
      </c>
      <c r="K198" s="26">
        <v>11950.4</v>
      </c>
      <c r="L198" s="26">
        <v>8800</v>
      </c>
      <c r="M198" s="26">
        <v>3150.3999999999996</v>
      </c>
      <c r="N198" s="32">
        <v>41518</v>
      </c>
      <c r="O198" s="28">
        <v>9</v>
      </c>
      <c r="P198" s="33" t="s">
        <v>36</v>
      </c>
      <c r="Q198" s="31">
        <v>2013</v>
      </c>
    </row>
    <row r="199" spans="1:17" ht="12.55" x14ac:dyDescent="0.2">
      <c r="A199" s="24" t="s">
        <v>16</v>
      </c>
      <c r="B199" s="24" t="s">
        <v>17</v>
      </c>
      <c r="C199" s="25" t="s">
        <v>28</v>
      </c>
      <c r="D199" s="25" t="s">
        <v>51</v>
      </c>
      <c r="E199" s="28">
        <f>IF(Table13[[#This Row],[Discount Band]]="High",3,IF(Table13[[#This Row],[Discount Band]]="Medium",2,IF(Table13[[#This Row],[Discount Band]]="Low",1,0)))</f>
        <v>3</v>
      </c>
      <c r="F199" s="34">
        <v>2734</v>
      </c>
      <c r="G199" s="26">
        <v>5</v>
      </c>
      <c r="H199" s="26">
        <v>7</v>
      </c>
      <c r="I199" s="26">
        <v>19138</v>
      </c>
      <c r="J199" s="26">
        <v>2296.56</v>
      </c>
      <c r="K199" s="26">
        <v>16841.439999999999</v>
      </c>
      <c r="L199" s="26">
        <v>13670</v>
      </c>
      <c r="M199" s="26">
        <v>3171.4399999999987</v>
      </c>
      <c r="N199" s="32">
        <v>41913</v>
      </c>
      <c r="O199" s="28">
        <v>10</v>
      </c>
      <c r="P199" s="33" t="s">
        <v>37</v>
      </c>
      <c r="Q199" s="31">
        <v>2014</v>
      </c>
    </row>
    <row r="200" spans="1:17" ht="12.55" x14ac:dyDescent="0.2">
      <c r="A200" s="24" t="s">
        <v>16</v>
      </c>
      <c r="B200" s="24" t="s">
        <v>17</v>
      </c>
      <c r="C200" s="25" t="s">
        <v>47</v>
      </c>
      <c r="D200" s="25" t="s">
        <v>51</v>
      </c>
      <c r="E200" s="28">
        <f>IF(Table13[[#This Row],[Discount Band]]="High",3,IF(Table13[[#This Row],[Discount Band]]="Medium",2,IF(Table13[[#This Row],[Discount Band]]="Low",1,0)))</f>
        <v>3</v>
      </c>
      <c r="F200" s="34">
        <v>2734</v>
      </c>
      <c r="G200" s="26">
        <v>260</v>
      </c>
      <c r="H200" s="26">
        <v>7</v>
      </c>
      <c r="I200" s="26">
        <v>19138</v>
      </c>
      <c r="J200" s="26">
        <v>2296.56</v>
      </c>
      <c r="K200" s="26">
        <v>16841.439999999999</v>
      </c>
      <c r="L200" s="26">
        <v>13670</v>
      </c>
      <c r="M200" s="26">
        <v>3171.4399999999987</v>
      </c>
      <c r="N200" s="32">
        <v>41913</v>
      </c>
      <c r="O200" s="28">
        <v>10</v>
      </c>
      <c r="P200" s="33" t="s">
        <v>37</v>
      </c>
      <c r="Q200" s="31">
        <v>2014</v>
      </c>
    </row>
    <row r="201" spans="1:17" ht="12.55" x14ac:dyDescent="0.2">
      <c r="A201" s="24" t="s">
        <v>16</v>
      </c>
      <c r="B201" s="24" t="s">
        <v>22</v>
      </c>
      <c r="C201" s="25" t="s">
        <v>40</v>
      </c>
      <c r="D201" s="25" t="s">
        <v>50</v>
      </c>
      <c r="E201" s="28">
        <f>IF(Table13[[#This Row],[Discount Band]]="High",3,IF(Table13[[#This Row],[Discount Band]]="Medium",2,IF(Table13[[#This Row],[Discount Band]]="Low",1,0)))</f>
        <v>2</v>
      </c>
      <c r="F201" s="34">
        <v>2125</v>
      </c>
      <c r="G201" s="26">
        <v>10</v>
      </c>
      <c r="H201" s="26">
        <v>7</v>
      </c>
      <c r="I201" s="26">
        <v>14875</v>
      </c>
      <c r="J201" s="26">
        <v>1041.25</v>
      </c>
      <c r="K201" s="26">
        <v>13833.75</v>
      </c>
      <c r="L201" s="26">
        <v>10625</v>
      </c>
      <c r="M201" s="26">
        <v>3208.75</v>
      </c>
      <c r="N201" s="32">
        <v>41609</v>
      </c>
      <c r="O201" s="28">
        <v>12</v>
      </c>
      <c r="P201" s="33" t="s">
        <v>27</v>
      </c>
      <c r="Q201" s="31">
        <v>2013</v>
      </c>
    </row>
    <row r="202" spans="1:17" ht="12.55" x14ac:dyDescent="0.2">
      <c r="A202" s="24" t="s">
        <v>23</v>
      </c>
      <c r="B202" s="24" t="s">
        <v>22</v>
      </c>
      <c r="C202" s="25" t="s">
        <v>40</v>
      </c>
      <c r="D202" s="25" t="s">
        <v>51</v>
      </c>
      <c r="E202" s="28">
        <f>IF(Table13[[#This Row],[Discount Band]]="High",3,IF(Table13[[#This Row],[Discount Band]]="Medium",2,IF(Table13[[#This Row],[Discount Band]]="Low",1,0)))</f>
        <v>3</v>
      </c>
      <c r="F202" s="34">
        <v>1175</v>
      </c>
      <c r="G202" s="26">
        <v>10</v>
      </c>
      <c r="H202" s="26">
        <v>15</v>
      </c>
      <c r="I202" s="26">
        <v>17625</v>
      </c>
      <c r="J202" s="26">
        <v>2643.75</v>
      </c>
      <c r="K202" s="26">
        <v>14981.25</v>
      </c>
      <c r="L202" s="26">
        <v>11750</v>
      </c>
      <c r="M202" s="26">
        <v>3231.25</v>
      </c>
      <c r="N202" s="32">
        <v>41913</v>
      </c>
      <c r="O202" s="28">
        <v>10</v>
      </c>
      <c r="P202" s="33" t="s">
        <v>37</v>
      </c>
      <c r="Q202" s="31">
        <v>2014</v>
      </c>
    </row>
    <row r="203" spans="1:17" ht="12.55" x14ac:dyDescent="0.2">
      <c r="A203" s="24" t="s">
        <v>23</v>
      </c>
      <c r="B203" s="24" t="s">
        <v>22</v>
      </c>
      <c r="C203" s="25" t="s">
        <v>45</v>
      </c>
      <c r="D203" s="25" t="s">
        <v>51</v>
      </c>
      <c r="E203" s="28">
        <f>IF(Table13[[#This Row],[Discount Band]]="High",3,IF(Table13[[#This Row],[Discount Band]]="Medium",2,IF(Table13[[#This Row],[Discount Band]]="Low",1,0)))</f>
        <v>3</v>
      </c>
      <c r="F203" s="34">
        <v>1175</v>
      </c>
      <c r="G203" s="26">
        <v>250</v>
      </c>
      <c r="H203" s="26">
        <v>15</v>
      </c>
      <c r="I203" s="26">
        <v>17625</v>
      </c>
      <c r="J203" s="26">
        <v>2643.75</v>
      </c>
      <c r="K203" s="26">
        <v>14981.25</v>
      </c>
      <c r="L203" s="26">
        <v>11750</v>
      </c>
      <c r="M203" s="26">
        <v>3231.25</v>
      </c>
      <c r="N203" s="32">
        <v>41913</v>
      </c>
      <c r="O203" s="28">
        <v>10</v>
      </c>
      <c r="P203" s="33" t="s">
        <v>37</v>
      </c>
      <c r="Q203" s="31">
        <v>2014</v>
      </c>
    </row>
    <row r="204" spans="1:17" ht="12.55" x14ac:dyDescent="0.2">
      <c r="A204" s="24" t="s">
        <v>16</v>
      </c>
      <c r="B204" s="24" t="s">
        <v>22</v>
      </c>
      <c r="C204" s="25" t="s">
        <v>18</v>
      </c>
      <c r="D204" s="25" t="s">
        <v>51</v>
      </c>
      <c r="E204" s="28">
        <f>IF(Table13[[#This Row],[Discount Band]]="High",3,IF(Table13[[#This Row],[Discount Band]]="Medium",2,IF(Table13[[#This Row],[Discount Band]]="Low",1,0)))</f>
        <v>3</v>
      </c>
      <c r="F204" s="34">
        <v>442</v>
      </c>
      <c r="G204" s="26">
        <v>3</v>
      </c>
      <c r="H204" s="26">
        <v>20</v>
      </c>
      <c r="I204" s="26">
        <v>8840</v>
      </c>
      <c r="J204" s="26">
        <v>1149.2</v>
      </c>
      <c r="K204" s="26">
        <v>7690.8</v>
      </c>
      <c r="L204" s="26">
        <v>4420</v>
      </c>
      <c r="M204" s="26">
        <v>3270.8</v>
      </c>
      <c r="N204" s="32">
        <v>41518</v>
      </c>
      <c r="O204" s="28">
        <v>9</v>
      </c>
      <c r="P204" s="33" t="s">
        <v>36</v>
      </c>
      <c r="Q204" s="31">
        <v>2013</v>
      </c>
    </row>
    <row r="205" spans="1:17" ht="12.55" x14ac:dyDescent="0.2">
      <c r="A205" s="24" t="s">
        <v>30</v>
      </c>
      <c r="B205" s="24" t="s">
        <v>22</v>
      </c>
      <c r="C205" s="25" t="s">
        <v>40</v>
      </c>
      <c r="D205" s="25" t="s">
        <v>19</v>
      </c>
      <c r="E205" s="28">
        <f>IF(Table13[[#This Row],[Discount Band]]="High",3,IF(Table13[[#This Row],[Discount Band]]="Medium",2,IF(Table13[[#This Row],[Discount Band]]="Low",1,0)))</f>
        <v>0</v>
      </c>
      <c r="F205" s="34">
        <v>367</v>
      </c>
      <c r="G205" s="26">
        <v>10</v>
      </c>
      <c r="H205" s="26">
        <v>12</v>
      </c>
      <c r="I205" s="26">
        <v>4404</v>
      </c>
      <c r="J205" s="26">
        <v>0</v>
      </c>
      <c r="K205" s="26">
        <v>4404</v>
      </c>
      <c r="L205" s="26">
        <v>1101</v>
      </c>
      <c r="M205" s="26">
        <v>3303</v>
      </c>
      <c r="N205" s="32">
        <v>41821</v>
      </c>
      <c r="O205" s="28">
        <v>7</v>
      </c>
      <c r="P205" s="33" t="s">
        <v>32</v>
      </c>
      <c r="Q205" s="31">
        <v>2014</v>
      </c>
    </row>
    <row r="206" spans="1:17" ht="12.55" x14ac:dyDescent="0.2">
      <c r="A206" s="24" t="s">
        <v>16</v>
      </c>
      <c r="B206" s="24" t="s">
        <v>26</v>
      </c>
      <c r="C206" s="25" t="s">
        <v>18</v>
      </c>
      <c r="D206" s="25" t="s">
        <v>51</v>
      </c>
      <c r="E206" s="28">
        <f>IF(Table13[[#This Row],[Discount Band]]="High",3,IF(Table13[[#This Row],[Discount Band]]="Medium",2,IF(Table13[[#This Row],[Discount Band]]="Low",1,0)))</f>
        <v>3</v>
      </c>
      <c r="F206" s="34">
        <v>2706</v>
      </c>
      <c r="G206" s="26">
        <v>3</v>
      </c>
      <c r="H206" s="26">
        <v>7</v>
      </c>
      <c r="I206" s="26">
        <v>18942</v>
      </c>
      <c r="J206" s="26">
        <v>2083.62</v>
      </c>
      <c r="K206" s="26">
        <v>16858.38</v>
      </c>
      <c r="L206" s="26">
        <v>13530</v>
      </c>
      <c r="M206" s="26">
        <v>3328.380000000001</v>
      </c>
      <c r="N206" s="32">
        <v>41579</v>
      </c>
      <c r="O206" s="28">
        <v>11</v>
      </c>
      <c r="P206" s="33" t="s">
        <v>43</v>
      </c>
      <c r="Q206" s="31">
        <v>2013</v>
      </c>
    </row>
    <row r="207" spans="1:17" ht="12.55" x14ac:dyDescent="0.2">
      <c r="A207" s="24" t="s">
        <v>16</v>
      </c>
      <c r="B207" s="24" t="s">
        <v>22</v>
      </c>
      <c r="C207" s="25" t="s">
        <v>44</v>
      </c>
      <c r="D207" s="25" t="s">
        <v>50</v>
      </c>
      <c r="E207" s="28">
        <f>IF(Table13[[#This Row],[Discount Band]]="High",3,IF(Table13[[#This Row],[Discount Band]]="Medium",2,IF(Table13[[#This Row],[Discount Band]]="Low",1,0)))</f>
        <v>2</v>
      </c>
      <c r="F207" s="34">
        <v>2338</v>
      </c>
      <c r="G207" s="26">
        <v>120</v>
      </c>
      <c r="H207" s="26">
        <v>7</v>
      </c>
      <c r="I207" s="26">
        <v>16366</v>
      </c>
      <c r="J207" s="26">
        <v>1309.28</v>
      </c>
      <c r="K207" s="26">
        <v>15056.72</v>
      </c>
      <c r="L207" s="26">
        <v>11690</v>
      </c>
      <c r="M207" s="26">
        <v>3366.7199999999993</v>
      </c>
      <c r="N207" s="32">
        <v>41791</v>
      </c>
      <c r="O207" s="28">
        <v>6</v>
      </c>
      <c r="P207" s="33" t="s">
        <v>25</v>
      </c>
      <c r="Q207" s="31">
        <v>2014</v>
      </c>
    </row>
    <row r="208" spans="1:17" ht="12.55" x14ac:dyDescent="0.2">
      <c r="A208" s="24" t="s">
        <v>16</v>
      </c>
      <c r="B208" s="24" t="s">
        <v>22</v>
      </c>
      <c r="C208" s="25" t="s">
        <v>45</v>
      </c>
      <c r="D208" s="25" t="s">
        <v>50</v>
      </c>
      <c r="E208" s="28">
        <f>IF(Table13[[#This Row],[Discount Band]]="High",3,IF(Table13[[#This Row],[Discount Band]]="Medium",2,IF(Table13[[#This Row],[Discount Band]]="Low",1,0)))</f>
        <v>2</v>
      </c>
      <c r="F208" s="34">
        <v>2338</v>
      </c>
      <c r="G208" s="26">
        <v>250</v>
      </c>
      <c r="H208" s="26">
        <v>7</v>
      </c>
      <c r="I208" s="26">
        <v>16366</v>
      </c>
      <c r="J208" s="26">
        <v>1309.28</v>
      </c>
      <c r="K208" s="26">
        <v>15056.72</v>
      </c>
      <c r="L208" s="26">
        <v>11690</v>
      </c>
      <c r="M208" s="26">
        <v>3366.7199999999993</v>
      </c>
      <c r="N208" s="32">
        <v>41791</v>
      </c>
      <c r="O208" s="28">
        <v>6</v>
      </c>
      <c r="P208" s="33" t="s">
        <v>25</v>
      </c>
      <c r="Q208" s="31">
        <v>2014</v>
      </c>
    </row>
    <row r="209" spans="1:17" ht="12.55" x14ac:dyDescent="0.2">
      <c r="A209" s="24" t="s">
        <v>16</v>
      </c>
      <c r="B209" s="24" t="s">
        <v>22</v>
      </c>
      <c r="C209" s="25" t="s">
        <v>47</v>
      </c>
      <c r="D209" s="25" t="s">
        <v>19</v>
      </c>
      <c r="E209" s="28">
        <f>IF(Table13[[#This Row],[Discount Band]]="High",3,IF(Table13[[#This Row],[Discount Band]]="Medium",2,IF(Table13[[#This Row],[Discount Band]]="Low",1,0)))</f>
        <v>0</v>
      </c>
      <c r="F209" s="34">
        <v>1686</v>
      </c>
      <c r="G209" s="26">
        <v>260</v>
      </c>
      <c r="H209" s="26">
        <v>7</v>
      </c>
      <c r="I209" s="26">
        <v>11802</v>
      </c>
      <c r="J209" s="26">
        <v>0</v>
      </c>
      <c r="K209" s="26">
        <v>11802</v>
      </c>
      <c r="L209" s="26">
        <v>8430</v>
      </c>
      <c r="M209" s="26">
        <v>3372</v>
      </c>
      <c r="N209" s="32">
        <v>41821</v>
      </c>
      <c r="O209" s="28">
        <v>7</v>
      </c>
      <c r="P209" s="33" t="s">
        <v>32</v>
      </c>
      <c r="Q209" s="31">
        <v>2014</v>
      </c>
    </row>
    <row r="210" spans="1:17" ht="12.55" x14ac:dyDescent="0.2">
      <c r="A210" s="24" t="s">
        <v>31</v>
      </c>
      <c r="B210" s="24" t="s">
        <v>17</v>
      </c>
      <c r="C210" s="25" t="s">
        <v>44</v>
      </c>
      <c r="D210" s="25" t="s">
        <v>48</v>
      </c>
      <c r="E210" s="28">
        <f>IF(Table13[[#This Row],[Discount Band]]="High",3,IF(Table13[[#This Row],[Discount Band]]="Medium",2,IF(Table13[[#This Row],[Discount Band]]="Low",1,0)))</f>
        <v>1</v>
      </c>
      <c r="F210" s="34">
        <v>923</v>
      </c>
      <c r="G210" s="26">
        <v>120</v>
      </c>
      <c r="H210" s="26">
        <v>125</v>
      </c>
      <c r="I210" s="26">
        <v>115375</v>
      </c>
      <c r="J210" s="26">
        <v>1153.75</v>
      </c>
      <c r="K210" s="26">
        <v>114221.25</v>
      </c>
      <c r="L210" s="26">
        <v>110760</v>
      </c>
      <c r="M210" s="26">
        <v>3461.25</v>
      </c>
      <c r="N210" s="32">
        <v>41852</v>
      </c>
      <c r="O210" s="28">
        <v>8</v>
      </c>
      <c r="P210" s="33" t="s">
        <v>35</v>
      </c>
      <c r="Q210" s="31">
        <v>2014</v>
      </c>
    </row>
    <row r="211" spans="1:17" ht="12.55" x14ac:dyDescent="0.2">
      <c r="A211" s="24" t="s">
        <v>16</v>
      </c>
      <c r="B211" s="24" t="s">
        <v>22</v>
      </c>
      <c r="C211" s="25" t="s">
        <v>44</v>
      </c>
      <c r="D211" s="25" t="s">
        <v>51</v>
      </c>
      <c r="E211" s="28">
        <f>IF(Table13[[#This Row],[Discount Band]]="High",3,IF(Table13[[#This Row],[Discount Band]]="Medium",2,IF(Table13[[#This Row],[Discount Band]]="Low",1,0)))</f>
        <v>3</v>
      </c>
      <c r="F211" s="34">
        <v>2665</v>
      </c>
      <c r="G211" s="26">
        <v>120</v>
      </c>
      <c r="H211" s="26">
        <v>7</v>
      </c>
      <c r="I211" s="26">
        <v>18655</v>
      </c>
      <c r="J211" s="26">
        <v>1865.5</v>
      </c>
      <c r="K211" s="26">
        <v>16789.5</v>
      </c>
      <c r="L211" s="26">
        <v>13325</v>
      </c>
      <c r="M211" s="26">
        <v>3464.5</v>
      </c>
      <c r="N211" s="32">
        <v>41944</v>
      </c>
      <c r="O211" s="28">
        <v>11</v>
      </c>
      <c r="P211" s="33" t="s">
        <v>43</v>
      </c>
      <c r="Q211" s="31">
        <v>2014</v>
      </c>
    </row>
    <row r="212" spans="1:17" ht="12.55" x14ac:dyDescent="0.2">
      <c r="A212" s="24" t="s">
        <v>16</v>
      </c>
      <c r="B212" s="24" t="s">
        <v>22</v>
      </c>
      <c r="C212" s="25" t="s">
        <v>40</v>
      </c>
      <c r="D212" s="25" t="s">
        <v>50</v>
      </c>
      <c r="E212" s="28">
        <f>IF(Table13[[#This Row],[Discount Band]]="High",3,IF(Table13[[#This Row],[Discount Band]]="Medium",2,IF(Table13[[#This Row],[Discount Band]]="Low",1,0)))</f>
        <v>2</v>
      </c>
      <c r="F212" s="34">
        <v>2409</v>
      </c>
      <c r="G212" s="26">
        <v>10</v>
      </c>
      <c r="H212" s="26">
        <v>7</v>
      </c>
      <c r="I212" s="26">
        <v>16863</v>
      </c>
      <c r="J212" s="26">
        <v>1349.04</v>
      </c>
      <c r="K212" s="26">
        <v>15513.96</v>
      </c>
      <c r="L212" s="26">
        <v>12045</v>
      </c>
      <c r="M212" s="26">
        <v>3468.9599999999991</v>
      </c>
      <c r="N212" s="32">
        <v>41518</v>
      </c>
      <c r="O212" s="28">
        <v>9</v>
      </c>
      <c r="P212" s="33" t="s">
        <v>36</v>
      </c>
      <c r="Q212" s="31">
        <v>2013</v>
      </c>
    </row>
    <row r="213" spans="1:17" ht="12.55" x14ac:dyDescent="0.2">
      <c r="A213" s="24" t="s">
        <v>16</v>
      </c>
      <c r="B213" s="24" t="s">
        <v>22</v>
      </c>
      <c r="C213" s="25" t="s">
        <v>28</v>
      </c>
      <c r="D213" s="25" t="s">
        <v>48</v>
      </c>
      <c r="E213" s="28">
        <f>IF(Table13[[#This Row],[Discount Band]]="High",3,IF(Table13[[#This Row],[Discount Band]]="Medium",2,IF(Table13[[#This Row],[Discount Band]]="Low",1,0)))</f>
        <v>1</v>
      </c>
      <c r="F213" s="34">
        <v>1958</v>
      </c>
      <c r="G213" s="26">
        <v>5</v>
      </c>
      <c r="H213" s="26">
        <v>7</v>
      </c>
      <c r="I213" s="26">
        <v>13706</v>
      </c>
      <c r="J213" s="26">
        <v>411.18</v>
      </c>
      <c r="K213" s="26">
        <v>13294.82</v>
      </c>
      <c r="L213" s="26">
        <v>9790</v>
      </c>
      <c r="M213" s="26">
        <v>3504.8199999999997</v>
      </c>
      <c r="N213" s="32">
        <v>41671</v>
      </c>
      <c r="O213" s="28">
        <v>2</v>
      </c>
      <c r="P213" s="33" t="s">
        <v>41</v>
      </c>
      <c r="Q213" s="31">
        <v>2014</v>
      </c>
    </row>
    <row r="214" spans="1:17" ht="12.55" x14ac:dyDescent="0.2">
      <c r="A214" s="24" t="s">
        <v>16</v>
      </c>
      <c r="B214" s="24" t="s">
        <v>24</v>
      </c>
      <c r="C214" s="25" t="s">
        <v>40</v>
      </c>
      <c r="D214" s="25" t="s">
        <v>50</v>
      </c>
      <c r="E214" s="28">
        <f>IF(Table13[[#This Row],[Discount Band]]="High",3,IF(Table13[[#This Row],[Discount Band]]="Medium",2,IF(Table13[[#This Row],[Discount Band]]="Low",1,0)))</f>
        <v>2</v>
      </c>
      <c r="F214" s="34">
        <v>2136</v>
      </c>
      <c r="G214" s="26">
        <v>10</v>
      </c>
      <c r="H214" s="26">
        <v>7</v>
      </c>
      <c r="I214" s="26">
        <v>14952</v>
      </c>
      <c r="J214" s="26">
        <v>747.6</v>
      </c>
      <c r="K214" s="26">
        <v>14204.4</v>
      </c>
      <c r="L214" s="26">
        <v>10680</v>
      </c>
      <c r="M214" s="26">
        <v>3524.3999999999996</v>
      </c>
      <c r="N214" s="32">
        <v>41609</v>
      </c>
      <c r="O214" s="28">
        <v>12</v>
      </c>
      <c r="P214" s="33" t="s">
        <v>27</v>
      </c>
      <c r="Q214" s="31">
        <v>2013</v>
      </c>
    </row>
    <row r="215" spans="1:17" ht="12.55" x14ac:dyDescent="0.2">
      <c r="A215" s="24" t="s">
        <v>16</v>
      </c>
      <c r="B215" s="24" t="s">
        <v>17</v>
      </c>
      <c r="C215" s="25" t="s">
        <v>28</v>
      </c>
      <c r="D215" s="25" t="s">
        <v>48</v>
      </c>
      <c r="E215" s="28">
        <f>IF(Table13[[#This Row],[Discount Band]]="High",3,IF(Table13[[#This Row],[Discount Band]]="Medium",2,IF(Table13[[#This Row],[Discount Band]]="Low",1,0)))</f>
        <v>1</v>
      </c>
      <c r="F215" s="34">
        <v>1830</v>
      </c>
      <c r="G215" s="26">
        <v>5</v>
      </c>
      <c r="H215" s="26">
        <v>7</v>
      </c>
      <c r="I215" s="26">
        <v>12810</v>
      </c>
      <c r="J215" s="26">
        <v>128.1</v>
      </c>
      <c r="K215" s="26">
        <v>12681.9</v>
      </c>
      <c r="L215" s="26">
        <v>9150</v>
      </c>
      <c r="M215" s="26">
        <v>3531.8999999999996</v>
      </c>
      <c r="N215" s="32">
        <v>41852</v>
      </c>
      <c r="O215" s="28">
        <v>8</v>
      </c>
      <c r="P215" s="33" t="s">
        <v>35</v>
      </c>
      <c r="Q215" s="31">
        <v>2014</v>
      </c>
    </row>
    <row r="216" spans="1:17" ht="12.55" x14ac:dyDescent="0.2">
      <c r="A216" s="24" t="s">
        <v>23</v>
      </c>
      <c r="B216" s="24" t="s">
        <v>22</v>
      </c>
      <c r="C216" s="25" t="s">
        <v>47</v>
      </c>
      <c r="D216" s="25" t="s">
        <v>50</v>
      </c>
      <c r="E216" s="28">
        <f>IF(Table13[[#This Row],[Discount Band]]="High",3,IF(Table13[[#This Row],[Discount Band]]="Medium",2,IF(Table13[[#This Row],[Discount Band]]="Low",1,0)))</f>
        <v>2</v>
      </c>
      <c r="F216" s="34">
        <v>970</v>
      </c>
      <c r="G216" s="26">
        <v>260</v>
      </c>
      <c r="H216" s="26">
        <v>15</v>
      </c>
      <c r="I216" s="26">
        <v>14550</v>
      </c>
      <c r="J216" s="26">
        <v>1309.5</v>
      </c>
      <c r="K216" s="26">
        <v>13240.5</v>
      </c>
      <c r="L216" s="26">
        <v>9700</v>
      </c>
      <c r="M216" s="26">
        <v>3540.5</v>
      </c>
      <c r="N216" s="32">
        <v>41579</v>
      </c>
      <c r="O216" s="28">
        <v>11</v>
      </c>
      <c r="P216" s="33" t="s">
        <v>43</v>
      </c>
      <c r="Q216" s="31">
        <v>2013</v>
      </c>
    </row>
    <row r="217" spans="1:17" ht="12.55" x14ac:dyDescent="0.2">
      <c r="A217" s="24" t="s">
        <v>30</v>
      </c>
      <c r="B217" s="24" t="s">
        <v>26</v>
      </c>
      <c r="C217" s="25" t="s">
        <v>44</v>
      </c>
      <c r="D217" s="25" t="s">
        <v>51</v>
      </c>
      <c r="E217" s="28">
        <f>IF(Table13[[#This Row],[Discount Band]]="High",3,IF(Table13[[#This Row],[Discount Band]]="Medium",2,IF(Table13[[#This Row],[Discount Band]]="Low",1,0)))</f>
        <v>3</v>
      </c>
      <c r="F217" s="34">
        <v>500</v>
      </c>
      <c r="G217" s="26">
        <v>120</v>
      </c>
      <c r="H217" s="26">
        <v>12</v>
      </c>
      <c r="I217" s="26">
        <v>6000</v>
      </c>
      <c r="J217" s="26">
        <v>900</v>
      </c>
      <c r="K217" s="26">
        <v>5100</v>
      </c>
      <c r="L217" s="26">
        <v>1500</v>
      </c>
      <c r="M217" s="26">
        <v>3600</v>
      </c>
      <c r="N217" s="32">
        <v>41699</v>
      </c>
      <c r="O217" s="28">
        <v>3</v>
      </c>
      <c r="P217" s="33" t="s">
        <v>29</v>
      </c>
      <c r="Q217" s="31">
        <v>2014</v>
      </c>
    </row>
    <row r="218" spans="1:17" ht="12.55" x14ac:dyDescent="0.2">
      <c r="A218" s="24" t="s">
        <v>23</v>
      </c>
      <c r="B218" s="24" t="s">
        <v>22</v>
      </c>
      <c r="C218" s="25" t="s">
        <v>40</v>
      </c>
      <c r="D218" s="25" t="s">
        <v>48</v>
      </c>
      <c r="E218" s="28">
        <f>IF(Table13[[#This Row],[Discount Band]]="High",3,IF(Table13[[#This Row],[Discount Band]]="Medium",2,IF(Table13[[#This Row],[Discount Band]]="Low",1,0)))</f>
        <v>1</v>
      </c>
      <c r="F218" s="34">
        <v>747</v>
      </c>
      <c r="G218" s="26">
        <v>10</v>
      </c>
      <c r="H218" s="26">
        <v>15</v>
      </c>
      <c r="I218" s="26">
        <v>11205</v>
      </c>
      <c r="J218" s="26">
        <v>112.05</v>
      </c>
      <c r="K218" s="26">
        <v>11092.95</v>
      </c>
      <c r="L218" s="26">
        <v>7470</v>
      </c>
      <c r="M218" s="26">
        <v>3622.9500000000007</v>
      </c>
      <c r="N218" s="32">
        <v>41883</v>
      </c>
      <c r="O218" s="28">
        <v>9</v>
      </c>
      <c r="P218" s="33" t="s">
        <v>36</v>
      </c>
      <c r="Q218" s="31">
        <v>2014</v>
      </c>
    </row>
    <row r="219" spans="1:17" ht="12.55" x14ac:dyDescent="0.2">
      <c r="A219" s="24" t="s">
        <v>30</v>
      </c>
      <c r="B219" s="24" t="s">
        <v>22</v>
      </c>
      <c r="C219" s="25" t="s">
        <v>44</v>
      </c>
      <c r="D219" s="25" t="s">
        <v>51</v>
      </c>
      <c r="E219" s="28">
        <f>IF(Table13[[#This Row],[Discount Band]]="High",3,IF(Table13[[#This Row],[Discount Band]]="Medium",2,IF(Table13[[#This Row],[Discount Band]]="Low",1,0)))</f>
        <v>3</v>
      </c>
      <c r="F219" s="34">
        <v>472</v>
      </c>
      <c r="G219" s="26">
        <v>120</v>
      </c>
      <c r="H219" s="26">
        <v>12</v>
      </c>
      <c r="I219" s="26">
        <v>5664</v>
      </c>
      <c r="J219" s="26">
        <v>623.04</v>
      </c>
      <c r="K219" s="26">
        <v>5040.96</v>
      </c>
      <c r="L219" s="26">
        <v>1416</v>
      </c>
      <c r="M219" s="26">
        <v>3624.96</v>
      </c>
      <c r="N219" s="32">
        <v>41913</v>
      </c>
      <c r="O219" s="28">
        <v>10</v>
      </c>
      <c r="P219" s="33" t="s">
        <v>37</v>
      </c>
      <c r="Q219" s="31">
        <v>2014</v>
      </c>
    </row>
    <row r="220" spans="1:17" ht="12.55" x14ac:dyDescent="0.2">
      <c r="A220" s="24" t="s">
        <v>30</v>
      </c>
      <c r="B220" s="24" t="s">
        <v>22</v>
      </c>
      <c r="C220" s="25" t="s">
        <v>47</v>
      </c>
      <c r="D220" s="25" t="s">
        <v>51</v>
      </c>
      <c r="E220" s="28">
        <f>IF(Table13[[#This Row],[Discount Band]]="High",3,IF(Table13[[#This Row],[Discount Band]]="Medium",2,IF(Table13[[#This Row],[Discount Band]]="Low",1,0)))</f>
        <v>3</v>
      </c>
      <c r="F220" s="34">
        <v>472</v>
      </c>
      <c r="G220" s="26">
        <v>260</v>
      </c>
      <c r="H220" s="26">
        <v>12</v>
      </c>
      <c r="I220" s="26">
        <v>5664</v>
      </c>
      <c r="J220" s="26">
        <v>623.04</v>
      </c>
      <c r="K220" s="26">
        <v>5040.96</v>
      </c>
      <c r="L220" s="26">
        <v>1416</v>
      </c>
      <c r="M220" s="26">
        <v>3624.96</v>
      </c>
      <c r="N220" s="32">
        <v>41913</v>
      </c>
      <c r="O220" s="28">
        <v>10</v>
      </c>
      <c r="P220" s="33" t="s">
        <v>37</v>
      </c>
      <c r="Q220" s="31">
        <v>2014</v>
      </c>
    </row>
    <row r="221" spans="1:17" ht="12.55" x14ac:dyDescent="0.2">
      <c r="A221" s="24" t="s">
        <v>16</v>
      </c>
      <c r="B221" s="24" t="s">
        <v>39</v>
      </c>
      <c r="C221" s="25" t="s">
        <v>45</v>
      </c>
      <c r="D221" s="25" t="s">
        <v>50</v>
      </c>
      <c r="E221" s="28">
        <f>IF(Table13[[#This Row],[Discount Band]]="High",3,IF(Table13[[#This Row],[Discount Band]]="Medium",2,IF(Table13[[#This Row],[Discount Band]]="Low",1,0)))</f>
        <v>2</v>
      </c>
      <c r="F221" s="34">
        <v>436.5</v>
      </c>
      <c r="G221" s="26">
        <v>250</v>
      </c>
      <c r="H221" s="26">
        <v>20</v>
      </c>
      <c r="I221" s="26">
        <v>8730</v>
      </c>
      <c r="J221" s="26">
        <v>698.40000000000009</v>
      </c>
      <c r="K221" s="26">
        <v>8031.5999999999995</v>
      </c>
      <c r="L221" s="26">
        <v>4365</v>
      </c>
      <c r="M221" s="26">
        <v>3666.5999999999995</v>
      </c>
      <c r="N221" s="32">
        <v>41821</v>
      </c>
      <c r="O221" s="28">
        <v>7</v>
      </c>
      <c r="P221" s="33" t="s">
        <v>32</v>
      </c>
      <c r="Q221" s="31">
        <v>2014</v>
      </c>
    </row>
    <row r="222" spans="1:17" ht="12.55" x14ac:dyDescent="0.2">
      <c r="A222" s="24" t="s">
        <v>16</v>
      </c>
      <c r="B222" s="24" t="s">
        <v>39</v>
      </c>
      <c r="C222" s="25" t="s">
        <v>40</v>
      </c>
      <c r="D222" s="25" t="s">
        <v>48</v>
      </c>
      <c r="E222" s="28">
        <f>IF(Table13[[#This Row],[Discount Band]]="High",3,IF(Table13[[#This Row],[Discount Band]]="Medium",2,IF(Table13[[#This Row],[Discount Band]]="Low",1,0)))</f>
        <v>1</v>
      </c>
      <c r="F222" s="34">
        <v>2013</v>
      </c>
      <c r="G222" s="26">
        <v>10</v>
      </c>
      <c r="H222" s="26">
        <v>7</v>
      </c>
      <c r="I222" s="26">
        <v>14091</v>
      </c>
      <c r="J222" s="26">
        <v>281.82</v>
      </c>
      <c r="K222" s="26">
        <v>13809.18</v>
      </c>
      <c r="L222" s="26">
        <v>10065</v>
      </c>
      <c r="M222" s="26">
        <v>3744.1800000000003</v>
      </c>
      <c r="N222" s="32">
        <v>41609</v>
      </c>
      <c r="O222" s="28">
        <v>12</v>
      </c>
      <c r="P222" s="33" t="s">
        <v>27</v>
      </c>
      <c r="Q222" s="31">
        <v>2013</v>
      </c>
    </row>
    <row r="223" spans="1:17" ht="12.55" x14ac:dyDescent="0.2">
      <c r="A223" s="24" t="s">
        <v>16</v>
      </c>
      <c r="B223" s="24" t="s">
        <v>39</v>
      </c>
      <c r="C223" s="25" t="s">
        <v>40</v>
      </c>
      <c r="D223" s="25" t="s">
        <v>50</v>
      </c>
      <c r="E223" s="28">
        <f>IF(Table13[[#This Row],[Discount Band]]="High",3,IF(Table13[[#This Row],[Discount Band]]="Medium",2,IF(Table13[[#This Row],[Discount Band]]="Low",1,0)))</f>
        <v>2</v>
      </c>
      <c r="F223" s="34">
        <v>2327</v>
      </c>
      <c r="G223" s="26">
        <v>10</v>
      </c>
      <c r="H223" s="26">
        <v>7</v>
      </c>
      <c r="I223" s="26">
        <v>16289</v>
      </c>
      <c r="J223" s="26">
        <v>814.45</v>
      </c>
      <c r="K223" s="26">
        <v>15474.55</v>
      </c>
      <c r="L223" s="26">
        <v>11635</v>
      </c>
      <c r="M223" s="26">
        <v>3839.5499999999993</v>
      </c>
      <c r="N223" s="32">
        <v>41760</v>
      </c>
      <c r="O223" s="28">
        <v>5</v>
      </c>
      <c r="P223" s="33" t="s">
        <v>49</v>
      </c>
      <c r="Q223" s="31">
        <v>2014</v>
      </c>
    </row>
    <row r="224" spans="1:17" ht="12.55" x14ac:dyDescent="0.2">
      <c r="A224" s="24" t="s">
        <v>16</v>
      </c>
      <c r="B224" s="24" t="s">
        <v>17</v>
      </c>
      <c r="C224" s="25" t="s">
        <v>40</v>
      </c>
      <c r="D224" s="25" t="s">
        <v>50</v>
      </c>
      <c r="E224" s="28">
        <f>IF(Table13[[#This Row],[Discount Band]]="High",3,IF(Table13[[#This Row],[Discount Band]]="Medium",2,IF(Table13[[#This Row],[Discount Band]]="Low",1,0)))</f>
        <v>2</v>
      </c>
      <c r="F224" s="34">
        <v>2349</v>
      </c>
      <c r="G224" s="26">
        <v>10</v>
      </c>
      <c r="H224" s="26">
        <v>7</v>
      </c>
      <c r="I224" s="26">
        <v>16443</v>
      </c>
      <c r="J224" s="26">
        <v>822.15</v>
      </c>
      <c r="K224" s="26">
        <v>15620.85</v>
      </c>
      <c r="L224" s="26">
        <v>11745</v>
      </c>
      <c r="M224" s="26">
        <v>3875.8500000000004</v>
      </c>
      <c r="N224" s="32">
        <v>41518</v>
      </c>
      <c r="O224" s="28">
        <v>9</v>
      </c>
      <c r="P224" s="33" t="s">
        <v>36</v>
      </c>
      <c r="Q224" s="31">
        <v>2013</v>
      </c>
    </row>
    <row r="225" spans="1:17" ht="12.55" x14ac:dyDescent="0.2">
      <c r="A225" s="24" t="s">
        <v>16</v>
      </c>
      <c r="B225" s="24" t="s">
        <v>24</v>
      </c>
      <c r="C225" s="25" t="s">
        <v>47</v>
      </c>
      <c r="D225" s="25" t="s">
        <v>51</v>
      </c>
      <c r="E225" s="28">
        <f>IF(Table13[[#This Row],[Discount Band]]="High",3,IF(Table13[[#This Row],[Discount Band]]="Medium",2,IF(Table13[[#This Row],[Discount Band]]="Low",1,0)))</f>
        <v>3</v>
      </c>
      <c r="F225" s="34">
        <v>3421.5</v>
      </c>
      <c r="G225" s="26">
        <v>260</v>
      </c>
      <c r="H225" s="26">
        <v>7</v>
      </c>
      <c r="I225" s="26">
        <v>23950.5</v>
      </c>
      <c r="J225" s="26">
        <v>2874.06</v>
      </c>
      <c r="K225" s="26">
        <v>21076.44</v>
      </c>
      <c r="L225" s="26">
        <v>17107.5</v>
      </c>
      <c r="M225" s="26">
        <v>3968.9399999999987</v>
      </c>
      <c r="N225" s="32">
        <v>41821</v>
      </c>
      <c r="O225" s="28">
        <v>7</v>
      </c>
      <c r="P225" s="33" t="s">
        <v>32</v>
      </c>
      <c r="Q225" s="31">
        <v>2014</v>
      </c>
    </row>
    <row r="226" spans="1:17" ht="12.55" x14ac:dyDescent="0.2">
      <c r="A226" s="24" t="s">
        <v>16</v>
      </c>
      <c r="B226" s="24" t="s">
        <v>24</v>
      </c>
      <c r="C226" s="25" t="s">
        <v>18</v>
      </c>
      <c r="D226" s="25" t="s">
        <v>48</v>
      </c>
      <c r="E226" s="28">
        <f>IF(Table13[[#This Row],[Discount Band]]="High",3,IF(Table13[[#This Row],[Discount Band]]="Medium",2,IF(Table13[[#This Row],[Discount Band]]="Low",1,0)))</f>
        <v>1</v>
      </c>
      <c r="F226" s="34">
        <v>2145</v>
      </c>
      <c r="G226" s="26">
        <v>3</v>
      </c>
      <c r="H226" s="26">
        <v>7</v>
      </c>
      <c r="I226" s="26">
        <v>15015</v>
      </c>
      <c r="J226" s="26">
        <v>300.3</v>
      </c>
      <c r="K226" s="26">
        <v>14714.7</v>
      </c>
      <c r="L226" s="26">
        <v>10725</v>
      </c>
      <c r="M226" s="26">
        <v>3989.7000000000007</v>
      </c>
      <c r="N226" s="32">
        <v>41579</v>
      </c>
      <c r="O226" s="28">
        <v>11</v>
      </c>
      <c r="P226" s="33" t="s">
        <v>43</v>
      </c>
      <c r="Q226" s="31">
        <v>2013</v>
      </c>
    </row>
    <row r="227" spans="1:17" ht="12.55" x14ac:dyDescent="0.2">
      <c r="A227" s="24" t="s">
        <v>16</v>
      </c>
      <c r="B227" s="24" t="s">
        <v>17</v>
      </c>
      <c r="C227" s="25" t="s">
        <v>44</v>
      </c>
      <c r="D227" s="25" t="s">
        <v>48</v>
      </c>
      <c r="E227" s="28">
        <f>IF(Table13[[#This Row],[Discount Band]]="High",3,IF(Table13[[#This Row],[Discount Band]]="Medium",2,IF(Table13[[#This Row],[Discount Band]]="Low",1,0)))</f>
        <v>1</v>
      </c>
      <c r="F227" s="34">
        <v>2092</v>
      </c>
      <c r="G227" s="26">
        <v>120</v>
      </c>
      <c r="H227" s="26">
        <v>7</v>
      </c>
      <c r="I227" s="26">
        <v>14644</v>
      </c>
      <c r="J227" s="26">
        <v>146.44</v>
      </c>
      <c r="K227" s="26">
        <v>14497.56</v>
      </c>
      <c r="L227" s="26">
        <v>10460</v>
      </c>
      <c r="M227" s="26">
        <v>4037.5599999999995</v>
      </c>
      <c r="N227" s="32">
        <v>41579</v>
      </c>
      <c r="O227" s="28">
        <v>11</v>
      </c>
      <c r="P227" s="33" t="s">
        <v>43</v>
      </c>
      <c r="Q227" s="31">
        <v>2013</v>
      </c>
    </row>
    <row r="228" spans="1:17" ht="12.55" x14ac:dyDescent="0.2">
      <c r="A228" s="24" t="s">
        <v>16</v>
      </c>
      <c r="B228" s="24" t="s">
        <v>24</v>
      </c>
      <c r="C228" s="25" t="s">
        <v>18</v>
      </c>
      <c r="D228" s="25" t="s">
        <v>50</v>
      </c>
      <c r="E228" s="28">
        <f>IF(Table13[[#This Row],[Discount Band]]="High",3,IF(Table13[[#This Row],[Discount Band]]="Medium",2,IF(Table13[[#This Row],[Discount Band]]="Low",1,0)))</f>
        <v>2</v>
      </c>
      <c r="F228" s="34">
        <v>2487</v>
      </c>
      <c r="G228" s="26">
        <v>3</v>
      </c>
      <c r="H228" s="26">
        <v>7</v>
      </c>
      <c r="I228" s="26">
        <v>17409</v>
      </c>
      <c r="J228" s="26">
        <v>870.45</v>
      </c>
      <c r="K228" s="26">
        <v>16538.55</v>
      </c>
      <c r="L228" s="26">
        <v>12435</v>
      </c>
      <c r="M228" s="26">
        <v>4103.5499999999993</v>
      </c>
      <c r="N228" s="32">
        <v>41974</v>
      </c>
      <c r="O228" s="28">
        <v>12</v>
      </c>
      <c r="P228" s="33" t="s">
        <v>27</v>
      </c>
      <c r="Q228" s="31">
        <v>2014</v>
      </c>
    </row>
    <row r="229" spans="1:17" ht="12.55" x14ac:dyDescent="0.2">
      <c r="A229" s="24" t="s">
        <v>16</v>
      </c>
      <c r="B229" s="24" t="s">
        <v>24</v>
      </c>
      <c r="C229" s="25" t="s">
        <v>45</v>
      </c>
      <c r="D229" s="25" t="s">
        <v>50</v>
      </c>
      <c r="E229" s="28">
        <f>IF(Table13[[#This Row],[Discount Band]]="High",3,IF(Table13[[#This Row],[Discount Band]]="Medium",2,IF(Table13[[#This Row],[Discount Band]]="Low",1,0)))</f>
        <v>2</v>
      </c>
      <c r="F229" s="34">
        <v>2487</v>
      </c>
      <c r="G229" s="26">
        <v>250</v>
      </c>
      <c r="H229" s="26">
        <v>7</v>
      </c>
      <c r="I229" s="26">
        <v>17409</v>
      </c>
      <c r="J229" s="26">
        <v>870.45</v>
      </c>
      <c r="K229" s="26">
        <v>16538.55</v>
      </c>
      <c r="L229" s="26">
        <v>12435</v>
      </c>
      <c r="M229" s="26">
        <v>4103.5499999999993</v>
      </c>
      <c r="N229" s="32">
        <v>41974</v>
      </c>
      <c r="O229" s="28">
        <v>12</v>
      </c>
      <c r="P229" s="33" t="s">
        <v>27</v>
      </c>
      <c r="Q229" s="31">
        <v>2014</v>
      </c>
    </row>
    <row r="230" spans="1:17" ht="12.55" x14ac:dyDescent="0.2">
      <c r="A230" s="24" t="s">
        <v>31</v>
      </c>
      <c r="B230" s="24" t="s">
        <v>26</v>
      </c>
      <c r="C230" s="25" t="s">
        <v>28</v>
      </c>
      <c r="D230" s="25" t="s">
        <v>48</v>
      </c>
      <c r="E230" s="28">
        <f>IF(Table13[[#This Row],[Discount Band]]="High",3,IF(Table13[[#This Row],[Discount Band]]="Medium",2,IF(Table13[[#This Row],[Discount Band]]="Low",1,0)))</f>
        <v>1</v>
      </c>
      <c r="F230" s="34">
        <v>1660</v>
      </c>
      <c r="G230" s="26">
        <v>5</v>
      </c>
      <c r="H230" s="26">
        <v>125</v>
      </c>
      <c r="I230" s="26">
        <v>207500</v>
      </c>
      <c r="J230" s="26">
        <v>4150</v>
      </c>
      <c r="K230" s="26">
        <v>203350</v>
      </c>
      <c r="L230" s="26">
        <v>199200</v>
      </c>
      <c r="M230" s="26">
        <v>4150</v>
      </c>
      <c r="N230" s="32">
        <v>41579</v>
      </c>
      <c r="O230" s="28">
        <v>11</v>
      </c>
      <c r="P230" s="33" t="s">
        <v>43</v>
      </c>
      <c r="Q230" s="31">
        <v>2013</v>
      </c>
    </row>
    <row r="231" spans="1:17" ht="12.55" x14ac:dyDescent="0.2">
      <c r="A231" s="24" t="s">
        <v>16</v>
      </c>
      <c r="B231" s="24" t="s">
        <v>39</v>
      </c>
      <c r="C231" s="25" t="s">
        <v>44</v>
      </c>
      <c r="D231" s="25" t="s">
        <v>50</v>
      </c>
      <c r="E231" s="28">
        <f>IF(Table13[[#This Row],[Discount Band]]="High",3,IF(Table13[[#This Row],[Discount Band]]="Medium",2,IF(Table13[[#This Row],[Discount Band]]="Low",1,0)))</f>
        <v>2</v>
      </c>
      <c r="F231" s="34">
        <v>2907</v>
      </c>
      <c r="G231" s="26">
        <v>120</v>
      </c>
      <c r="H231" s="26">
        <v>7</v>
      </c>
      <c r="I231" s="26">
        <v>20349</v>
      </c>
      <c r="J231" s="26">
        <v>1627.92</v>
      </c>
      <c r="K231" s="26">
        <v>18721.080000000002</v>
      </c>
      <c r="L231" s="26">
        <v>14535</v>
      </c>
      <c r="M231" s="26">
        <v>4186.0800000000017</v>
      </c>
      <c r="N231" s="32">
        <v>41791</v>
      </c>
      <c r="O231" s="28">
        <v>6</v>
      </c>
      <c r="P231" s="33" t="s">
        <v>25</v>
      </c>
      <c r="Q231" s="31">
        <v>2014</v>
      </c>
    </row>
    <row r="232" spans="1:17" ht="12.55" x14ac:dyDescent="0.2">
      <c r="A232" s="24" t="s">
        <v>16</v>
      </c>
      <c r="B232" s="24" t="s">
        <v>39</v>
      </c>
      <c r="C232" s="25" t="s">
        <v>47</v>
      </c>
      <c r="D232" s="25" t="s">
        <v>50</v>
      </c>
      <c r="E232" s="28">
        <f>IF(Table13[[#This Row],[Discount Band]]="High",3,IF(Table13[[#This Row],[Discount Band]]="Medium",2,IF(Table13[[#This Row],[Discount Band]]="Low",1,0)))</f>
        <v>2</v>
      </c>
      <c r="F232" s="34">
        <v>2907</v>
      </c>
      <c r="G232" s="26">
        <v>260</v>
      </c>
      <c r="H232" s="26">
        <v>7</v>
      </c>
      <c r="I232" s="26">
        <v>20349</v>
      </c>
      <c r="J232" s="26">
        <v>1627.92</v>
      </c>
      <c r="K232" s="26">
        <v>18721.080000000002</v>
      </c>
      <c r="L232" s="26">
        <v>14535</v>
      </c>
      <c r="M232" s="26">
        <v>4186.0800000000017</v>
      </c>
      <c r="N232" s="32">
        <v>41791</v>
      </c>
      <c r="O232" s="28">
        <v>6</v>
      </c>
      <c r="P232" s="33" t="s">
        <v>25</v>
      </c>
      <c r="Q232" s="31">
        <v>2014</v>
      </c>
    </row>
    <row r="233" spans="1:17" ht="12.55" x14ac:dyDescent="0.2">
      <c r="A233" s="24" t="s">
        <v>30</v>
      </c>
      <c r="B233" s="24" t="s">
        <v>26</v>
      </c>
      <c r="C233" s="25" t="s">
        <v>40</v>
      </c>
      <c r="D233" s="25" t="s">
        <v>51</v>
      </c>
      <c r="E233" s="28">
        <f>IF(Table13[[#This Row],[Discount Band]]="High",3,IF(Table13[[#This Row],[Discount Band]]="Medium",2,IF(Table13[[#This Row],[Discount Band]]="Low",1,0)))</f>
        <v>3</v>
      </c>
      <c r="F233" s="34">
        <v>571</v>
      </c>
      <c r="G233" s="26">
        <v>10</v>
      </c>
      <c r="H233" s="26">
        <v>12</v>
      </c>
      <c r="I233" s="26">
        <v>6852</v>
      </c>
      <c r="J233" s="26">
        <v>890.76</v>
      </c>
      <c r="K233" s="26">
        <v>5961.24</v>
      </c>
      <c r="L233" s="26">
        <v>1713</v>
      </c>
      <c r="M233" s="26">
        <v>4248.24</v>
      </c>
      <c r="N233" s="32">
        <v>41821</v>
      </c>
      <c r="O233" s="28">
        <v>7</v>
      </c>
      <c r="P233" s="33" t="s">
        <v>32</v>
      </c>
      <c r="Q233" s="31">
        <v>2014</v>
      </c>
    </row>
    <row r="234" spans="1:17" ht="12.55" x14ac:dyDescent="0.2">
      <c r="A234" s="24" t="s">
        <v>16</v>
      </c>
      <c r="B234" s="24" t="s">
        <v>22</v>
      </c>
      <c r="C234" s="25" t="s">
        <v>28</v>
      </c>
      <c r="D234" s="25" t="s">
        <v>19</v>
      </c>
      <c r="E234" s="28">
        <f>IF(Table13[[#This Row],[Discount Band]]="High",3,IF(Table13[[#This Row],[Discount Band]]="Medium",2,IF(Table13[[#This Row],[Discount Band]]="Low",1,0)))</f>
        <v>0</v>
      </c>
      <c r="F234" s="34">
        <v>2146</v>
      </c>
      <c r="G234" s="26">
        <v>5</v>
      </c>
      <c r="H234" s="26">
        <v>7</v>
      </c>
      <c r="I234" s="26">
        <v>15022</v>
      </c>
      <c r="J234" s="26">
        <v>0</v>
      </c>
      <c r="K234" s="26">
        <v>15022</v>
      </c>
      <c r="L234" s="26">
        <v>10730</v>
      </c>
      <c r="M234" s="26">
        <v>4292</v>
      </c>
      <c r="N234" s="32">
        <v>41883</v>
      </c>
      <c r="O234" s="28">
        <v>9</v>
      </c>
      <c r="P234" s="33" t="s">
        <v>36</v>
      </c>
      <c r="Q234" s="31">
        <v>2014</v>
      </c>
    </row>
    <row r="235" spans="1:17" ht="12.55" x14ac:dyDescent="0.2">
      <c r="A235" s="24" t="s">
        <v>16</v>
      </c>
      <c r="B235" s="24" t="s">
        <v>39</v>
      </c>
      <c r="C235" s="25" t="s">
        <v>44</v>
      </c>
      <c r="D235" s="25" t="s">
        <v>51</v>
      </c>
      <c r="E235" s="28">
        <f>IF(Table13[[#This Row],[Discount Band]]="High",3,IF(Table13[[#This Row],[Discount Band]]="Medium",2,IF(Table13[[#This Row],[Discount Band]]="Low",1,0)))</f>
        <v>3</v>
      </c>
      <c r="F235" s="34">
        <v>606</v>
      </c>
      <c r="G235" s="26">
        <v>120</v>
      </c>
      <c r="H235" s="26">
        <v>20</v>
      </c>
      <c r="I235" s="26">
        <v>12120</v>
      </c>
      <c r="J235" s="26">
        <v>1696.8000000000002</v>
      </c>
      <c r="K235" s="26">
        <v>10423.200000000001</v>
      </c>
      <c r="L235" s="26">
        <v>6060</v>
      </c>
      <c r="M235" s="26">
        <v>4363.2000000000007</v>
      </c>
      <c r="N235" s="32">
        <v>41730</v>
      </c>
      <c r="O235" s="28">
        <v>4</v>
      </c>
      <c r="P235" s="33" t="s">
        <v>46</v>
      </c>
      <c r="Q235" s="31">
        <v>2014</v>
      </c>
    </row>
    <row r="236" spans="1:17" ht="12.55" x14ac:dyDescent="0.2">
      <c r="A236" s="24" t="s">
        <v>23</v>
      </c>
      <c r="B236" s="24" t="s">
        <v>22</v>
      </c>
      <c r="C236" s="25" t="s">
        <v>18</v>
      </c>
      <c r="D236" s="25" t="s">
        <v>51</v>
      </c>
      <c r="E236" s="28">
        <f>IF(Table13[[#This Row],[Discount Band]]="High",3,IF(Table13[[#This Row],[Discount Band]]="Medium",2,IF(Table13[[#This Row],[Discount Band]]="Low",1,0)))</f>
        <v>3</v>
      </c>
      <c r="F236" s="34">
        <v>1513</v>
      </c>
      <c r="G236" s="26">
        <v>3</v>
      </c>
      <c r="H236" s="26">
        <v>15</v>
      </c>
      <c r="I236" s="26">
        <v>22695</v>
      </c>
      <c r="J236" s="26">
        <v>3177.3</v>
      </c>
      <c r="K236" s="26">
        <v>19517.7</v>
      </c>
      <c r="L236" s="26">
        <v>15130</v>
      </c>
      <c r="M236" s="26">
        <v>4387.7000000000007</v>
      </c>
      <c r="N236" s="32">
        <v>41944</v>
      </c>
      <c r="O236" s="28">
        <v>11</v>
      </c>
      <c r="P236" s="33" t="s">
        <v>43</v>
      </c>
      <c r="Q236" s="31">
        <v>2014</v>
      </c>
    </row>
    <row r="237" spans="1:17" ht="12.55" x14ac:dyDescent="0.2">
      <c r="A237" s="24" t="s">
        <v>16</v>
      </c>
      <c r="B237" s="24" t="s">
        <v>26</v>
      </c>
      <c r="C237" s="25" t="s">
        <v>40</v>
      </c>
      <c r="D237" s="25" t="s">
        <v>50</v>
      </c>
      <c r="E237" s="28">
        <f>IF(Table13[[#This Row],[Discount Band]]="High",3,IF(Table13[[#This Row],[Discount Band]]="Medium",2,IF(Table13[[#This Row],[Discount Band]]="Low",1,0)))</f>
        <v>2</v>
      </c>
      <c r="F237" s="34">
        <v>2689</v>
      </c>
      <c r="G237" s="26">
        <v>10</v>
      </c>
      <c r="H237" s="26">
        <v>7</v>
      </c>
      <c r="I237" s="26">
        <v>18823</v>
      </c>
      <c r="J237" s="26">
        <v>941.15</v>
      </c>
      <c r="K237" s="26">
        <v>17881.849999999999</v>
      </c>
      <c r="L237" s="26">
        <v>13445</v>
      </c>
      <c r="M237" s="26">
        <v>4436.8499999999985</v>
      </c>
      <c r="N237" s="32">
        <v>41913</v>
      </c>
      <c r="O237" s="28">
        <v>10</v>
      </c>
      <c r="P237" s="33" t="s">
        <v>37</v>
      </c>
      <c r="Q237" s="31">
        <v>2014</v>
      </c>
    </row>
    <row r="238" spans="1:17" ht="12.55" x14ac:dyDescent="0.2">
      <c r="A238" s="24" t="s">
        <v>16</v>
      </c>
      <c r="B238" s="24" t="s">
        <v>26</v>
      </c>
      <c r="C238" s="25" t="s">
        <v>45</v>
      </c>
      <c r="D238" s="25" t="s">
        <v>50</v>
      </c>
      <c r="E238" s="28">
        <f>IF(Table13[[#This Row],[Discount Band]]="High",3,IF(Table13[[#This Row],[Discount Band]]="Medium",2,IF(Table13[[#This Row],[Discount Band]]="Low",1,0)))</f>
        <v>2</v>
      </c>
      <c r="F238" s="34">
        <v>2689</v>
      </c>
      <c r="G238" s="26">
        <v>250</v>
      </c>
      <c r="H238" s="26">
        <v>7</v>
      </c>
      <c r="I238" s="26">
        <v>18823</v>
      </c>
      <c r="J238" s="26">
        <v>941.15</v>
      </c>
      <c r="K238" s="26">
        <v>17881.849999999999</v>
      </c>
      <c r="L238" s="26">
        <v>13445</v>
      </c>
      <c r="M238" s="26">
        <v>4436.8499999999985</v>
      </c>
      <c r="N238" s="32">
        <v>41913</v>
      </c>
      <c r="O238" s="28">
        <v>10</v>
      </c>
      <c r="P238" s="33" t="s">
        <v>37</v>
      </c>
      <c r="Q238" s="31">
        <v>2014</v>
      </c>
    </row>
    <row r="239" spans="1:17" ht="12.55" x14ac:dyDescent="0.2">
      <c r="A239" s="24" t="s">
        <v>23</v>
      </c>
      <c r="B239" s="24" t="s">
        <v>17</v>
      </c>
      <c r="C239" s="25" t="s">
        <v>40</v>
      </c>
      <c r="D239" s="25" t="s">
        <v>51</v>
      </c>
      <c r="E239" s="28">
        <f>IF(Table13[[#This Row],[Discount Band]]="High",3,IF(Table13[[#This Row],[Discount Band]]="Medium",2,IF(Table13[[#This Row],[Discount Band]]="Low",1,0)))</f>
        <v>3</v>
      </c>
      <c r="F239" s="34">
        <v>1614</v>
      </c>
      <c r="G239" s="26">
        <v>10</v>
      </c>
      <c r="H239" s="26">
        <v>15</v>
      </c>
      <c r="I239" s="26">
        <v>24210</v>
      </c>
      <c r="J239" s="26">
        <v>3631.5</v>
      </c>
      <c r="K239" s="26">
        <v>20578.5</v>
      </c>
      <c r="L239" s="26">
        <v>16140</v>
      </c>
      <c r="M239" s="26">
        <v>4438.5</v>
      </c>
      <c r="N239" s="32">
        <v>41730</v>
      </c>
      <c r="O239" s="28">
        <v>4</v>
      </c>
      <c r="P239" s="33" t="s">
        <v>46</v>
      </c>
      <c r="Q239" s="31">
        <v>2014</v>
      </c>
    </row>
    <row r="240" spans="1:17" ht="12.55" x14ac:dyDescent="0.2">
      <c r="A240" s="24" t="s">
        <v>23</v>
      </c>
      <c r="B240" s="24" t="s">
        <v>22</v>
      </c>
      <c r="C240" s="25" t="s">
        <v>18</v>
      </c>
      <c r="D240" s="25" t="s">
        <v>19</v>
      </c>
      <c r="E240" s="28">
        <f>IF(Table13[[#This Row],[Discount Band]]="High",3,IF(Table13[[#This Row],[Discount Band]]="Medium",2,IF(Table13[[#This Row],[Discount Band]]="Low",1,0)))</f>
        <v>0</v>
      </c>
      <c r="F240" s="34">
        <v>888</v>
      </c>
      <c r="G240" s="26">
        <v>3</v>
      </c>
      <c r="H240" s="26">
        <v>15</v>
      </c>
      <c r="I240" s="26">
        <v>13320</v>
      </c>
      <c r="J240" s="26">
        <v>0</v>
      </c>
      <c r="K240" s="26">
        <v>13320</v>
      </c>
      <c r="L240" s="26">
        <v>8880</v>
      </c>
      <c r="M240" s="26">
        <v>4440</v>
      </c>
      <c r="N240" s="32">
        <v>41791</v>
      </c>
      <c r="O240" s="28">
        <v>6</v>
      </c>
      <c r="P240" s="33" t="s">
        <v>25</v>
      </c>
      <c r="Q240" s="31">
        <v>2014</v>
      </c>
    </row>
    <row r="241" spans="1:17" ht="12.55" x14ac:dyDescent="0.2">
      <c r="A241" s="24" t="s">
        <v>23</v>
      </c>
      <c r="B241" s="24" t="s">
        <v>22</v>
      </c>
      <c r="C241" s="25" t="s">
        <v>45</v>
      </c>
      <c r="D241" s="25" t="s">
        <v>19</v>
      </c>
      <c r="E241" s="28">
        <f>IF(Table13[[#This Row],[Discount Band]]="High",3,IF(Table13[[#This Row],[Discount Band]]="Medium",2,IF(Table13[[#This Row],[Discount Band]]="Low",1,0)))</f>
        <v>0</v>
      </c>
      <c r="F241" s="34">
        <v>888</v>
      </c>
      <c r="G241" s="26">
        <v>250</v>
      </c>
      <c r="H241" s="26">
        <v>15</v>
      </c>
      <c r="I241" s="26">
        <v>13320</v>
      </c>
      <c r="J241" s="26">
        <v>0</v>
      </c>
      <c r="K241" s="26">
        <v>13320</v>
      </c>
      <c r="L241" s="26">
        <v>8880</v>
      </c>
      <c r="M241" s="26">
        <v>4440</v>
      </c>
      <c r="N241" s="32">
        <v>41791</v>
      </c>
      <c r="O241" s="28">
        <v>6</v>
      </c>
      <c r="P241" s="33" t="s">
        <v>25</v>
      </c>
      <c r="Q241" s="31">
        <v>2014</v>
      </c>
    </row>
    <row r="242" spans="1:17" ht="12.55" x14ac:dyDescent="0.2">
      <c r="A242" s="24" t="s">
        <v>23</v>
      </c>
      <c r="B242" s="24" t="s">
        <v>24</v>
      </c>
      <c r="C242" s="25" t="s">
        <v>40</v>
      </c>
      <c r="D242" s="25" t="s">
        <v>50</v>
      </c>
      <c r="E242" s="28">
        <f>IF(Table13[[#This Row],[Discount Band]]="High",3,IF(Table13[[#This Row],[Discount Band]]="Medium",2,IF(Table13[[#This Row],[Discount Band]]="Low",1,0)))</f>
        <v>2</v>
      </c>
      <c r="F242" s="34">
        <v>1227</v>
      </c>
      <c r="G242" s="26">
        <v>10</v>
      </c>
      <c r="H242" s="26">
        <v>15</v>
      </c>
      <c r="I242" s="26">
        <v>18405</v>
      </c>
      <c r="J242" s="26">
        <v>1656.45</v>
      </c>
      <c r="K242" s="26">
        <v>16748.55</v>
      </c>
      <c r="L242" s="26">
        <v>12270</v>
      </c>
      <c r="M242" s="26">
        <v>4478.5499999999993</v>
      </c>
      <c r="N242" s="32">
        <v>41913</v>
      </c>
      <c r="O242" s="28">
        <v>10</v>
      </c>
      <c r="P242" s="33" t="s">
        <v>37</v>
      </c>
      <c r="Q242" s="31">
        <v>2014</v>
      </c>
    </row>
    <row r="243" spans="1:17" ht="12.55" x14ac:dyDescent="0.2">
      <c r="A243" s="24" t="s">
        <v>23</v>
      </c>
      <c r="B243" s="24" t="s">
        <v>24</v>
      </c>
      <c r="C243" s="25" t="s">
        <v>45</v>
      </c>
      <c r="D243" s="25" t="s">
        <v>50</v>
      </c>
      <c r="E243" s="28">
        <f>IF(Table13[[#This Row],[Discount Band]]="High",3,IF(Table13[[#This Row],[Discount Band]]="Medium",2,IF(Table13[[#This Row],[Discount Band]]="Low",1,0)))</f>
        <v>2</v>
      </c>
      <c r="F243" s="34">
        <v>1227</v>
      </c>
      <c r="G243" s="26">
        <v>250</v>
      </c>
      <c r="H243" s="26">
        <v>15</v>
      </c>
      <c r="I243" s="26">
        <v>18405</v>
      </c>
      <c r="J243" s="26">
        <v>1656.45</v>
      </c>
      <c r="K243" s="26">
        <v>16748.55</v>
      </c>
      <c r="L243" s="26">
        <v>12270</v>
      </c>
      <c r="M243" s="26">
        <v>4478.5499999999993</v>
      </c>
      <c r="N243" s="32">
        <v>41913</v>
      </c>
      <c r="O243" s="28">
        <v>10</v>
      </c>
      <c r="P243" s="33" t="s">
        <v>37</v>
      </c>
      <c r="Q243" s="31">
        <v>2014</v>
      </c>
    </row>
    <row r="244" spans="1:17" ht="12.55" x14ac:dyDescent="0.2">
      <c r="A244" s="24" t="s">
        <v>30</v>
      </c>
      <c r="B244" s="24" t="s">
        <v>26</v>
      </c>
      <c r="C244" s="25" t="s">
        <v>28</v>
      </c>
      <c r="D244" s="25" t="s">
        <v>51</v>
      </c>
      <c r="E244" s="28">
        <f>IF(Table13[[#This Row],[Discount Band]]="High",3,IF(Table13[[#This Row],[Discount Band]]="Medium",2,IF(Table13[[#This Row],[Discount Band]]="Low",1,0)))</f>
        <v>3</v>
      </c>
      <c r="F244" s="34">
        <v>604</v>
      </c>
      <c r="G244" s="26">
        <v>5</v>
      </c>
      <c r="H244" s="26">
        <v>12</v>
      </c>
      <c r="I244" s="26">
        <v>7248</v>
      </c>
      <c r="J244" s="26">
        <v>942.24</v>
      </c>
      <c r="K244" s="26">
        <v>6305.76</v>
      </c>
      <c r="L244" s="26">
        <v>1812</v>
      </c>
      <c r="M244" s="26">
        <v>4493.76</v>
      </c>
      <c r="N244" s="32">
        <v>41791</v>
      </c>
      <c r="O244" s="28">
        <v>6</v>
      </c>
      <c r="P244" s="33" t="s">
        <v>25</v>
      </c>
      <c r="Q244" s="31">
        <v>2014</v>
      </c>
    </row>
    <row r="245" spans="1:17" ht="12.55" x14ac:dyDescent="0.2">
      <c r="A245" s="24" t="s">
        <v>30</v>
      </c>
      <c r="B245" s="24" t="s">
        <v>26</v>
      </c>
      <c r="C245" s="25" t="s">
        <v>44</v>
      </c>
      <c r="D245" s="25" t="s">
        <v>51</v>
      </c>
      <c r="E245" s="28">
        <f>IF(Table13[[#This Row],[Discount Band]]="High",3,IF(Table13[[#This Row],[Discount Band]]="Medium",2,IF(Table13[[#This Row],[Discount Band]]="Low",1,0)))</f>
        <v>3</v>
      </c>
      <c r="F245" s="34">
        <v>604</v>
      </c>
      <c r="G245" s="26">
        <v>120</v>
      </c>
      <c r="H245" s="26">
        <v>12</v>
      </c>
      <c r="I245" s="26">
        <v>7248</v>
      </c>
      <c r="J245" s="26">
        <v>942.24</v>
      </c>
      <c r="K245" s="26">
        <v>6305.76</v>
      </c>
      <c r="L245" s="26">
        <v>1812</v>
      </c>
      <c r="M245" s="26">
        <v>4493.76</v>
      </c>
      <c r="N245" s="32">
        <v>41791</v>
      </c>
      <c r="O245" s="28">
        <v>6</v>
      </c>
      <c r="P245" s="33" t="s">
        <v>25</v>
      </c>
      <c r="Q245" s="31">
        <v>2014</v>
      </c>
    </row>
    <row r="246" spans="1:17" ht="12.55" x14ac:dyDescent="0.2">
      <c r="A246" s="24" t="s">
        <v>23</v>
      </c>
      <c r="B246" s="24" t="s">
        <v>22</v>
      </c>
      <c r="C246" s="25" t="s">
        <v>28</v>
      </c>
      <c r="D246" s="25" t="s">
        <v>19</v>
      </c>
      <c r="E246" s="28">
        <f>IF(Table13[[#This Row],[Discount Band]]="High",3,IF(Table13[[#This Row],[Discount Band]]="Medium",2,IF(Table13[[#This Row],[Discount Band]]="Low",1,0)))</f>
        <v>0</v>
      </c>
      <c r="F246" s="34">
        <v>921</v>
      </c>
      <c r="G246" s="26">
        <v>5</v>
      </c>
      <c r="H246" s="26">
        <v>15</v>
      </c>
      <c r="I246" s="26">
        <v>13815</v>
      </c>
      <c r="J246" s="26">
        <v>0</v>
      </c>
      <c r="K246" s="26">
        <v>13815</v>
      </c>
      <c r="L246" s="26">
        <v>9210</v>
      </c>
      <c r="M246" s="26">
        <v>4605</v>
      </c>
      <c r="N246" s="32">
        <v>41699</v>
      </c>
      <c r="O246" s="28">
        <v>3</v>
      </c>
      <c r="P246" s="33" t="s">
        <v>29</v>
      </c>
      <c r="Q246" s="31">
        <v>2014</v>
      </c>
    </row>
    <row r="247" spans="1:17" ht="12.55" x14ac:dyDescent="0.2">
      <c r="A247" s="24" t="s">
        <v>30</v>
      </c>
      <c r="B247" s="24" t="s">
        <v>26</v>
      </c>
      <c r="C247" s="25" t="s">
        <v>18</v>
      </c>
      <c r="D247" s="25" t="s">
        <v>50</v>
      </c>
      <c r="E247" s="28">
        <f>IF(Table13[[#This Row],[Discount Band]]="High",3,IF(Table13[[#This Row],[Discount Band]]="Medium",2,IF(Table13[[#This Row],[Discount Band]]="Low",1,0)))</f>
        <v>2</v>
      </c>
      <c r="F247" s="34">
        <v>562</v>
      </c>
      <c r="G247" s="26">
        <v>3</v>
      </c>
      <c r="H247" s="26">
        <v>12</v>
      </c>
      <c r="I247" s="26">
        <v>6744</v>
      </c>
      <c r="J247" s="26">
        <v>404.64</v>
      </c>
      <c r="K247" s="26">
        <v>6339.36</v>
      </c>
      <c r="L247" s="26">
        <v>1686</v>
      </c>
      <c r="M247" s="26">
        <v>4653.3599999999997</v>
      </c>
      <c r="N247" s="32">
        <v>41883</v>
      </c>
      <c r="O247" s="28">
        <v>9</v>
      </c>
      <c r="P247" s="33" t="s">
        <v>36</v>
      </c>
      <c r="Q247" s="31">
        <v>2014</v>
      </c>
    </row>
    <row r="248" spans="1:17" ht="12.55" x14ac:dyDescent="0.2">
      <c r="A248" s="24" t="s">
        <v>23</v>
      </c>
      <c r="B248" s="24" t="s">
        <v>39</v>
      </c>
      <c r="C248" s="25" t="s">
        <v>40</v>
      </c>
      <c r="D248" s="25" t="s">
        <v>50</v>
      </c>
      <c r="E248" s="28">
        <f>IF(Table13[[#This Row],[Discount Band]]="High",3,IF(Table13[[#This Row],[Discount Band]]="Medium",2,IF(Table13[[#This Row],[Discount Band]]="Low",1,0)))</f>
        <v>2</v>
      </c>
      <c r="F248" s="34">
        <v>1153</v>
      </c>
      <c r="G248" s="26">
        <v>10</v>
      </c>
      <c r="H248" s="26">
        <v>15</v>
      </c>
      <c r="I248" s="26">
        <v>17295</v>
      </c>
      <c r="J248" s="26">
        <v>1037.7</v>
      </c>
      <c r="K248" s="26">
        <v>16257.3</v>
      </c>
      <c r="L248" s="26">
        <v>11530</v>
      </c>
      <c r="M248" s="26">
        <v>4727.2999999999993</v>
      </c>
      <c r="N248" s="32">
        <v>41913</v>
      </c>
      <c r="O248" s="28">
        <v>10</v>
      </c>
      <c r="P248" s="33" t="s">
        <v>37</v>
      </c>
      <c r="Q248" s="31">
        <v>2014</v>
      </c>
    </row>
    <row r="249" spans="1:17" ht="12.55" x14ac:dyDescent="0.2">
      <c r="A249" s="24" t="s">
        <v>23</v>
      </c>
      <c r="B249" s="24" t="s">
        <v>39</v>
      </c>
      <c r="C249" s="25" t="s">
        <v>45</v>
      </c>
      <c r="D249" s="25" t="s">
        <v>50</v>
      </c>
      <c r="E249" s="28">
        <f>IF(Table13[[#This Row],[Discount Band]]="High",3,IF(Table13[[#This Row],[Discount Band]]="Medium",2,IF(Table13[[#This Row],[Discount Band]]="Low",1,0)))</f>
        <v>2</v>
      </c>
      <c r="F249" s="34">
        <v>1153</v>
      </c>
      <c r="G249" s="26">
        <v>250</v>
      </c>
      <c r="H249" s="26">
        <v>15</v>
      </c>
      <c r="I249" s="26">
        <v>17295</v>
      </c>
      <c r="J249" s="26">
        <v>1037.7</v>
      </c>
      <c r="K249" s="26">
        <v>16257.3</v>
      </c>
      <c r="L249" s="26">
        <v>11530</v>
      </c>
      <c r="M249" s="26">
        <v>4727.2999999999993</v>
      </c>
      <c r="N249" s="32">
        <v>41913</v>
      </c>
      <c r="O249" s="28">
        <v>10</v>
      </c>
      <c r="P249" s="33" t="s">
        <v>37</v>
      </c>
      <c r="Q249" s="31">
        <v>2014</v>
      </c>
    </row>
    <row r="250" spans="1:17" ht="12.55" x14ac:dyDescent="0.2">
      <c r="A250" s="24" t="s">
        <v>23</v>
      </c>
      <c r="B250" s="24" t="s">
        <v>17</v>
      </c>
      <c r="C250" s="25" t="s">
        <v>40</v>
      </c>
      <c r="D250" s="25" t="s">
        <v>51</v>
      </c>
      <c r="E250" s="28">
        <f>IF(Table13[[#This Row],[Discount Band]]="High",3,IF(Table13[[#This Row],[Discount Band]]="Medium",2,IF(Table13[[#This Row],[Discount Band]]="Low",1,0)))</f>
        <v>3</v>
      </c>
      <c r="F250" s="34">
        <v>1565</v>
      </c>
      <c r="G250" s="26">
        <v>10</v>
      </c>
      <c r="H250" s="26">
        <v>15</v>
      </c>
      <c r="I250" s="26">
        <v>23475</v>
      </c>
      <c r="J250" s="26">
        <v>3051.75</v>
      </c>
      <c r="K250" s="26">
        <v>20423.25</v>
      </c>
      <c r="L250" s="26">
        <v>15650</v>
      </c>
      <c r="M250" s="26">
        <v>4773.25</v>
      </c>
      <c r="N250" s="32">
        <v>41913</v>
      </c>
      <c r="O250" s="28">
        <v>10</v>
      </c>
      <c r="P250" s="33" t="s">
        <v>37</v>
      </c>
      <c r="Q250" s="31">
        <v>2014</v>
      </c>
    </row>
    <row r="251" spans="1:17" ht="12.55" x14ac:dyDescent="0.2">
      <c r="A251" s="24" t="s">
        <v>23</v>
      </c>
      <c r="B251" s="24" t="s">
        <v>17</v>
      </c>
      <c r="C251" s="25" t="s">
        <v>45</v>
      </c>
      <c r="D251" s="25" t="s">
        <v>51</v>
      </c>
      <c r="E251" s="28">
        <f>IF(Table13[[#This Row],[Discount Band]]="High",3,IF(Table13[[#This Row],[Discount Band]]="Medium",2,IF(Table13[[#This Row],[Discount Band]]="Low",1,0)))</f>
        <v>3</v>
      </c>
      <c r="F251" s="34">
        <v>1565</v>
      </c>
      <c r="G251" s="26">
        <v>250</v>
      </c>
      <c r="H251" s="26">
        <v>15</v>
      </c>
      <c r="I251" s="26">
        <v>23475</v>
      </c>
      <c r="J251" s="26">
        <v>3051.75</v>
      </c>
      <c r="K251" s="26">
        <v>20423.25</v>
      </c>
      <c r="L251" s="26">
        <v>15650</v>
      </c>
      <c r="M251" s="26">
        <v>4773.25</v>
      </c>
      <c r="N251" s="32">
        <v>41913</v>
      </c>
      <c r="O251" s="28">
        <v>10</v>
      </c>
      <c r="P251" s="33" t="s">
        <v>37</v>
      </c>
      <c r="Q251" s="31">
        <v>2014</v>
      </c>
    </row>
    <row r="252" spans="1:17" ht="12.55" x14ac:dyDescent="0.2">
      <c r="A252" s="24" t="s">
        <v>30</v>
      </c>
      <c r="B252" s="24" t="s">
        <v>17</v>
      </c>
      <c r="C252" s="25" t="s">
        <v>44</v>
      </c>
      <c r="D252" s="25" t="s">
        <v>50</v>
      </c>
      <c r="E252" s="28">
        <f>IF(Table13[[#This Row],[Discount Band]]="High",3,IF(Table13[[#This Row],[Discount Band]]="Medium",2,IF(Table13[[#This Row],[Discount Band]]="Low",1,0)))</f>
        <v>2</v>
      </c>
      <c r="F252" s="34">
        <v>598</v>
      </c>
      <c r="G252" s="26">
        <v>120</v>
      </c>
      <c r="H252" s="26">
        <v>12</v>
      </c>
      <c r="I252" s="26">
        <v>7176</v>
      </c>
      <c r="J252" s="26">
        <v>574.08000000000004</v>
      </c>
      <c r="K252" s="26">
        <v>6601.92</v>
      </c>
      <c r="L252" s="26">
        <v>1794</v>
      </c>
      <c r="M252" s="26">
        <v>4807.92</v>
      </c>
      <c r="N252" s="32">
        <v>41699</v>
      </c>
      <c r="O252" s="28">
        <v>3</v>
      </c>
      <c r="P252" s="33" t="s">
        <v>29</v>
      </c>
      <c r="Q252" s="31">
        <v>2014</v>
      </c>
    </row>
    <row r="253" spans="1:17" ht="12.55" x14ac:dyDescent="0.2">
      <c r="A253" s="24" t="s">
        <v>23</v>
      </c>
      <c r="B253" s="24" t="s">
        <v>26</v>
      </c>
      <c r="C253" s="25" t="s">
        <v>40</v>
      </c>
      <c r="D253" s="25" t="s">
        <v>19</v>
      </c>
      <c r="E253" s="28">
        <f>IF(Table13[[#This Row],[Discount Band]]="High",3,IF(Table13[[#This Row],[Discount Band]]="Medium",2,IF(Table13[[#This Row],[Discount Band]]="Low",1,0)))</f>
        <v>0</v>
      </c>
      <c r="F253" s="34">
        <v>974</v>
      </c>
      <c r="G253" s="26">
        <v>10</v>
      </c>
      <c r="H253" s="26">
        <v>15</v>
      </c>
      <c r="I253" s="26">
        <v>14610</v>
      </c>
      <c r="J253" s="26">
        <v>0</v>
      </c>
      <c r="K253" s="26">
        <v>14610</v>
      </c>
      <c r="L253" s="26">
        <v>9740</v>
      </c>
      <c r="M253" s="26">
        <v>4870</v>
      </c>
      <c r="N253" s="32">
        <v>41671</v>
      </c>
      <c r="O253" s="28">
        <v>2</v>
      </c>
      <c r="P253" s="33" t="s">
        <v>41</v>
      </c>
      <c r="Q253" s="31">
        <v>2014</v>
      </c>
    </row>
    <row r="254" spans="1:17" ht="12.55" x14ac:dyDescent="0.2">
      <c r="A254" s="24" t="s">
        <v>16</v>
      </c>
      <c r="B254" s="24" t="s">
        <v>39</v>
      </c>
      <c r="C254" s="25" t="s">
        <v>18</v>
      </c>
      <c r="D254" s="25" t="s">
        <v>48</v>
      </c>
      <c r="E254" s="28">
        <f>IF(Table13[[#This Row],[Discount Band]]="High",3,IF(Table13[[#This Row],[Discount Band]]="Medium",2,IF(Table13[[#This Row],[Discount Band]]="Low",1,0)))</f>
        <v>1</v>
      </c>
      <c r="F254" s="34">
        <v>2529</v>
      </c>
      <c r="G254" s="26">
        <v>3</v>
      </c>
      <c r="H254" s="26">
        <v>7</v>
      </c>
      <c r="I254" s="26">
        <v>17703</v>
      </c>
      <c r="J254" s="26">
        <v>177.03</v>
      </c>
      <c r="K254" s="26">
        <v>17525.97</v>
      </c>
      <c r="L254" s="26">
        <v>12645</v>
      </c>
      <c r="M254" s="26">
        <v>4880.9699999999993</v>
      </c>
      <c r="N254" s="32">
        <v>41821</v>
      </c>
      <c r="O254" s="28">
        <v>7</v>
      </c>
      <c r="P254" s="33" t="s">
        <v>32</v>
      </c>
      <c r="Q254" s="31">
        <v>2014</v>
      </c>
    </row>
    <row r="255" spans="1:17" ht="12.55" x14ac:dyDescent="0.2">
      <c r="A255" s="24" t="s">
        <v>16</v>
      </c>
      <c r="B255" s="24" t="s">
        <v>17</v>
      </c>
      <c r="C255" s="25" t="s">
        <v>18</v>
      </c>
      <c r="D255" s="25" t="s">
        <v>48</v>
      </c>
      <c r="E255" s="28">
        <f>IF(Table13[[#This Row],[Discount Band]]="High",3,IF(Table13[[#This Row],[Discount Band]]="Medium",2,IF(Table13[[#This Row],[Discount Band]]="Low",1,0)))</f>
        <v>1</v>
      </c>
      <c r="F255" s="34">
        <v>2851</v>
      </c>
      <c r="G255" s="26">
        <v>3</v>
      </c>
      <c r="H255" s="26">
        <v>7</v>
      </c>
      <c r="I255" s="26">
        <v>19957</v>
      </c>
      <c r="J255" s="26">
        <v>798.28</v>
      </c>
      <c r="K255" s="26">
        <v>19158.72</v>
      </c>
      <c r="L255" s="26">
        <v>14255</v>
      </c>
      <c r="M255" s="26">
        <v>4903.7200000000012</v>
      </c>
      <c r="N255" s="32">
        <v>41548</v>
      </c>
      <c r="O255" s="28">
        <v>10</v>
      </c>
      <c r="P255" s="33" t="s">
        <v>37</v>
      </c>
      <c r="Q255" s="31">
        <v>2013</v>
      </c>
    </row>
    <row r="256" spans="1:17" ht="12.55" x14ac:dyDescent="0.2">
      <c r="A256" s="24" t="s">
        <v>16</v>
      </c>
      <c r="B256" s="24" t="s">
        <v>17</v>
      </c>
      <c r="C256" s="25" t="s">
        <v>28</v>
      </c>
      <c r="D256" s="25" t="s">
        <v>48</v>
      </c>
      <c r="E256" s="28">
        <f>IF(Table13[[#This Row],[Discount Band]]="High",3,IF(Table13[[#This Row],[Discount Band]]="Medium",2,IF(Table13[[#This Row],[Discount Band]]="Low",1,0)))</f>
        <v>1</v>
      </c>
      <c r="F256" s="34">
        <v>2851</v>
      </c>
      <c r="G256" s="26">
        <v>5</v>
      </c>
      <c r="H256" s="26">
        <v>7</v>
      </c>
      <c r="I256" s="26">
        <v>19957</v>
      </c>
      <c r="J256" s="26">
        <v>798.28</v>
      </c>
      <c r="K256" s="26">
        <v>19158.72</v>
      </c>
      <c r="L256" s="26">
        <v>14255</v>
      </c>
      <c r="M256" s="26">
        <v>4903.7200000000012</v>
      </c>
      <c r="N256" s="32">
        <v>41548</v>
      </c>
      <c r="O256" s="28">
        <v>10</v>
      </c>
      <c r="P256" s="33" t="s">
        <v>37</v>
      </c>
      <c r="Q256" s="31">
        <v>2013</v>
      </c>
    </row>
    <row r="257" spans="1:17" ht="12.55" x14ac:dyDescent="0.2">
      <c r="A257" s="24" t="s">
        <v>23</v>
      </c>
      <c r="B257" s="24" t="s">
        <v>17</v>
      </c>
      <c r="C257" s="25" t="s">
        <v>44</v>
      </c>
      <c r="D257" s="25" t="s">
        <v>50</v>
      </c>
      <c r="E257" s="28">
        <f>IF(Table13[[#This Row],[Discount Band]]="High",3,IF(Table13[[#This Row],[Discount Band]]="Medium",2,IF(Table13[[#This Row],[Discount Band]]="Low",1,0)))</f>
        <v>2</v>
      </c>
      <c r="F257" s="34">
        <v>1262</v>
      </c>
      <c r="G257" s="26">
        <v>120</v>
      </c>
      <c r="H257" s="26">
        <v>15</v>
      </c>
      <c r="I257" s="26">
        <v>18930</v>
      </c>
      <c r="J257" s="26">
        <v>1325.1</v>
      </c>
      <c r="K257" s="26">
        <v>17604.900000000001</v>
      </c>
      <c r="L257" s="26">
        <v>12620</v>
      </c>
      <c r="M257" s="26">
        <v>4984.9000000000015</v>
      </c>
      <c r="N257" s="32">
        <v>41760</v>
      </c>
      <c r="O257" s="28">
        <v>5</v>
      </c>
      <c r="P257" s="33" t="s">
        <v>49</v>
      </c>
      <c r="Q257" s="31">
        <v>2014</v>
      </c>
    </row>
    <row r="258" spans="1:17" ht="12.55" x14ac:dyDescent="0.2">
      <c r="A258" s="24" t="s">
        <v>23</v>
      </c>
      <c r="B258" s="24" t="s">
        <v>17</v>
      </c>
      <c r="C258" s="25" t="s">
        <v>40</v>
      </c>
      <c r="D258" s="25" t="s">
        <v>51</v>
      </c>
      <c r="E258" s="28">
        <f>IF(Table13[[#This Row],[Discount Band]]="High",3,IF(Table13[[#This Row],[Discount Band]]="Medium",2,IF(Table13[[#This Row],[Discount Band]]="Low",1,0)))</f>
        <v>3</v>
      </c>
      <c r="F258" s="34">
        <v>1743</v>
      </c>
      <c r="G258" s="26">
        <v>10</v>
      </c>
      <c r="H258" s="26">
        <v>15</v>
      </c>
      <c r="I258" s="26">
        <v>26145</v>
      </c>
      <c r="J258" s="26">
        <v>3660.3</v>
      </c>
      <c r="K258" s="26">
        <v>22484.7</v>
      </c>
      <c r="L258" s="26">
        <v>17430</v>
      </c>
      <c r="M258" s="26">
        <v>5054.7000000000007</v>
      </c>
      <c r="N258" s="32">
        <v>41548</v>
      </c>
      <c r="O258" s="28">
        <v>10</v>
      </c>
      <c r="P258" s="33" t="s">
        <v>37</v>
      </c>
      <c r="Q258" s="31">
        <v>2013</v>
      </c>
    </row>
    <row r="259" spans="1:17" ht="12.55" x14ac:dyDescent="0.2">
      <c r="A259" s="24" t="s">
        <v>23</v>
      </c>
      <c r="B259" s="24" t="s">
        <v>17</v>
      </c>
      <c r="C259" s="25" t="s">
        <v>47</v>
      </c>
      <c r="D259" s="25" t="s">
        <v>51</v>
      </c>
      <c r="E259" s="28">
        <f>IF(Table13[[#This Row],[Discount Band]]="High",3,IF(Table13[[#This Row],[Discount Band]]="Medium",2,IF(Table13[[#This Row],[Discount Band]]="Low",1,0)))</f>
        <v>3</v>
      </c>
      <c r="F259" s="34">
        <v>1743</v>
      </c>
      <c r="G259" s="26">
        <v>260</v>
      </c>
      <c r="H259" s="26">
        <v>15</v>
      </c>
      <c r="I259" s="26">
        <v>26145</v>
      </c>
      <c r="J259" s="26">
        <v>3660.3</v>
      </c>
      <c r="K259" s="26">
        <v>22484.7</v>
      </c>
      <c r="L259" s="26">
        <v>17430</v>
      </c>
      <c r="M259" s="26">
        <v>5054.7000000000007</v>
      </c>
      <c r="N259" s="32">
        <v>41548</v>
      </c>
      <c r="O259" s="28">
        <v>10</v>
      </c>
      <c r="P259" s="33" t="s">
        <v>37</v>
      </c>
      <c r="Q259" s="31">
        <v>2013</v>
      </c>
    </row>
    <row r="260" spans="1:17" ht="12.55" x14ac:dyDescent="0.2">
      <c r="A260" s="24" t="s">
        <v>16</v>
      </c>
      <c r="B260" s="24" t="s">
        <v>22</v>
      </c>
      <c r="C260" s="25" t="s">
        <v>44</v>
      </c>
      <c r="D260" s="25" t="s">
        <v>50</v>
      </c>
      <c r="E260" s="28">
        <f>IF(Table13[[#This Row],[Discount Band]]="High",3,IF(Table13[[#This Row],[Discount Band]]="Medium",2,IF(Table13[[#This Row],[Discount Band]]="Low",1,0)))</f>
        <v>2</v>
      </c>
      <c r="F260" s="34">
        <v>588</v>
      </c>
      <c r="G260" s="26">
        <v>120</v>
      </c>
      <c r="H260" s="26">
        <v>20</v>
      </c>
      <c r="I260" s="26">
        <v>11760</v>
      </c>
      <c r="J260" s="26">
        <v>823.2</v>
      </c>
      <c r="K260" s="26">
        <v>10936.8</v>
      </c>
      <c r="L260" s="26">
        <v>5880</v>
      </c>
      <c r="M260" s="26">
        <v>5056.7999999999993</v>
      </c>
      <c r="N260" s="32">
        <v>41609</v>
      </c>
      <c r="O260" s="28">
        <v>12</v>
      </c>
      <c r="P260" s="33" t="s">
        <v>27</v>
      </c>
      <c r="Q260" s="31">
        <v>2013</v>
      </c>
    </row>
    <row r="261" spans="1:17" ht="12.55" x14ac:dyDescent="0.2">
      <c r="A261" s="24" t="s">
        <v>23</v>
      </c>
      <c r="B261" s="24" t="s">
        <v>39</v>
      </c>
      <c r="C261" s="25" t="s">
        <v>40</v>
      </c>
      <c r="D261" s="25" t="s">
        <v>51</v>
      </c>
      <c r="E261" s="28">
        <f>IF(Table13[[#This Row],[Discount Band]]="High",3,IF(Table13[[#This Row],[Discount Band]]="Medium",2,IF(Table13[[#This Row],[Discount Band]]="Low",1,0)))</f>
        <v>3</v>
      </c>
      <c r="F261" s="34">
        <v>1767</v>
      </c>
      <c r="G261" s="26">
        <v>10</v>
      </c>
      <c r="H261" s="26">
        <v>15</v>
      </c>
      <c r="I261" s="26">
        <v>26505</v>
      </c>
      <c r="J261" s="26">
        <v>3710.7</v>
      </c>
      <c r="K261" s="26">
        <v>22794.3</v>
      </c>
      <c r="L261" s="26">
        <v>17670</v>
      </c>
      <c r="M261" s="26">
        <v>5124.2999999999993</v>
      </c>
      <c r="N261" s="32">
        <v>41883</v>
      </c>
      <c r="O261" s="28">
        <v>9</v>
      </c>
      <c r="P261" s="33" t="s">
        <v>36</v>
      </c>
      <c r="Q261" s="31">
        <v>2014</v>
      </c>
    </row>
    <row r="262" spans="1:17" ht="12.55" x14ac:dyDescent="0.2">
      <c r="A262" s="24" t="s">
        <v>16</v>
      </c>
      <c r="B262" s="24" t="s">
        <v>26</v>
      </c>
      <c r="C262" s="25" t="s">
        <v>44</v>
      </c>
      <c r="D262" s="25" t="s">
        <v>48</v>
      </c>
      <c r="E262" s="28">
        <f>IF(Table13[[#This Row],[Discount Band]]="High",3,IF(Table13[[#This Row],[Discount Band]]="Medium",2,IF(Table13[[#This Row],[Discount Band]]="Low",1,0)))</f>
        <v>1</v>
      </c>
      <c r="F262" s="34">
        <v>544</v>
      </c>
      <c r="G262" s="26">
        <v>120</v>
      </c>
      <c r="H262" s="26">
        <v>20</v>
      </c>
      <c r="I262" s="26">
        <v>10880</v>
      </c>
      <c r="J262" s="26">
        <v>217.6</v>
      </c>
      <c r="K262" s="26">
        <v>10662.4</v>
      </c>
      <c r="L262" s="26">
        <v>5440</v>
      </c>
      <c r="M262" s="26">
        <v>5222.3999999999996</v>
      </c>
      <c r="N262" s="32">
        <v>41609</v>
      </c>
      <c r="O262" s="28">
        <v>12</v>
      </c>
      <c r="P262" s="33" t="s">
        <v>27</v>
      </c>
      <c r="Q262" s="31">
        <v>2013</v>
      </c>
    </row>
    <row r="263" spans="1:17" ht="12.55" x14ac:dyDescent="0.2">
      <c r="A263" s="24" t="s">
        <v>23</v>
      </c>
      <c r="B263" s="24" t="s">
        <v>17</v>
      </c>
      <c r="C263" s="25" t="s">
        <v>18</v>
      </c>
      <c r="D263" s="25" t="s">
        <v>51</v>
      </c>
      <c r="E263" s="28">
        <f>IF(Table13[[#This Row],[Discount Band]]="High",3,IF(Table13[[#This Row],[Discount Band]]="Medium",2,IF(Table13[[#This Row],[Discount Band]]="Low",1,0)))</f>
        <v>3</v>
      </c>
      <c r="F263" s="34">
        <v>1560</v>
      </c>
      <c r="G263" s="26">
        <v>3</v>
      </c>
      <c r="H263" s="26">
        <v>15</v>
      </c>
      <c r="I263" s="26">
        <v>23400</v>
      </c>
      <c r="J263" s="26">
        <v>2574</v>
      </c>
      <c r="K263" s="26">
        <v>20826</v>
      </c>
      <c r="L263" s="26">
        <v>15600</v>
      </c>
      <c r="M263" s="26">
        <v>5226</v>
      </c>
      <c r="N263" s="32">
        <v>41579</v>
      </c>
      <c r="O263" s="28">
        <v>11</v>
      </c>
      <c r="P263" s="33" t="s">
        <v>43</v>
      </c>
      <c r="Q263" s="31">
        <v>2013</v>
      </c>
    </row>
    <row r="264" spans="1:17" ht="12.55" x14ac:dyDescent="0.2">
      <c r="A264" s="24" t="s">
        <v>16</v>
      </c>
      <c r="B264" s="24" t="s">
        <v>26</v>
      </c>
      <c r="C264" s="25" t="s">
        <v>44</v>
      </c>
      <c r="D264" s="25" t="s">
        <v>50</v>
      </c>
      <c r="E264" s="28">
        <f>IF(Table13[[#This Row],[Discount Band]]="High",3,IF(Table13[[#This Row],[Discount Band]]="Medium",2,IF(Table13[[#This Row],[Discount Band]]="Low",1,0)))</f>
        <v>2</v>
      </c>
      <c r="F264" s="34">
        <v>609</v>
      </c>
      <c r="G264" s="26">
        <v>120</v>
      </c>
      <c r="H264" s="26">
        <v>20</v>
      </c>
      <c r="I264" s="26">
        <v>12180</v>
      </c>
      <c r="J264" s="26">
        <v>852.6</v>
      </c>
      <c r="K264" s="26">
        <v>11327.4</v>
      </c>
      <c r="L264" s="26">
        <v>6090</v>
      </c>
      <c r="M264" s="26">
        <v>5237.3999999999996</v>
      </c>
      <c r="N264" s="32">
        <v>41852</v>
      </c>
      <c r="O264" s="28">
        <v>8</v>
      </c>
      <c r="P264" s="33" t="s">
        <v>35</v>
      </c>
      <c r="Q264" s="31">
        <v>2014</v>
      </c>
    </row>
    <row r="265" spans="1:17" ht="12.55" x14ac:dyDescent="0.2">
      <c r="A265" s="24" t="s">
        <v>31</v>
      </c>
      <c r="B265" s="24" t="s">
        <v>24</v>
      </c>
      <c r="C265" s="25" t="s">
        <v>18</v>
      </c>
      <c r="D265" s="25" t="s">
        <v>48</v>
      </c>
      <c r="E265" s="28">
        <f>IF(Table13[[#This Row],[Discount Band]]="High",3,IF(Table13[[#This Row],[Discount Band]]="Medium",2,IF(Table13[[#This Row],[Discount Band]]="Low",1,0)))</f>
        <v>1</v>
      </c>
      <c r="F265" s="34">
        <v>4243.5</v>
      </c>
      <c r="G265" s="26">
        <v>3</v>
      </c>
      <c r="H265" s="26">
        <v>125</v>
      </c>
      <c r="I265" s="26">
        <v>530437.5</v>
      </c>
      <c r="J265" s="26">
        <v>15913.125</v>
      </c>
      <c r="K265" s="26">
        <v>514524.375</v>
      </c>
      <c r="L265" s="26">
        <v>509220</v>
      </c>
      <c r="M265" s="26">
        <v>5304.375</v>
      </c>
      <c r="N265" s="32">
        <v>41730</v>
      </c>
      <c r="O265" s="28">
        <v>4</v>
      </c>
      <c r="P265" s="33" t="s">
        <v>46</v>
      </c>
      <c r="Q265" s="31">
        <v>2014</v>
      </c>
    </row>
    <row r="266" spans="1:17" ht="12.55" x14ac:dyDescent="0.2">
      <c r="A266" s="24" t="s">
        <v>31</v>
      </c>
      <c r="B266" s="24" t="s">
        <v>26</v>
      </c>
      <c r="C266" s="25" t="s">
        <v>40</v>
      </c>
      <c r="D266" s="25" t="s">
        <v>48</v>
      </c>
      <c r="E266" s="28">
        <f>IF(Table13[[#This Row],[Discount Band]]="High",3,IF(Table13[[#This Row],[Discount Band]]="Medium",2,IF(Table13[[#This Row],[Discount Band]]="Low",1,0)))</f>
        <v>1</v>
      </c>
      <c r="F266" s="34">
        <v>2145</v>
      </c>
      <c r="G266" s="26">
        <v>10</v>
      </c>
      <c r="H266" s="26">
        <v>125</v>
      </c>
      <c r="I266" s="26">
        <v>268125</v>
      </c>
      <c r="J266" s="26">
        <v>5362.5</v>
      </c>
      <c r="K266" s="26">
        <v>262762.5</v>
      </c>
      <c r="L266" s="26">
        <v>257400</v>
      </c>
      <c r="M266" s="26">
        <v>5362.5</v>
      </c>
      <c r="N266" s="32">
        <v>41548</v>
      </c>
      <c r="O266" s="28">
        <v>10</v>
      </c>
      <c r="P266" s="33" t="s">
        <v>37</v>
      </c>
      <c r="Q266" s="31">
        <v>2013</v>
      </c>
    </row>
    <row r="267" spans="1:17" ht="12.55" x14ac:dyDescent="0.2">
      <c r="A267" s="24" t="s">
        <v>31</v>
      </c>
      <c r="B267" s="24" t="s">
        <v>26</v>
      </c>
      <c r="C267" s="25" t="s">
        <v>44</v>
      </c>
      <c r="D267" s="25" t="s">
        <v>48</v>
      </c>
      <c r="E267" s="28">
        <f>IF(Table13[[#This Row],[Discount Band]]="High",3,IF(Table13[[#This Row],[Discount Band]]="Medium",2,IF(Table13[[#This Row],[Discount Band]]="Low",1,0)))</f>
        <v>1</v>
      </c>
      <c r="F267" s="34">
        <v>2145</v>
      </c>
      <c r="G267" s="26">
        <v>120</v>
      </c>
      <c r="H267" s="26">
        <v>125</v>
      </c>
      <c r="I267" s="26">
        <v>268125</v>
      </c>
      <c r="J267" s="26">
        <v>5362.5</v>
      </c>
      <c r="K267" s="26">
        <v>262762.5</v>
      </c>
      <c r="L267" s="26">
        <v>257400</v>
      </c>
      <c r="M267" s="26">
        <v>5362.5</v>
      </c>
      <c r="N267" s="32">
        <v>41548</v>
      </c>
      <c r="O267" s="28">
        <v>10</v>
      </c>
      <c r="P267" s="33" t="s">
        <v>37</v>
      </c>
      <c r="Q267" s="31">
        <v>2013</v>
      </c>
    </row>
    <row r="268" spans="1:17" ht="12.55" x14ac:dyDescent="0.2">
      <c r="A268" s="24" t="s">
        <v>16</v>
      </c>
      <c r="B268" s="24" t="s">
        <v>22</v>
      </c>
      <c r="C268" s="25" t="s">
        <v>28</v>
      </c>
      <c r="D268" s="25" t="s">
        <v>50</v>
      </c>
      <c r="E268" s="28">
        <f>IF(Table13[[#This Row],[Discount Band]]="High",3,IF(Table13[[#This Row],[Discount Band]]="Medium",2,IF(Table13[[#This Row],[Discount Band]]="Low",1,0)))</f>
        <v>2</v>
      </c>
      <c r="F268" s="34">
        <v>645</v>
      </c>
      <c r="G268" s="26">
        <v>5</v>
      </c>
      <c r="H268" s="26">
        <v>20</v>
      </c>
      <c r="I268" s="26">
        <v>12900</v>
      </c>
      <c r="J268" s="26">
        <v>1032</v>
      </c>
      <c r="K268" s="26">
        <v>11868</v>
      </c>
      <c r="L268" s="26">
        <v>6450</v>
      </c>
      <c r="M268" s="26">
        <v>5418</v>
      </c>
      <c r="N268" s="32">
        <v>41821</v>
      </c>
      <c r="O268" s="28">
        <v>7</v>
      </c>
      <c r="P268" s="33" t="s">
        <v>32</v>
      </c>
      <c r="Q268" s="31">
        <v>2014</v>
      </c>
    </row>
    <row r="269" spans="1:17" ht="12.55" x14ac:dyDescent="0.2">
      <c r="A269" s="24" t="s">
        <v>23</v>
      </c>
      <c r="B269" s="24" t="s">
        <v>26</v>
      </c>
      <c r="C269" s="25" t="s">
        <v>47</v>
      </c>
      <c r="D269" s="25" t="s">
        <v>51</v>
      </c>
      <c r="E269" s="28">
        <f>IF(Table13[[#This Row],[Discount Band]]="High",3,IF(Table13[[#This Row],[Discount Band]]="Medium",2,IF(Table13[[#This Row],[Discount Band]]="Low",1,0)))</f>
        <v>3</v>
      </c>
      <c r="F269" s="34">
        <v>1870</v>
      </c>
      <c r="G269" s="26">
        <v>260</v>
      </c>
      <c r="H269" s="26">
        <v>15</v>
      </c>
      <c r="I269" s="26">
        <v>28050</v>
      </c>
      <c r="J269" s="26">
        <v>3927</v>
      </c>
      <c r="K269" s="26">
        <v>24123</v>
      </c>
      <c r="L269" s="26">
        <v>18700</v>
      </c>
      <c r="M269" s="26">
        <v>5423</v>
      </c>
      <c r="N269" s="32">
        <v>41579</v>
      </c>
      <c r="O269" s="28">
        <v>11</v>
      </c>
      <c r="P269" s="33" t="s">
        <v>43</v>
      </c>
      <c r="Q269" s="31">
        <v>2013</v>
      </c>
    </row>
    <row r="270" spans="1:17" ht="12.55" x14ac:dyDescent="0.2">
      <c r="A270" s="24" t="s">
        <v>16</v>
      </c>
      <c r="B270" s="24" t="s">
        <v>22</v>
      </c>
      <c r="C270" s="25" t="s">
        <v>18</v>
      </c>
      <c r="D270" s="25" t="s">
        <v>50</v>
      </c>
      <c r="E270" s="28">
        <f>IF(Table13[[#This Row],[Discount Band]]="High",3,IF(Table13[[#This Row],[Discount Band]]="Medium",2,IF(Table13[[#This Row],[Discount Band]]="Low",1,0)))</f>
        <v>2</v>
      </c>
      <c r="F270" s="34">
        <v>663</v>
      </c>
      <c r="G270" s="26">
        <v>3</v>
      </c>
      <c r="H270" s="26">
        <v>20</v>
      </c>
      <c r="I270" s="26">
        <v>13260</v>
      </c>
      <c r="J270" s="26">
        <v>1193.4000000000001</v>
      </c>
      <c r="K270" s="26">
        <v>12066.6</v>
      </c>
      <c r="L270" s="26">
        <v>6630</v>
      </c>
      <c r="M270" s="26">
        <v>5436.6</v>
      </c>
      <c r="N270" s="32">
        <v>41760</v>
      </c>
      <c r="O270" s="28">
        <v>5</v>
      </c>
      <c r="P270" s="33" t="s">
        <v>49</v>
      </c>
      <c r="Q270" s="31">
        <v>2014</v>
      </c>
    </row>
    <row r="271" spans="1:17" ht="12.55" x14ac:dyDescent="0.2">
      <c r="A271" s="24" t="s">
        <v>31</v>
      </c>
      <c r="B271" s="24" t="s">
        <v>22</v>
      </c>
      <c r="C271" s="25" t="s">
        <v>47</v>
      </c>
      <c r="D271" s="25" t="s">
        <v>48</v>
      </c>
      <c r="E271" s="28">
        <f>IF(Table13[[#This Row],[Discount Band]]="High",3,IF(Table13[[#This Row],[Discount Band]]="Medium",2,IF(Table13[[#This Row],[Discount Band]]="Low",1,0)))</f>
        <v>1</v>
      </c>
      <c r="F271" s="34">
        <v>2276</v>
      </c>
      <c r="G271" s="26">
        <v>260</v>
      </c>
      <c r="H271" s="26">
        <v>125</v>
      </c>
      <c r="I271" s="26">
        <v>284500</v>
      </c>
      <c r="J271" s="26">
        <v>5690</v>
      </c>
      <c r="K271" s="26">
        <v>278810</v>
      </c>
      <c r="L271" s="26">
        <v>273120</v>
      </c>
      <c r="M271" s="26">
        <v>5690</v>
      </c>
      <c r="N271" s="32">
        <v>41760</v>
      </c>
      <c r="O271" s="28">
        <v>5</v>
      </c>
      <c r="P271" s="33" t="s">
        <v>49</v>
      </c>
      <c r="Q271" s="31">
        <v>2014</v>
      </c>
    </row>
    <row r="272" spans="1:17" ht="12.55" x14ac:dyDescent="0.2">
      <c r="A272" s="24" t="s">
        <v>30</v>
      </c>
      <c r="B272" s="24" t="s">
        <v>26</v>
      </c>
      <c r="C272" s="25" t="s">
        <v>18</v>
      </c>
      <c r="D272" s="25" t="s">
        <v>50</v>
      </c>
      <c r="E272" s="28">
        <f>IF(Table13[[#This Row],[Discount Band]]="High",3,IF(Table13[[#This Row],[Discount Band]]="Medium",2,IF(Table13[[#This Row],[Discount Band]]="Low",1,0)))</f>
        <v>2</v>
      </c>
      <c r="F272" s="34">
        <v>727</v>
      </c>
      <c r="G272" s="26">
        <v>3</v>
      </c>
      <c r="H272" s="26">
        <v>12</v>
      </c>
      <c r="I272" s="26">
        <v>8724</v>
      </c>
      <c r="J272" s="26">
        <v>610.67999999999995</v>
      </c>
      <c r="K272" s="26">
        <v>8113.32</v>
      </c>
      <c r="L272" s="26">
        <v>2181</v>
      </c>
      <c r="M272" s="26">
        <v>5932.32</v>
      </c>
      <c r="N272" s="32">
        <v>41671</v>
      </c>
      <c r="O272" s="28">
        <v>2</v>
      </c>
      <c r="P272" s="33" t="s">
        <v>41</v>
      </c>
      <c r="Q272" s="31">
        <v>2014</v>
      </c>
    </row>
    <row r="273" spans="1:17" ht="12.55" x14ac:dyDescent="0.2">
      <c r="A273" s="24" t="s">
        <v>16</v>
      </c>
      <c r="B273" s="24" t="s">
        <v>17</v>
      </c>
      <c r="C273" s="25" t="s">
        <v>28</v>
      </c>
      <c r="D273" s="25" t="s">
        <v>50</v>
      </c>
      <c r="E273" s="28">
        <f>IF(Table13[[#This Row],[Discount Band]]="High",3,IF(Table13[[#This Row],[Discount Band]]="Medium",2,IF(Table13[[#This Row],[Discount Band]]="Low",1,0)))</f>
        <v>2</v>
      </c>
      <c r="F273" s="34">
        <v>708</v>
      </c>
      <c r="G273" s="26">
        <v>5</v>
      </c>
      <c r="H273" s="26">
        <v>20</v>
      </c>
      <c r="I273" s="26">
        <v>14160</v>
      </c>
      <c r="J273" s="26">
        <v>1132.8</v>
      </c>
      <c r="K273" s="26">
        <v>13027.2</v>
      </c>
      <c r="L273" s="26">
        <v>7080</v>
      </c>
      <c r="M273" s="26">
        <v>5947.2000000000007</v>
      </c>
      <c r="N273" s="32">
        <v>41791</v>
      </c>
      <c r="O273" s="28">
        <v>6</v>
      </c>
      <c r="P273" s="33" t="s">
        <v>25</v>
      </c>
      <c r="Q273" s="31">
        <v>2014</v>
      </c>
    </row>
    <row r="274" spans="1:17" ht="12.55" x14ac:dyDescent="0.2">
      <c r="A274" s="24" t="s">
        <v>16</v>
      </c>
      <c r="B274" s="24" t="s">
        <v>17</v>
      </c>
      <c r="C274" s="25" t="s">
        <v>47</v>
      </c>
      <c r="D274" s="25" t="s">
        <v>50</v>
      </c>
      <c r="E274" s="28">
        <f>IF(Table13[[#This Row],[Discount Band]]="High",3,IF(Table13[[#This Row],[Discount Band]]="Medium",2,IF(Table13[[#This Row],[Discount Band]]="Low",1,0)))</f>
        <v>2</v>
      </c>
      <c r="F274" s="34">
        <v>708</v>
      </c>
      <c r="G274" s="26">
        <v>260</v>
      </c>
      <c r="H274" s="26">
        <v>20</v>
      </c>
      <c r="I274" s="26">
        <v>14160</v>
      </c>
      <c r="J274" s="26">
        <v>1132.8</v>
      </c>
      <c r="K274" s="26">
        <v>13027.2</v>
      </c>
      <c r="L274" s="26">
        <v>7080</v>
      </c>
      <c r="M274" s="26">
        <v>5947.2000000000007</v>
      </c>
      <c r="N274" s="32">
        <v>41791</v>
      </c>
      <c r="O274" s="28">
        <v>6</v>
      </c>
      <c r="P274" s="33" t="s">
        <v>25</v>
      </c>
      <c r="Q274" s="31">
        <v>2014</v>
      </c>
    </row>
    <row r="275" spans="1:17" ht="12.55" x14ac:dyDescent="0.2">
      <c r="A275" s="24" t="s">
        <v>23</v>
      </c>
      <c r="B275" s="24" t="s">
        <v>17</v>
      </c>
      <c r="C275" s="25" t="s">
        <v>47</v>
      </c>
      <c r="D275" s="25" t="s">
        <v>50</v>
      </c>
      <c r="E275" s="28">
        <f>IF(Table13[[#This Row],[Discount Band]]="High",3,IF(Table13[[#This Row],[Discount Band]]="Medium",2,IF(Table13[[#This Row],[Discount Band]]="Low",1,0)))</f>
        <v>2</v>
      </c>
      <c r="F275" s="34">
        <v>1630.5</v>
      </c>
      <c r="G275" s="26">
        <v>260</v>
      </c>
      <c r="H275" s="26">
        <v>15</v>
      </c>
      <c r="I275" s="26">
        <v>24457.5</v>
      </c>
      <c r="J275" s="26">
        <v>2201.1750000000002</v>
      </c>
      <c r="K275" s="26">
        <v>22256.324999999997</v>
      </c>
      <c r="L275" s="26">
        <v>16305</v>
      </c>
      <c r="M275" s="26">
        <v>5951.3249999999989</v>
      </c>
      <c r="N275" s="32">
        <v>41821</v>
      </c>
      <c r="O275" s="28">
        <v>7</v>
      </c>
      <c r="P275" s="33" t="s">
        <v>32</v>
      </c>
      <c r="Q275" s="31">
        <v>2014</v>
      </c>
    </row>
    <row r="276" spans="1:17" ht="12.55" x14ac:dyDescent="0.2">
      <c r="A276" s="24" t="s">
        <v>30</v>
      </c>
      <c r="B276" s="24" t="s">
        <v>26</v>
      </c>
      <c r="C276" s="25" t="s">
        <v>28</v>
      </c>
      <c r="D276" s="25" t="s">
        <v>48</v>
      </c>
      <c r="E276" s="28">
        <f>IF(Table13[[#This Row],[Discount Band]]="High",3,IF(Table13[[#This Row],[Discount Band]]="Medium",2,IF(Table13[[#This Row],[Discount Band]]="Low",1,0)))</f>
        <v>1</v>
      </c>
      <c r="F276" s="34">
        <v>690</v>
      </c>
      <c r="G276" s="26">
        <v>5</v>
      </c>
      <c r="H276" s="26">
        <v>12</v>
      </c>
      <c r="I276" s="26">
        <v>8280</v>
      </c>
      <c r="J276" s="26">
        <v>165.6</v>
      </c>
      <c r="K276" s="26">
        <v>8114.4</v>
      </c>
      <c r="L276" s="26">
        <v>2070</v>
      </c>
      <c r="M276" s="26">
        <v>6044.4</v>
      </c>
      <c r="N276" s="32">
        <v>41944</v>
      </c>
      <c r="O276" s="28">
        <v>11</v>
      </c>
      <c r="P276" s="33" t="s">
        <v>43</v>
      </c>
      <c r="Q276" s="31">
        <v>2014</v>
      </c>
    </row>
    <row r="277" spans="1:17" ht="12.55" x14ac:dyDescent="0.2">
      <c r="A277" s="24" t="s">
        <v>16</v>
      </c>
      <c r="B277" s="24" t="s">
        <v>17</v>
      </c>
      <c r="C277" s="25" t="s">
        <v>45</v>
      </c>
      <c r="D277" s="25" t="s">
        <v>51</v>
      </c>
      <c r="E277" s="28">
        <f>IF(Table13[[#This Row],[Discount Band]]="High",3,IF(Table13[[#This Row],[Discount Band]]="Medium",2,IF(Table13[[#This Row],[Discount Band]]="Low",1,0)))</f>
        <v>3</v>
      </c>
      <c r="F277" s="34">
        <v>865.5</v>
      </c>
      <c r="G277" s="26">
        <v>250</v>
      </c>
      <c r="H277" s="26">
        <v>20</v>
      </c>
      <c r="I277" s="26">
        <v>17310</v>
      </c>
      <c r="J277" s="26">
        <v>2596.5</v>
      </c>
      <c r="K277" s="26">
        <v>14713.5</v>
      </c>
      <c r="L277" s="26">
        <v>8655</v>
      </c>
      <c r="M277" s="26">
        <v>6058.5</v>
      </c>
      <c r="N277" s="32">
        <v>41821</v>
      </c>
      <c r="O277" s="28">
        <v>7</v>
      </c>
      <c r="P277" s="33" t="s">
        <v>32</v>
      </c>
      <c r="Q277" s="31">
        <v>2014</v>
      </c>
    </row>
    <row r="278" spans="1:17" ht="12.55" x14ac:dyDescent="0.2">
      <c r="A278" s="24" t="s">
        <v>23</v>
      </c>
      <c r="B278" s="24" t="s">
        <v>22</v>
      </c>
      <c r="C278" s="25" t="s">
        <v>44</v>
      </c>
      <c r="D278" s="25" t="s">
        <v>50</v>
      </c>
      <c r="E278" s="28">
        <f>IF(Table13[[#This Row],[Discount Band]]="High",3,IF(Table13[[#This Row],[Discount Band]]="Medium",2,IF(Table13[[#This Row],[Discount Band]]="Low",1,0)))</f>
        <v>2</v>
      </c>
      <c r="F278" s="34">
        <v>1530</v>
      </c>
      <c r="G278" s="26">
        <v>120</v>
      </c>
      <c r="H278" s="26">
        <v>15</v>
      </c>
      <c r="I278" s="26">
        <v>22950</v>
      </c>
      <c r="J278" s="26">
        <v>1377</v>
      </c>
      <c r="K278" s="26">
        <v>21573</v>
      </c>
      <c r="L278" s="26">
        <v>15300</v>
      </c>
      <c r="M278" s="26">
        <v>6273</v>
      </c>
      <c r="N278" s="32">
        <v>41760</v>
      </c>
      <c r="O278" s="28">
        <v>5</v>
      </c>
      <c r="P278" s="33" t="s">
        <v>49</v>
      </c>
      <c r="Q278" s="31">
        <v>2014</v>
      </c>
    </row>
    <row r="279" spans="1:17" ht="12.55" x14ac:dyDescent="0.2">
      <c r="A279" s="24" t="s">
        <v>42</v>
      </c>
      <c r="B279" s="24" t="s">
        <v>26</v>
      </c>
      <c r="C279" s="25" t="s">
        <v>18</v>
      </c>
      <c r="D279" s="25" t="s">
        <v>51</v>
      </c>
      <c r="E279" s="28">
        <f>IF(Table13[[#This Row],[Discount Band]]="High",3,IF(Table13[[#This Row],[Discount Band]]="Medium",2,IF(Table13[[#This Row],[Discount Band]]="Low",1,0)))</f>
        <v>3</v>
      </c>
      <c r="F279" s="34">
        <v>801</v>
      </c>
      <c r="G279" s="26">
        <v>3</v>
      </c>
      <c r="H279" s="26">
        <v>300</v>
      </c>
      <c r="I279" s="26">
        <v>240300</v>
      </c>
      <c r="J279" s="26">
        <v>33642</v>
      </c>
      <c r="K279" s="26">
        <v>206658</v>
      </c>
      <c r="L279" s="26">
        <v>200250</v>
      </c>
      <c r="M279" s="26">
        <v>6408</v>
      </c>
      <c r="N279" s="32">
        <v>41821</v>
      </c>
      <c r="O279" s="28">
        <v>7</v>
      </c>
      <c r="P279" s="33" t="s">
        <v>32</v>
      </c>
      <c r="Q279" s="31">
        <v>2014</v>
      </c>
    </row>
    <row r="280" spans="1:17" ht="12.55" x14ac:dyDescent="0.2">
      <c r="A280" s="24" t="s">
        <v>31</v>
      </c>
      <c r="B280" s="24" t="s">
        <v>24</v>
      </c>
      <c r="C280" s="25" t="s">
        <v>45</v>
      </c>
      <c r="D280" s="25" t="s">
        <v>48</v>
      </c>
      <c r="E280" s="28">
        <f>IF(Table13[[#This Row],[Discount Band]]="High",3,IF(Table13[[#This Row],[Discount Band]]="Medium",2,IF(Table13[[#This Row],[Discount Band]]="Low",1,0)))</f>
        <v>1</v>
      </c>
      <c r="F280" s="34">
        <v>1744</v>
      </c>
      <c r="G280" s="26">
        <v>250</v>
      </c>
      <c r="H280" s="26">
        <v>125</v>
      </c>
      <c r="I280" s="26">
        <v>218000</v>
      </c>
      <c r="J280" s="26">
        <v>2180</v>
      </c>
      <c r="K280" s="26">
        <v>215820</v>
      </c>
      <c r="L280" s="26">
        <v>209280</v>
      </c>
      <c r="M280" s="26">
        <v>6540</v>
      </c>
      <c r="N280" s="32">
        <v>41944</v>
      </c>
      <c r="O280" s="28">
        <v>11</v>
      </c>
      <c r="P280" s="33" t="s">
        <v>43</v>
      </c>
      <c r="Q280" s="31">
        <v>2014</v>
      </c>
    </row>
    <row r="281" spans="1:17" ht="12.55" x14ac:dyDescent="0.2">
      <c r="A281" s="24" t="s">
        <v>30</v>
      </c>
      <c r="B281" s="24" t="s">
        <v>39</v>
      </c>
      <c r="C281" s="25" t="s">
        <v>40</v>
      </c>
      <c r="D281" s="25" t="s">
        <v>51</v>
      </c>
      <c r="E281" s="28">
        <f>IF(Table13[[#This Row],[Discount Band]]="High",3,IF(Table13[[#This Row],[Discount Band]]="Medium",2,IF(Table13[[#This Row],[Discount Band]]="Low",1,0)))</f>
        <v>3</v>
      </c>
      <c r="F281" s="34">
        <v>914</v>
      </c>
      <c r="G281" s="26">
        <v>10</v>
      </c>
      <c r="H281" s="26">
        <v>12</v>
      </c>
      <c r="I281" s="26">
        <v>10968</v>
      </c>
      <c r="J281" s="26">
        <v>1645.2</v>
      </c>
      <c r="K281" s="26">
        <v>9322.7999999999993</v>
      </c>
      <c r="L281" s="26">
        <v>2742</v>
      </c>
      <c r="M281" s="26">
        <v>6580.7999999999993</v>
      </c>
      <c r="N281" s="32">
        <v>41974</v>
      </c>
      <c r="O281" s="28">
        <v>12</v>
      </c>
      <c r="P281" s="33" t="s">
        <v>27</v>
      </c>
      <c r="Q281" s="31">
        <v>2014</v>
      </c>
    </row>
    <row r="282" spans="1:17" ht="12.55" x14ac:dyDescent="0.2">
      <c r="A282" s="24" t="s">
        <v>30</v>
      </c>
      <c r="B282" s="24" t="s">
        <v>39</v>
      </c>
      <c r="C282" s="25" t="s">
        <v>44</v>
      </c>
      <c r="D282" s="25" t="s">
        <v>51</v>
      </c>
      <c r="E282" s="28">
        <f>IF(Table13[[#This Row],[Discount Band]]="High",3,IF(Table13[[#This Row],[Discount Band]]="Medium",2,IF(Table13[[#This Row],[Discount Band]]="Low",1,0)))</f>
        <v>3</v>
      </c>
      <c r="F282" s="34">
        <v>914</v>
      </c>
      <c r="G282" s="26">
        <v>120</v>
      </c>
      <c r="H282" s="26">
        <v>12</v>
      </c>
      <c r="I282" s="26">
        <v>10968</v>
      </c>
      <c r="J282" s="26">
        <v>1645.2</v>
      </c>
      <c r="K282" s="26">
        <v>9322.7999999999993</v>
      </c>
      <c r="L282" s="26">
        <v>2742</v>
      </c>
      <c r="M282" s="26">
        <v>6580.7999999999993</v>
      </c>
      <c r="N282" s="32">
        <v>41974</v>
      </c>
      <c r="O282" s="28">
        <v>12</v>
      </c>
      <c r="P282" s="33" t="s">
        <v>27</v>
      </c>
      <c r="Q282" s="31">
        <v>2014</v>
      </c>
    </row>
    <row r="283" spans="1:17" ht="12.55" x14ac:dyDescent="0.2">
      <c r="A283" s="24" t="s">
        <v>23</v>
      </c>
      <c r="B283" s="24" t="s">
        <v>26</v>
      </c>
      <c r="C283" s="25" t="s">
        <v>40</v>
      </c>
      <c r="D283" s="25" t="s">
        <v>51</v>
      </c>
      <c r="E283" s="28">
        <f>IF(Table13[[#This Row],[Discount Band]]="High",3,IF(Table13[[#This Row],[Discount Band]]="Medium",2,IF(Table13[[#This Row],[Discount Band]]="Low",1,0)))</f>
        <v>3</v>
      </c>
      <c r="F283" s="34">
        <v>1984</v>
      </c>
      <c r="G283" s="26">
        <v>10</v>
      </c>
      <c r="H283" s="26">
        <v>15</v>
      </c>
      <c r="I283" s="26">
        <v>29760</v>
      </c>
      <c r="J283" s="26">
        <v>3273.6</v>
      </c>
      <c r="K283" s="26">
        <v>26486.400000000001</v>
      </c>
      <c r="L283" s="26">
        <v>19840</v>
      </c>
      <c r="M283" s="26">
        <v>6646.4000000000015</v>
      </c>
      <c r="N283" s="32">
        <v>41852</v>
      </c>
      <c r="O283" s="28">
        <v>8</v>
      </c>
      <c r="P283" s="33" t="s">
        <v>35</v>
      </c>
      <c r="Q283" s="31">
        <v>2014</v>
      </c>
    </row>
    <row r="284" spans="1:17" ht="12.55" x14ac:dyDescent="0.2">
      <c r="A284" s="24" t="s">
        <v>23</v>
      </c>
      <c r="B284" s="24" t="s">
        <v>26</v>
      </c>
      <c r="C284" s="25" t="s">
        <v>40</v>
      </c>
      <c r="D284" s="25" t="s">
        <v>48</v>
      </c>
      <c r="E284" s="28">
        <f>IF(Table13[[#This Row],[Discount Band]]="High",3,IF(Table13[[#This Row],[Discount Band]]="Medium",2,IF(Table13[[#This Row],[Discount Band]]="Low",1,0)))</f>
        <v>1</v>
      </c>
      <c r="F284" s="34">
        <v>1514</v>
      </c>
      <c r="G284" s="26">
        <v>10</v>
      </c>
      <c r="H284" s="26">
        <v>15</v>
      </c>
      <c r="I284" s="26">
        <v>22710</v>
      </c>
      <c r="J284" s="26">
        <v>908.4</v>
      </c>
      <c r="K284" s="26">
        <v>21801.599999999999</v>
      </c>
      <c r="L284" s="26">
        <v>15140</v>
      </c>
      <c r="M284" s="26">
        <v>6661.5999999999985</v>
      </c>
      <c r="N284" s="32">
        <v>41548</v>
      </c>
      <c r="O284" s="28">
        <v>10</v>
      </c>
      <c r="P284" s="33" t="s">
        <v>37</v>
      </c>
      <c r="Q284" s="31">
        <v>2013</v>
      </c>
    </row>
    <row r="285" spans="1:17" ht="12.55" x14ac:dyDescent="0.2">
      <c r="A285" s="24" t="s">
        <v>23</v>
      </c>
      <c r="B285" s="24" t="s">
        <v>26</v>
      </c>
      <c r="C285" s="25" t="s">
        <v>45</v>
      </c>
      <c r="D285" s="25" t="s">
        <v>48</v>
      </c>
      <c r="E285" s="28">
        <f>IF(Table13[[#This Row],[Discount Band]]="High",3,IF(Table13[[#This Row],[Discount Band]]="Medium",2,IF(Table13[[#This Row],[Discount Band]]="Low",1,0)))</f>
        <v>1</v>
      </c>
      <c r="F285" s="34">
        <v>1514</v>
      </c>
      <c r="G285" s="26">
        <v>250</v>
      </c>
      <c r="H285" s="26">
        <v>15</v>
      </c>
      <c r="I285" s="26">
        <v>22710</v>
      </c>
      <c r="J285" s="26">
        <v>908.4</v>
      </c>
      <c r="K285" s="26">
        <v>21801.599999999999</v>
      </c>
      <c r="L285" s="26">
        <v>15140</v>
      </c>
      <c r="M285" s="26">
        <v>6661.5999999999985</v>
      </c>
      <c r="N285" s="32">
        <v>41548</v>
      </c>
      <c r="O285" s="28">
        <v>10</v>
      </c>
      <c r="P285" s="33" t="s">
        <v>37</v>
      </c>
      <c r="Q285" s="31">
        <v>2013</v>
      </c>
    </row>
    <row r="286" spans="1:17" ht="12.55" x14ac:dyDescent="0.2">
      <c r="A286" s="24" t="s">
        <v>23</v>
      </c>
      <c r="B286" s="24" t="s">
        <v>17</v>
      </c>
      <c r="C286" s="25" t="s">
        <v>18</v>
      </c>
      <c r="D286" s="25" t="s">
        <v>51</v>
      </c>
      <c r="E286" s="28">
        <f>IF(Table13[[#This Row],[Discount Band]]="High",3,IF(Table13[[#This Row],[Discount Band]]="Medium",2,IF(Table13[[#This Row],[Discount Band]]="Low",1,0)))</f>
        <v>3</v>
      </c>
      <c r="F286" s="34">
        <v>2300</v>
      </c>
      <c r="G286" s="26">
        <v>3</v>
      </c>
      <c r="H286" s="26">
        <v>15</v>
      </c>
      <c r="I286" s="26">
        <v>34500</v>
      </c>
      <c r="J286" s="26">
        <v>4830</v>
      </c>
      <c r="K286" s="26">
        <v>29670</v>
      </c>
      <c r="L286" s="26">
        <v>23000</v>
      </c>
      <c r="M286" s="26">
        <v>6670</v>
      </c>
      <c r="N286" s="32">
        <v>41974</v>
      </c>
      <c r="O286" s="28">
        <v>12</v>
      </c>
      <c r="P286" s="33" t="s">
        <v>27</v>
      </c>
      <c r="Q286" s="31">
        <v>2014</v>
      </c>
    </row>
    <row r="287" spans="1:17" ht="12.55" x14ac:dyDescent="0.2">
      <c r="A287" s="24" t="s">
        <v>23</v>
      </c>
      <c r="B287" s="24" t="s">
        <v>17</v>
      </c>
      <c r="C287" s="25" t="s">
        <v>28</v>
      </c>
      <c r="D287" s="25" t="s">
        <v>51</v>
      </c>
      <c r="E287" s="28">
        <f>IF(Table13[[#This Row],[Discount Band]]="High",3,IF(Table13[[#This Row],[Discount Band]]="Medium",2,IF(Table13[[#This Row],[Discount Band]]="Low",1,0)))</f>
        <v>3</v>
      </c>
      <c r="F287" s="34">
        <v>2300</v>
      </c>
      <c r="G287" s="26">
        <v>5</v>
      </c>
      <c r="H287" s="26">
        <v>15</v>
      </c>
      <c r="I287" s="26">
        <v>34500</v>
      </c>
      <c r="J287" s="26">
        <v>4830</v>
      </c>
      <c r="K287" s="26">
        <v>29670</v>
      </c>
      <c r="L287" s="26">
        <v>23000</v>
      </c>
      <c r="M287" s="26">
        <v>6670</v>
      </c>
      <c r="N287" s="32">
        <v>41974</v>
      </c>
      <c r="O287" s="28">
        <v>12</v>
      </c>
      <c r="P287" s="33" t="s">
        <v>27</v>
      </c>
      <c r="Q287" s="31">
        <v>2014</v>
      </c>
    </row>
    <row r="288" spans="1:17" ht="12.55" x14ac:dyDescent="0.2">
      <c r="A288" s="24" t="s">
        <v>16</v>
      </c>
      <c r="B288" s="24" t="s">
        <v>39</v>
      </c>
      <c r="C288" s="25" t="s">
        <v>44</v>
      </c>
      <c r="D288" s="25" t="s">
        <v>48</v>
      </c>
      <c r="E288" s="28">
        <f>IF(Table13[[#This Row],[Discount Band]]="High",3,IF(Table13[[#This Row],[Discount Band]]="Medium",2,IF(Table13[[#This Row],[Discount Band]]="Low",1,0)))</f>
        <v>1</v>
      </c>
      <c r="F288" s="34">
        <v>736</v>
      </c>
      <c r="G288" s="26">
        <v>120</v>
      </c>
      <c r="H288" s="26">
        <v>20</v>
      </c>
      <c r="I288" s="26">
        <v>14720</v>
      </c>
      <c r="J288" s="26">
        <v>588.79999999999995</v>
      </c>
      <c r="K288" s="26">
        <v>14131.2</v>
      </c>
      <c r="L288" s="26">
        <v>7360</v>
      </c>
      <c r="M288" s="26">
        <v>6771.2000000000007</v>
      </c>
      <c r="N288" s="32">
        <v>41518</v>
      </c>
      <c r="O288" s="28">
        <v>9</v>
      </c>
      <c r="P288" s="33" t="s">
        <v>36</v>
      </c>
      <c r="Q288" s="31">
        <v>2013</v>
      </c>
    </row>
    <row r="289" spans="1:17" ht="12.55" x14ac:dyDescent="0.2">
      <c r="A289" s="24" t="s">
        <v>30</v>
      </c>
      <c r="B289" s="24" t="s">
        <v>22</v>
      </c>
      <c r="C289" s="25" t="s">
        <v>18</v>
      </c>
      <c r="D289" s="25" t="s">
        <v>48</v>
      </c>
      <c r="E289" s="28">
        <f>IF(Table13[[#This Row],[Discount Band]]="High",3,IF(Table13[[#This Row],[Discount Band]]="Medium",2,IF(Table13[[#This Row],[Discount Band]]="Low",1,0)))</f>
        <v>1</v>
      </c>
      <c r="F289" s="34">
        <v>766</v>
      </c>
      <c r="G289" s="26">
        <v>3</v>
      </c>
      <c r="H289" s="26">
        <v>12</v>
      </c>
      <c r="I289" s="26">
        <v>9192</v>
      </c>
      <c r="J289" s="26">
        <v>91.92</v>
      </c>
      <c r="K289" s="26">
        <v>9100.08</v>
      </c>
      <c r="L289" s="26">
        <v>2298</v>
      </c>
      <c r="M289" s="26">
        <v>6802.08</v>
      </c>
      <c r="N289" s="32">
        <v>41548</v>
      </c>
      <c r="O289" s="28">
        <v>10</v>
      </c>
      <c r="P289" s="33" t="s">
        <v>37</v>
      </c>
      <c r="Q289" s="31">
        <v>2013</v>
      </c>
    </row>
    <row r="290" spans="1:17" ht="12.55" x14ac:dyDescent="0.2">
      <c r="A290" s="24" t="s">
        <v>30</v>
      </c>
      <c r="B290" s="24" t="s">
        <v>22</v>
      </c>
      <c r="C290" s="25" t="s">
        <v>40</v>
      </c>
      <c r="D290" s="25" t="s">
        <v>48</v>
      </c>
      <c r="E290" s="28">
        <f>IF(Table13[[#This Row],[Discount Band]]="High",3,IF(Table13[[#This Row],[Discount Band]]="Medium",2,IF(Table13[[#This Row],[Discount Band]]="Low",1,0)))</f>
        <v>1</v>
      </c>
      <c r="F290" s="34">
        <v>766</v>
      </c>
      <c r="G290" s="26">
        <v>10</v>
      </c>
      <c r="H290" s="26">
        <v>12</v>
      </c>
      <c r="I290" s="26">
        <v>9192</v>
      </c>
      <c r="J290" s="26">
        <v>91.92</v>
      </c>
      <c r="K290" s="26">
        <v>9100.08</v>
      </c>
      <c r="L290" s="26">
        <v>2298</v>
      </c>
      <c r="M290" s="26">
        <v>6802.08</v>
      </c>
      <c r="N290" s="32">
        <v>41548</v>
      </c>
      <c r="O290" s="28">
        <v>10</v>
      </c>
      <c r="P290" s="33" t="s">
        <v>37</v>
      </c>
      <c r="Q290" s="31">
        <v>2013</v>
      </c>
    </row>
    <row r="291" spans="1:17" ht="12.55" x14ac:dyDescent="0.2">
      <c r="A291" s="24" t="s">
        <v>31</v>
      </c>
      <c r="B291" s="24" t="s">
        <v>17</v>
      </c>
      <c r="C291" s="25" t="s">
        <v>40</v>
      </c>
      <c r="D291" s="25" t="s">
        <v>48</v>
      </c>
      <c r="E291" s="28">
        <f>IF(Table13[[#This Row],[Discount Band]]="High",3,IF(Table13[[#This Row],[Discount Band]]="Medium",2,IF(Table13[[#This Row],[Discount Band]]="Low",1,0)))</f>
        <v>1</v>
      </c>
      <c r="F291" s="34">
        <v>2729</v>
      </c>
      <c r="G291" s="26">
        <v>10</v>
      </c>
      <c r="H291" s="26">
        <v>125</v>
      </c>
      <c r="I291" s="26">
        <v>341125</v>
      </c>
      <c r="J291" s="26">
        <v>6822.5</v>
      </c>
      <c r="K291" s="26">
        <v>334302.5</v>
      </c>
      <c r="L291" s="26">
        <v>327480</v>
      </c>
      <c r="M291" s="26">
        <v>6822.5</v>
      </c>
      <c r="N291" s="32">
        <v>41974</v>
      </c>
      <c r="O291" s="28">
        <v>12</v>
      </c>
      <c r="P291" s="33" t="s">
        <v>27</v>
      </c>
      <c r="Q291" s="31">
        <v>2014</v>
      </c>
    </row>
    <row r="292" spans="1:17" ht="12.55" x14ac:dyDescent="0.2">
      <c r="A292" s="24" t="s">
        <v>31</v>
      </c>
      <c r="B292" s="24" t="s">
        <v>17</v>
      </c>
      <c r="C292" s="25" t="s">
        <v>45</v>
      </c>
      <c r="D292" s="25" t="s">
        <v>48</v>
      </c>
      <c r="E292" s="28">
        <f>IF(Table13[[#This Row],[Discount Band]]="High",3,IF(Table13[[#This Row],[Discount Band]]="Medium",2,IF(Table13[[#This Row],[Discount Band]]="Low",1,0)))</f>
        <v>1</v>
      </c>
      <c r="F292" s="34">
        <v>2729</v>
      </c>
      <c r="G292" s="26">
        <v>250</v>
      </c>
      <c r="H292" s="26">
        <v>125</v>
      </c>
      <c r="I292" s="26">
        <v>341125</v>
      </c>
      <c r="J292" s="26">
        <v>6822.5</v>
      </c>
      <c r="K292" s="26">
        <v>334302.5</v>
      </c>
      <c r="L292" s="26">
        <v>327480</v>
      </c>
      <c r="M292" s="26">
        <v>6822.5</v>
      </c>
      <c r="N292" s="32">
        <v>41974</v>
      </c>
      <c r="O292" s="28">
        <v>12</v>
      </c>
      <c r="P292" s="33" t="s">
        <v>27</v>
      </c>
      <c r="Q292" s="31">
        <v>2014</v>
      </c>
    </row>
    <row r="293" spans="1:17" ht="12.55" x14ac:dyDescent="0.2">
      <c r="A293" s="24" t="s">
        <v>31</v>
      </c>
      <c r="B293" s="24" t="s">
        <v>26</v>
      </c>
      <c r="C293" s="25" t="s">
        <v>40</v>
      </c>
      <c r="D293" s="25" t="s">
        <v>48</v>
      </c>
      <c r="E293" s="28">
        <f>IF(Table13[[#This Row],[Discount Band]]="High",3,IF(Table13[[#This Row],[Discount Band]]="Medium",2,IF(Table13[[#This Row],[Discount Band]]="Low",1,0)))</f>
        <v>1</v>
      </c>
      <c r="F293" s="34">
        <v>1823</v>
      </c>
      <c r="G293" s="26">
        <v>10</v>
      </c>
      <c r="H293" s="26">
        <v>125</v>
      </c>
      <c r="I293" s="26">
        <v>227875</v>
      </c>
      <c r="J293" s="26">
        <v>2278.75</v>
      </c>
      <c r="K293" s="26">
        <v>225596.25</v>
      </c>
      <c r="L293" s="26">
        <v>218760</v>
      </c>
      <c r="M293" s="26">
        <v>6836.25</v>
      </c>
      <c r="N293" s="32">
        <v>41821</v>
      </c>
      <c r="O293" s="28">
        <v>7</v>
      </c>
      <c r="P293" s="33" t="s">
        <v>32</v>
      </c>
      <c r="Q293" s="31">
        <v>2014</v>
      </c>
    </row>
    <row r="294" spans="1:17" ht="12.55" x14ac:dyDescent="0.2">
      <c r="A294" s="24" t="s">
        <v>16</v>
      </c>
      <c r="B294" s="24" t="s">
        <v>26</v>
      </c>
      <c r="C294" s="25" t="s">
        <v>40</v>
      </c>
      <c r="D294" s="25" t="s">
        <v>51</v>
      </c>
      <c r="E294" s="28">
        <f>IF(Table13[[#This Row],[Discount Band]]="High",3,IF(Table13[[#This Row],[Discount Band]]="Medium",2,IF(Table13[[#This Row],[Discount Band]]="Low",1,0)))</f>
        <v>3</v>
      </c>
      <c r="F294" s="34">
        <v>905</v>
      </c>
      <c r="G294" s="26">
        <v>10</v>
      </c>
      <c r="H294" s="26">
        <v>20</v>
      </c>
      <c r="I294" s="26">
        <v>18100</v>
      </c>
      <c r="J294" s="26">
        <v>2172</v>
      </c>
      <c r="K294" s="26">
        <v>15928</v>
      </c>
      <c r="L294" s="26">
        <v>9050</v>
      </c>
      <c r="M294" s="26">
        <v>6878</v>
      </c>
      <c r="N294" s="32">
        <v>41913</v>
      </c>
      <c r="O294" s="28">
        <v>10</v>
      </c>
      <c r="P294" s="33" t="s">
        <v>37</v>
      </c>
      <c r="Q294" s="31">
        <v>2014</v>
      </c>
    </row>
    <row r="295" spans="1:17" ht="12.55" x14ac:dyDescent="0.2">
      <c r="A295" s="24" t="s">
        <v>16</v>
      </c>
      <c r="B295" s="24" t="s">
        <v>26</v>
      </c>
      <c r="C295" s="25" t="s">
        <v>44</v>
      </c>
      <c r="D295" s="25" t="s">
        <v>51</v>
      </c>
      <c r="E295" s="28">
        <f>IF(Table13[[#This Row],[Discount Band]]="High",3,IF(Table13[[#This Row],[Discount Band]]="Medium",2,IF(Table13[[#This Row],[Discount Band]]="Low",1,0)))</f>
        <v>3</v>
      </c>
      <c r="F295" s="34">
        <v>905</v>
      </c>
      <c r="G295" s="26">
        <v>120</v>
      </c>
      <c r="H295" s="26">
        <v>20</v>
      </c>
      <c r="I295" s="26">
        <v>18100</v>
      </c>
      <c r="J295" s="26">
        <v>2172</v>
      </c>
      <c r="K295" s="26">
        <v>15928</v>
      </c>
      <c r="L295" s="26">
        <v>9050</v>
      </c>
      <c r="M295" s="26">
        <v>6878</v>
      </c>
      <c r="N295" s="32">
        <v>41913</v>
      </c>
      <c r="O295" s="28">
        <v>10</v>
      </c>
      <c r="P295" s="33" t="s">
        <v>37</v>
      </c>
      <c r="Q295" s="31">
        <v>2014</v>
      </c>
    </row>
    <row r="296" spans="1:17" ht="12.55" x14ac:dyDescent="0.2">
      <c r="A296" s="24" t="s">
        <v>30</v>
      </c>
      <c r="B296" s="24" t="s">
        <v>22</v>
      </c>
      <c r="C296" s="25" t="s">
        <v>45</v>
      </c>
      <c r="D296" s="25" t="s">
        <v>50</v>
      </c>
      <c r="E296" s="28">
        <f>IF(Table13[[#This Row],[Discount Band]]="High",3,IF(Table13[[#This Row],[Discount Band]]="Medium",2,IF(Table13[[#This Row],[Discount Band]]="Low",1,0)))</f>
        <v>2</v>
      </c>
      <c r="F296" s="34">
        <v>880</v>
      </c>
      <c r="G296" s="26">
        <v>250</v>
      </c>
      <c r="H296" s="26">
        <v>12</v>
      </c>
      <c r="I296" s="26">
        <v>10560</v>
      </c>
      <c r="J296" s="26">
        <v>950.4</v>
      </c>
      <c r="K296" s="26">
        <v>9609.6</v>
      </c>
      <c r="L296" s="26">
        <v>2640</v>
      </c>
      <c r="M296" s="26">
        <v>6969.6</v>
      </c>
      <c r="N296" s="32">
        <v>41760</v>
      </c>
      <c r="O296" s="28">
        <v>5</v>
      </c>
      <c r="P296" s="33" t="s">
        <v>49</v>
      </c>
      <c r="Q296" s="31">
        <v>2014</v>
      </c>
    </row>
    <row r="297" spans="1:17" ht="12.55" x14ac:dyDescent="0.2">
      <c r="A297" s="24" t="s">
        <v>23</v>
      </c>
      <c r="B297" s="24" t="s">
        <v>17</v>
      </c>
      <c r="C297" s="25" t="s">
        <v>40</v>
      </c>
      <c r="D297" s="25" t="s">
        <v>51</v>
      </c>
      <c r="E297" s="28">
        <f>IF(Table13[[#This Row],[Discount Band]]="High",3,IF(Table13[[#This Row],[Discount Band]]="Medium",2,IF(Table13[[#This Row],[Discount Band]]="Low",1,0)))</f>
        <v>3</v>
      </c>
      <c r="F297" s="34">
        <v>2559</v>
      </c>
      <c r="G297" s="26">
        <v>10</v>
      </c>
      <c r="H297" s="26">
        <v>15</v>
      </c>
      <c r="I297" s="26">
        <v>38385</v>
      </c>
      <c r="J297" s="26">
        <v>5757.75</v>
      </c>
      <c r="K297" s="26">
        <v>32627.25</v>
      </c>
      <c r="L297" s="26">
        <v>25590</v>
      </c>
      <c r="M297" s="26">
        <v>7037.25</v>
      </c>
      <c r="N297" s="32">
        <v>41852</v>
      </c>
      <c r="O297" s="28">
        <v>8</v>
      </c>
      <c r="P297" s="33" t="s">
        <v>35</v>
      </c>
      <c r="Q297" s="31">
        <v>2014</v>
      </c>
    </row>
    <row r="298" spans="1:17" ht="12.55" x14ac:dyDescent="0.2">
      <c r="A298" s="24" t="s">
        <v>42</v>
      </c>
      <c r="B298" s="24" t="s">
        <v>17</v>
      </c>
      <c r="C298" s="25" t="s">
        <v>47</v>
      </c>
      <c r="D298" s="25" t="s">
        <v>51</v>
      </c>
      <c r="E298" s="28">
        <f>IF(Table13[[#This Row],[Discount Band]]="High",3,IF(Table13[[#This Row],[Discount Band]]="Medium",2,IF(Table13[[#This Row],[Discount Band]]="Low",1,0)))</f>
        <v>3</v>
      </c>
      <c r="F298" s="34">
        <v>888</v>
      </c>
      <c r="G298" s="26">
        <v>260</v>
      </c>
      <c r="H298" s="26">
        <v>300</v>
      </c>
      <c r="I298" s="26">
        <v>266400</v>
      </c>
      <c r="J298" s="26">
        <v>37296</v>
      </c>
      <c r="K298" s="26">
        <v>229104</v>
      </c>
      <c r="L298" s="26">
        <v>222000</v>
      </c>
      <c r="M298" s="26">
        <v>7104</v>
      </c>
      <c r="N298" s="32">
        <v>41699</v>
      </c>
      <c r="O298" s="28">
        <v>3</v>
      </c>
      <c r="P298" s="33" t="s">
        <v>29</v>
      </c>
      <c r="Q298" s="31">
        <v>2014</v>
      </c>
    </row>
    <row r="299" spans="1:17" ht="12.55" x14ac:dyDescent="0.2">
      <c r="A299" s="24" t="s">
        <v>23</v>
      </c>
      <c r="B299" s="24" t="s">
        <v>22</v>
      </c>
      <c r="C299" s="25" t="s">
        <v>40</v>
      </c>
      <c r="D299" s="25" t="s">
        <v>50</v>
      </c>
      <c r="E299" s="28">
        <f>IF(Table13[[#This Row],[Discount Band]]="High",3,IF(Table13[[#This Row],[Discount Band]]="Medium",2,IF(Table13[[#This Row],[Discount Band]]="Low",1,0)))</f>
        <v>2</v>
      </c>
      <c r="F299" s="34">
        <v>1743</v>
      </c>
      <c r="G299" s="26">
        <v>10</v>
      </c>
      <c r="H299" s="26">
        <v>15</v>
      </c>
      <c r="I299" s="26">
        <v>26145</v>
      </c>
      <c r="J299" s="26">
        <v>1568.7</v>
      </c>
      <c r="K299" s="26">
        <v>24576.3</v>
      </c>
      <c r="L299" s="26">
        <v>17430</v>
      </c>
      <c r="M299" s="26">
        <v>7146.2999999999993</v>
      </c>
      <c r="N299" s="32">
        <v>41852</v>
      </c>
      <c r="O299" s="28">
        <v>8</v>
      </c>
      <c r="P299" s="33" t="s">
        <v>35</v>
      </c>
      <c r="Q299" s="31">
        <v>2014</v>
      </c>
    </row>
    <row r="300" spans="1:17" ht="12.55" x14ac:dyDescent="0.2">
      <c r="A300" s="24" t="s">
        <v>23</v>
      </c>
      <c r="B300" s="24" t="s">
        <v>17</v>
      </c>
      <c r="C300" s="25" t="s">
        <v>40</v>
      </c>
      <c r="D300" s="25" t="s">
        <v>51</v>
      </c>
      <c r="E300" s="28">
        <f>IF(Table13[[#This Row],[Discount Band]]="High",3,IF(Table13[[#This Row],[Discount Band]]="Medium",2,IF(Table13[[#This Row],[Discount Band]]="Low",1,0)))</f>
        <v>3</v>
      </c>
      <c r="F300" s="34">
        <v>2470</v>
      </c>
      <c r="G300" s="26">
        <v>10</v>
      </c>
      <c r="H300" s="26">
        <v>15</v>
      </c>
      <c r="I300" s="26">
        <v>37050</v>
      </c>
      <c r="J300" s="26">
        <v>5187</v>
      </c>
      <c r="K300" s="26">
        <v>31863</v>
      </c>
      <c r="L300" s="26">
        <v>24700</v>
      </c>
      <c r="M300" s="26">
        <v>7163</v>
      </c>
      <c r="N300" s="32">
        <v>41518</v>
      </c>
      <c r="O300" s="28">
        <v>9</v>
      </c>
      <c r="P300" s="33" t="s">
        <v>36</v>
      </c>
      <c r="Q300" s="31">
        <v>2013</v>
      </c>
    </row>
    <row r="301" spans="1:17" ht="12.55" x14ac:dyDescent="0.2">
      <c r="A301" s="24" t="s">
        <v>23</v>
      </c>
      <c r="B301" s="24" t="s">
        <v>26</v>
      </c>
      <c r="C301" s="25" t="s">
        <v>28</v>
      </c>
      <c r="D301" s="25" t="s">
        <v>51</v>
      </c>
      <c r="E301" s="28">
        <f>IF(Table13[[#This Row],[Discount Band]]="High",3,IF(Table13[[#This Row],[Discount Band]]="Medium",2,IF(Table13[[#This Row],[Discount Band]]="Low",1,0)))</f>
        <v>3</v>
      </c>
      <c r="F301" s="34">
        <v>2157</v>
      </c>
      <c r="G301" s="26">
        <v>5</v>
      </c>
      <c r="H301" s="26">
        <v>15</v>
      </c>
      <c r="I301" s="26">
        <v>32355</v>
      </c>
      <c r="J301" s="26">
        <v>3559.05</v>
      </c>
      <c r="K301" s="26">
        <v>28795.95</v>
      </c>
      <c r="L301" s="26">
        <v>21570</v>
      </c>
      <c r="M301" s="26">
        <v>7225.9500000000007</v>
      </c>
      <c r="N301" s="32">
        <v>41974</v>
      </c>
      <c r="O301" s="28">
        <v>12</v>
      </c>
      <c r="P301" s="33" t="s">
        <v>27</v>
      </c>
      <c r="Q301" s="31">
        <v>2014</v>
      </c>
    </row>
    <row r="302" spans="1:17" ht="12.55" x14ac:dyDescent="0.2">
      <c r="A302" s="24" t="s">
        <v>23</v>
      </c>
      <c r="B302" s="24" t="s">
        <v>26</v>
      </c>
      <c r="C302" s="25" t="s">
        <v>47</v>
      </c>
      <c r="D302" s="25" t="s">
        <v>51</v>
      </c>
      <c r="E302" s="28">
        <f>IF(Table13[[#This Row],[Discount Band]]="High",3,IF(Table13[[#This Row],[Discount Band]]="Medium",2,IF(Table13[[#This Row],[Discount Band]]="Low",1,0)))</f>
        <v>3</v>
      </c>
      <c r="F302" s="34">
        <v>2157</v>
      </c>
      <c r="G302" s="26">
        <v>260</v>
      </c>
      <c r="H302" s="26">
        <v>15</v>
      </c>
      <c r="I302" s="26">
        <v>32355</v>
      </c>
      <c r="J302" s="26">
        <v>3559.05</v>
      </c>
      <c r="K302" s="26">
        <v>28795.95</v>
      </c>
      <c r="L302" s="26">
        <v>21570</v>
      </c>
      <c r="M302" s="26">
        <v>7225.9500000000007</v>
      </c>
      <c r="N302" s="32">
        <v>41974</v>
      </c>
      <c r="O302" s="28">
        <v>12</v>
      </c>
      <c r="P302" s="33" t="s">
        <v>27</v>
      </c>
      <c r="Q302" s="31">
        <v>2014</v>
      </c>
    </row>
    <row r="303" spans="1:17" ht="12.55" x14ac:dyDescent="0.2">
      <c r="A303" s="24" t="s">
        <v>23</v>
      </c>
      <c r="B303" s="24" t="s">
        <v>24</v>
      </c>
      <c r="C303" s="25" t="s">
        <v>28</v>
      </c>
      <c r="D303" s="25" t="s">
        <v>51</v>
      </c>
      <c r="E303" s="28">
        <f>IF(Table13[[#This Row],[Discount Band]]="High",3,IF(Table13[[#This Row],[Discount Band]]="Medium",2,IF(Table13[[#This Row],[Discount Band]]="Low",1,0)))</f>
        <v>3</v>
      </c>
      <c r="F303" s="34">
        <v>2072</v>
      </c>
      <c r="G303" s="26">
        <v>5</v>
      </c>
      <c r="H303" s="26">
        <v>15</v>
      </c>
      <c r="I303" s="26">
        <v>31080</v>
      </c>
      <c r="J303" s="26">
        <v>3108</v>
      </c>
      <c r="K303" s="26">
        <v>27972</v>
      </c>
      <c r="L303" s="26">
        <v>20720</v>
      </c>
      <c r="M303" s="26">
        <v>7252</v>
      </c>
      <c r="N303" s="32">
        <v>41974</v>
      </c>
      <c r="O303" s="28">
        <v>12</v>
      </c>
      <c r="P303" s="33" t="s">
        <v>27</v>
      </c>
      <c r="Q303" s="31">
        <v>2014</v>
      </c>
    </row>
    <row r="304" spans="1:17" ht="12.55" x14ac:dyDescent="0.2">
      <c r="A304" s="24" t="s">
        <v>23</v>
      </c>
      <c r="B304" s="24" t="s">
        <v>24</v>
      </c>
      <c r="C304" s="25" t="s">
        <v>47</v>
      </c>
      <c r="D304" s="25" t="s">
        <v>51</v>
      </c>
      <c r="E304" s="28">
        <f>IF(Table13[[#This Row],[Discount Band]]="High",3,IF(Table13[[#This Row],[Discount Band]]="Medium",2,IF(Table13[[#This Row],[Discount Band]]="Low",1,0)))</f>
        <v>3</v>
      </c>
      <c r="F304" s="34">
        <v>2072</v>
      </c>
      <c r="G304" s="26">
        <v>260</v>
      </c>
      <c r="H304" s="26">
        <v>15</v>
      </c>
      <c r="I304" s="26">
        <v>31080</v>
      </c>
      <c r="J304" s="26">
        <v>3108</v>
      </c>
      <c r="K304" s="26">
        <v>27972</v>
      </c>
      <c r="L304" s="26">
        <v>20720</v>
      </c>
      <c r="M304" s="26">
        <v>7252</v>
      </c>
      <c r="N304" s="32">
        <v>41974</v>
      </c>
      <c r="O304" s="28">
        <v>12</v>
      </c>
      <c r="P304" s="33" t="s">
        <v>27</v>
      </c>
      <c r="Q304" s="31">
        <v>2014</v>
      </c>
    </row>
    <row r="305" spans="1:17" ht="12.55" x14ac:dyDescent="0.2">
      <c r="A305" s="24" t="s">
        <v>16</v>
      </c>
      <c r="B305" s="24" t="s">
        <v>17</v>
      </c>
      <c r="C305" s="25" t="s">
        <v>40</v>
      </c>
      <c r="D305" s="25" t="s">
        <v>48</v>
      </c>
      <c r="E305" s="28">
        <f>IF(Table13[[#This Row],[Discount Band]]="High",3,IF(Table13[[#This Row],[Discount Band]]="Medium",2,IF(Table13[[#This Row],[Discount Band]]="Low",1,0)))</f>
        <v>1</v>
      </c>
      <c r="F305" s="34">
        <v>4251</v>
      </c>
      <c r="G305" s="26">
        <v>10</v>
      </c>
      <c r="H305" s="26">
        <v>7</v>
      </c>
      <c r="I305" s="26">
        <v>29757</v>
      </c>
      <c r="J305" s="26">
        <v>1190.28</v>
      </c>
      <c r="K305" s="26">
        <v>28566.720000000001</v>
      </c>
      <c r="L305" s="26">
        <v>21255</v>
      </c>
      <c r="M305" s="26">
        <v>7311.7199999999993</v>
      </c>
      <c r="N305" s="32">
        <v>41640</v>
      </c>
      <c r="O305" s="28">
        <v>1</v>
      </c>
      <c r="P305" s="33" t="s">
        <v>20</v>
      </c>
      <c r="Q305" s="31">
        <v>2014</v>
      </c>
    </row>
    <row r="306" spans="1:17" ht="12.55" x14ac:dyDescent="0.2">
      <c r="A306" s="24" t="s">
        <v>23</v>
      </c>
      <c r="B306" s="24" t="s">
        <v>39</v>
      </c>
      <c r="C306" s="25" t="s">
        <v>40</v>
      </c>
      <c r="D306" s="25" t="s">
        <v>48</v>
      </c>
      <c r="E306" s="28">
        <f>IF(Table13[[#This Row],[Discount Band]]="High",3,IF(Table13[[#This Row],[Discount Band]]="Medium",2,IF(Table13[[#This Row],[Discount Band]]="Low",1,0)))</f>
        <v>1</v>
      </c>
      <c r="F306" s="34">
        <v>1514</v>
      </c>
      <c r="G306" s="26">
        <v>10</v>
      </c>
      <c r="H306" s="26">
        <v>15</v>
      </c>
      <c r="I306" s="26">
        <v>22710</v>
      </c>
      <c r="J306" s="26">
        <v>227.1</v>
      </c>
      <c r="K306" s="26">
        <v>22482.9</v>
      </c>
      <c r="L306" s="26">
        <v>15140</v>
      </c>
      <c r="M306" s="26">
        <v>7342.9000000000015</v>
      </c>
      <c r="N306" s="32">
        <v>41671</v>
      </c>
      <c r="O306" s="28">
        <v>2</v>
      </c>
      <c r="P306" s="33" t="s">
        <v>41</v>
      </c>
      <c r="Q306" s="31">
        <v>2014</v>
      </c>
    </row>
    <row r="307" spans="1:17" ht="12.55" x14ac:dyDescent="0.2">
      <c r="A307" s="24" t="s">
        <v>30</v>
      </c>
      <c r="B307" s="24" t="s">
        <v>24</v>
      </c>
      <c r="C307" s="25" t="s">
        <v>45</v>
      </c>
      <c r="D307" s="25" t="s">
        <v>48</v>
      </c>
      <c r="E307" s="28">
        <f>IF(Table13[[#This Row],[Discount Band]]="High",3,IF(Table13[[#This Row],[Discount Band]]="Medium",2,IF(Table13[[#This Row],[Discount Band]]="Low",1,0)))</f>
        <v>1</v>
      </c>
      <c r="F307" s="34">
        <v>866</v>
      </c>
      <c r="G307" s="26">
        <v>250</v>
      </c>
      <c r="H307" s="26">
        <v>12</v>
      </c>
      <c r="I307" s="26">
        <v>10392</v>
      </c>
      <c r="J307" s="26">
        <v>415.68</v>
      </c>
      <c r="K307" s="26">
        <v>9976.32</v>
      </c>
      <c r="L307" s="26">
        <v>2598</v>
      </c>
      <c r="M307" s="26">
        <v>7378.32</v>
      </c>
      <c r="N307" s="32">
        <v>41760</v>
      </c>
      <c r="O307" s="28">
        <v>5</v>
      </c>
      <c r="P307" s="33" t="s">
        <v>49</v>
      </c>
      <c r="Q307" s="31">
        <v>2014</v>
      </c>
    </row>
    <row r="308" spans="1:17" ht="12.55" x14ac:dyDescent="0.2">
      <c r="A308" s="24" t="s">
        <v>42</v>
      </c>
      <c r="B308" s="24" t="s">
        <v>24</v>
      </c>
      <c r="C308" s="25" t="s">
        <v>28</v>
      </c>
      <c r="D308" s="25" t="s">
        <v>50</v>
      </c>
      <c r="E308" s="28">
        <f>IF(Table13[[#This Row],[Discount Band]]="High",3,IF(Table13[[#This Row],[Discount Band]]="Medium",2,IF(Table13[[#This Row],[Discount Band]]="Low",1,0)))</f>
        <v>2</v>
      </c>
      <c r="F308" s="34">
        <v>322</v>
      </c>
      <c r="G308" s="26">
        <v>5</v>
      </c>
      <c r="H308" s="26">
        <v>300</v>
      </c>
      <c r="I308" s="26">
        <v>96600</v>
      </c>
      <c r="J308" s="26">
        <v>8694</v>
      </c>
      <c r="K308" s="26">
        <v>87906</v>
      </c>
      <c r="L308" s="26">
        <v>80500</v>
      </c>
      <c r="M308" s="26">
        <v>7406</v>
      </c>
      <c r="N308" s="32">
        <v>41518</v>
      </c>
      <c r="O308" s="28">
        <v>9</v>
      </c>
      <c r="P308" s="33" t="s">
        <v>36</v>
      </c>
      <c r="Q308" s="31">
        <v>2013</v>
      </c>
    </row>
    <row r="309" spans="1:17" ht="12.55" x14ac:dyDescent="0.2">
      <c r="A309" s="24" t="s">
        <v>30</v>
      </c>
      <c r="B309" s="24" t="s">
        <v>22</v>
      </c>
      <c r="C309" s="25" t="s">
        <v>40</v>
      </c>
      <c r="D309" s="25" t="s">
        <v>51</v>
      </c>
      <c r="E309" s="28">
        <f>IF(Table13[[#This Row],[Discount Band]]="High",3,IF(Table13[[#This Row],[Discount Band]]="Medium",2,IF(Table13[[#This Row],[Discount Band]]="Low",1,0)))</f>
        <v>3</v>
      </c>
      <c r="F309" s="34">
        <v>1013</v>
      </c>
      <c r="G309" s="26">
        <v>10</v>
      </c>
      <c r="H309" s="26">
        <v>12</v>
      </c>
      <c r="I309" s="26">
        <v>12156</v>
      </c>
      <c r="J309" s="26">
        <v>1580.28</v>
      </c>
      <c r="K309" s="26">
        <v>10575.72</v>
      </c>
      <c r="L309" s="26">
        <v>3039</v>
      </c>
      <c r="M309" s="26">
        <v>7536.7199999999993</v>
      </c>
      <c r="N309" s="32">
        <v>41974</v>
      </c>
      <c r="O309" s="28">
        <v>12</v>
      </c>
      <c r="P309" s="33" t="s">
        <v>27</v>
      </c>
      <c r="Q309" s="31">
        <v>2014</v>
      </c>
    </row>
    <row r="310" spans="1:17" ht="12.55" x14ac:dyDescent="0.2">
      <c r="A310" s="24" t="s">
        <v>30</v>
      </c>
      <c r="B310" s="24" t="s">
        <v>22</v>
      </c>
      <c r="C310" s="25" t="s">
        <v>44</v>
      </c>
      <c r="D310" s="25" t="s">
        <v>51</v>
      </c>
      <c r="E310" s="28">
        <f>IF(Table13[[#This Row],[Discount Band]]="High",3,IF(Table13[[#This Row],[Discount Band]]="Medium",2,IF(Table13[[#This Row],[Discount Band]]="Low",1,0)))</f>
        <v>3</v>
      </c>
      <c r="F310" s="34">
        <v>1013</v>
      </c>
      <c r="G310" s="26">
        <v>120</v>
      </c>
      <c r="H310" s="26">
        <v>12</v>
      </c>
      <c r="I310" s="26">
        <v>12156</v>
      </c>
      <c r="J310" s="26">
        <v>1580.28</v>
      </c>
      <c r="K310" s="26">
        <v>10575.72</v>
      </c>
      <c r="L310" s="26">
        <v>3039</v>
      </c>
      <c r="M310" s="26">
        <v>7536.7199999999993</v>
      </c>
      <c r="N310" s="32">
        <v>41974</v>
      </c>
      <c r="O310" s="28">
        <v>12</v>
      </c>
      <c r="P310" s="33" t="s">
        <v>27</v>
      </c>
      <c r="Q310" s="31">
        <v>2014</v>
      </c>
    </row>
    <row r="311" spans="1:17" ht="12.55" x14ac:dyDescent="0.2">
      <c r="A311" s="24" t="s">
        <v>23</v>
      </c>
      <c r="B311" s="24" t="s">
        <v>24</v>
      </c>
      <c r="C311" s="25" t="s">
        <v>40</v>
      </c>
      <c r="D311" s="25" t="s">
        <v>51</v>
      </c>
      <c r="E311" s="28">
        <f>IF(Table13[[#This Row],[Discount Band]]="High",3,IF(Table13[[#This Row],[Discount Band]]="Medium",2,IF(Table13[[#This Row],[Discount Band]]="Low",1,0)))</f>
        <v>3</v>
      </c>
      <c r="F311" s="34">
        <v>2167</v>
      </c>
      <c r="G311" s="26">
        <v>10</v>
      </c>
      <c r="H311" s="26">
        <v>15</v>
      </c>
      <c r="I311" s="26">
        <v>32505</v>
      </c>
      <c r="J311" s="26">
        <v>3250.5</v>
      </c>
      <c r="K311" s="26">
        <v>29254.5</v>
      </c>
      <c r="L311" s="26">
        <v>21670</v>
      </c>
      <c r="M311" s="26">
        <v>7584.5</v>
      </c>
      <c r="N311" s="32">
        <v>41548</v>
      </c>
      <c r="O311" s="28">
        <v>10</v>
      </c>
      <c r="P311" s="33" t="s">
        <v>37</v>
      </c>
      <c r="Q311" s="31">
        <v>2013</v>
      </c>
    </row>
    <row r="312" spans="1:17" ht="12.55" x14ac:dyDescent="0.2">
      <c r="A312" s="24" t="s">
        <v>23</v>
      </c>
      <c r="B312" s="24" t="s">
        <v>24</v>
      </c>
      <c r="C312" s="25" t="s">
        <v>45</v>
      </c>
      <c r="D312" s="25" t="s">
        <v>51</v>
      </c>
      <c r="E312" s="28">
        <f>IF(Table13[[#This Row],[Discount Band]]="High",3,IF(Table13[[#This Row],[Discount Band]]="Medium",2,IF(Table13[[#This Row],[Discount Band]]="Low",1,0)))</f>
        <v>3</v>
      </c>
      <c r="F312" s="34">
        <v>2167</v>
      </c>
      <c r="G312" s="26">
        <v>250</v>
      </c>
      <c r="H312" s="26">
        <v>15</v>
      </c>
      <c r="I312" s="26">
        <v>32505</v>
      </c>
      <c r="J312" s="26">
        <v>3250.5</v>
      </c>
      <c r="K312" s="26">
        <v>29254.5</v>
      </c>
      <c r="L312" s="26">
        <v>21670</v>
      </c>
      <c r="M312" s="26">
        <v>7584.5</v>
      </c>
      <c r="N312" s="32">
        <v>41548</v>
      </c>
      <c r="O312" s="28">
        <v>10</v>
      </c>
      <c r="P312" s="33" t="s">
        <v>37</v>
      </c>
      <c r="Q312" s="31">
        <v>2013</v>
      </c>
    </row>
    <row r="313" spans="1:17" ht="12.55" x14ac:dyDescent="0.2">
      <c r="A313" s="24" t="s">
        <v>16</v>
      </c>
      <c r="B313" s="24" t="s">
        <v>24</v>
      </c>
      <c r="C313" s="25" t="s">
        <v>40</v>
      </c>
      <c r="D313" s="25" t="s">
        <v>48</v>
      </c>
      <c r="E313" s="28">
        <f>IF(Table13[[#This Row],[Discount Band]]="High",3,IF(Table13[[#This Row],[Discount Band]]="Medium",2,IF(Table13[[#This Row],[Discount Band]]="Low",1,0)))</f>
        <v>1</v>
      </c>
      <c r="F313" s="34">
        <v>3945</v>
      </c>
      <c r="G313" s="26">
        <v>10</v>
      </c>
      <c r="H313" s="26">
        <v>7</v>
      </c>
      <c r="I313" s="26">
        <v>27615</v>
      </c>
      <c r="J313" s="26">
        <v>276.14999999999998</v>
      </c>
      <c r="K313" s="26">
        <v>27338.850000000002</v>
      </c>
      <c r="L313" s="26">
        <v>19725</v>
      </c>
      <c r="M313" s="26">
        <v>7613.8500000000022</v>
      </c>
      <c r="N313" s="32">
        <v>41640</v>
      </c>
      <c r="O313" s="28">
        <v>1</v>
      </c>
      <c r="P313" s="33" t="s">
        <v>20</v>
      </c>
      <c r="Q313" s="31">
        <v>2014</v>
      </c>
    </row>
    <row r="314" spans="1:17" ht="12.55" x14ac:dyDescent="0.2">
      <c r="A314" s="24" t="s">
        <v>42</v>
      </c>
      <c r="B314" s="24" t="s">
        <v>22</v>
      </c>
      <c r="C314" s="25" t="s">
        <v>28</v>
      </c>
      <c r="D314" s="25" t="s">
        <v>50</v>
      </c>
      <c r="E314" s="28">
        <f>IF(Table13[[#This Row],[Discount Band]]="High",3,IF(Table13[[#This Row],[Discount Band]]="Medium",2,IF(Table13[[#This Row],[Discount Band]]="Low",1,0)))</f>
        <v>2</v>
      </c>
      <c r="F314" s="34">
        <v>334</v>
      </c>
      <c r="G314" s="26">
        <v>5</v>
      </c>
      <c r="H314" s="26">
        <v>300</v>
      </c>
      <c r="I314" s="26">
        <v>100200</v>
      </c>
      <c r="J314" s="26">
        <v>9018</v>
      </c>
      <c r="K314" s="26">
        <v>91182</v>
      </c>
      <c r="L314" s="26">
        <v>83500</v>
      </c>
      <c r="M314" s="26">
        <v>7682</v>
      </c>
      <c r="N314" s="32">
        <v>41609</v>
      </c>
      <c r="O314" s="28">
        <v>12</v>
      </c>
      <c r="P314" s="33" t="s">
        <v>27</v>
      </c>
      <c r="Q314" s="31">
        <v>2013</v>
      </c>
    </row>
    <row r="315" spans="1:17" ht="12.55" x14ac:dyDescent="0.2">
      <c r="A315" s="24" t="s">
        <v>30</v>
      </c>
      <c r="B315" s="24" t="s">
        <v>26</v>
      </c>
      <c r="C315" s="25" t="s">
        <v>45</v>
      </c>
      <c r="D315" s="25" t="s">
        <v>51</v>
      </c>
      <c r="E315" s="28">
        <f>IF(Table13[[#This Row],[Discount Band]]="High",3,IF(Table13[[#This Row],[Discount Band]]="Medium",2,IF(Table13[[#This Row],[Discount Band]]="Low",1,0)))</f>
        <v>3</v>
      </c>
      <c r="F315" s="34">
        <v>1005</v>
      </c>
      <c r="G315" s="26">
        <v>250</v>
      </c>
      <c r="H315" s="26">
        <v>12</v>
      </c>
      <c r="I315" s="26">
        <v>12060</v>
      </c>
      <c r="J315" s="26">
        <v>1326.6</v>
      </c>
      <c r="K315" s="26">
        <v>10733.4</v>
      </c>
      <c r="L315" s="26">
        <v>3015</v>
      </c>
      <c r="M315" s="26">
        <v>7718.4</v>
      </c>
      <c r="N315" s="32">
        <v>41518</v>
      </c>
      <c r="O315" s="28">
        <v>9</v>
      </c>
      <c r="P315" s="33" t="s">
        <v>36</v>
      </c>
      <c r="Q315" s="31">
        <v>2013</v>
      </c>
    </row>
    <row r="316" spans="1:17" ht="12.55" x14ac:dyDescent="0.2">
      <c r="A316" s="24" t="s">
        <v>23</v>
      </c>
      <c r="B316" s="24" t="s">
        <v>24</v>
      </c>
      <c r="C316" s="25" t="s">
        <v>44</v>
      </c>
      <c r="D316" s="25" t="s">
        <v>51</v>
      </c>
      <c r="E316" s="28">
        <f>IF(Table13[[#This Row],[Discount Band]]="High",3,IF(Table13[[#This Row],[Discount Band]]="Medium",2,IF(Table13[[#This Row],[Discount Band]]="Low",1,0)))</f>
        <v>3</v>
      </c>
      <c r="F316" s="34">
        <v>2826</v>
      </c>
      <c r="G316" s="26">
        <v>120</v>
      </c>
      <c r="H316" s="26">
        <v>15</v>
      </c>
      <c r="I316" s="26">
        <v>42390</v>
      </c>
      <c r="J316" s="26">
        <v>6358.5</v>
      </c>
      <c r="K316" s="26">
        <v>36031.5</v>
      </c>
      <c r="L316" s="26">
        <v>28260</v>
      </c>
      <c r="M316" s="26">
        <v>7771.5</v>
      </c>
      <c r="N316" s="32">
        <v>41760</v>
      </c>
      <c r="O316" s="28">
        <v>5</v>
      </c>
      <c r="P316" s="33" t="s">
        <v>49</v>
      </c>
      <c r="Q316" s="31">
        <v>2014</v>
      </c>
    </row>
    <row r="317" spans="1:17" ht="12.55" x14ac:dyDescent="0.2">
      <c r="A317" s="24" t="s">
        <v>16</v>
      </c>
      <c r="B317" s="24" t="s">
        <v>17</v>
      </c>
      <c r="C317" s="25" t="s">
        <v>18</v>
      </c>
      <c r="D317" s="25" t="s">
        <v>48</v>
      </c>
      <c r="E317" s="28">
        <f>IF(Table13[[#This Row],[Discount Band]]="High",3,IF(Table13[[#This Row],[Discount Band]]="Medium",2,IF(Table13[[#This Row],[Discount Band]]="Low",1,0)))</f>
        <v>1</v>
      </c>
      <c r="F317" s="34">
        <v>831</v>
      </c>
      <c r="G317" s="26">
        <v>3</v>
      </c>
      <c r="H317" s="26">
        <v>20</v>
      </c>
      <c r="I317" s="26">
        <v>16620</v>
      </c>
      <c r="J317" s="26">
        <v>498.6</v>
      </c>
      <c r="K317" s="26">
        <v>16121.4</v>
      </c>
      <c r="L317" s="26">
        <v>8310</v>
      </c>
      <c r="M317" s="26">
        <v>7811.4</v>
      </c>
      <c r="N317" s="32">
        <v>41760</v>
      </c>
      <c r="O317" s="28">
        <v>5</v>
      </c>
      <c r="P317" s="33" t="s">
        <v>49</v>
      </c>
      <c r="Q317" s="31">
        <v>2014</v>
      </c>
    </row>
    <row r="318" spans="1:17" ht="12.55" x14ac:dyDescent="0.2">
      <c r="A318" s="24" t="s">
        <v>23</v>
      </c>
      <c r="B318" s="24" t="s">
        <v>39</v>
      </c>
      <c r="C318" s="25" t="s">
        <v>18</v>
      </c>
      <c r="D318" s="25" t="s">
        <v>51</v>
      </c>
      <c r="E318" s="28">
        <f>IF(Table13[[#This Row],[Discount Band]]="High",3,IF(Table13[[#This Row],[Discount Band]]="Medium",2,IF(Table13[[#This Row],[Discount Band]]="Low",1,0)))</f>
        <v>3</v>
      </c>
      <c r="F318" s="34">
        <v>2567</v>
      </c>
      <c r="G318" s="26">
        <v>3</v>
      </c>
      <c r="H318" s="26">
        <v>15</v>
      </c>
      <c r="I318" s="26">
        <v>38505</v>
      </c>
      <c r="J318" s="26">
        <v>5005.6499999999996</v>
      </c>
      <c r="K318" s="26">
        <v>33499.35</v>
      </c>
      <c r="L318" s="26">
        <v>25670</v>
      </c>
      <c r="M318" s="26">
        <v>7829.3499999999985</v>
      </c>
      <c r="N318" s="32">
        <v>41791</v>
      </c>
      <c r="O318" s="28">
        <v>6</v>
      </c>
      <c r="P318" s="33" t="s">
        <v>25</v>
      </c>
      <c r="Q318" s="31">
        <v>2014</v>
      </c>
    </row>
    <row r="319" spans="1:17" ht="12.55" x14ac:dyDescent="0.2">
      <c r="A319" s="24" t="s">
        <v>23</v>
      </c>
      <c r="B319" s="24" t="s">
        <v>39</v>
      </c>
      <c r="C319" s="25" t="s">
        <v>45</v>
      </c>
      <c r="D319" s="25" t="s">
        <v>51</v>
      </c>
      <c r="E319" s="28">
        <f>IF(Table13[[#This Row],[Discount Band]]="High",3,IF(Table13[[#This Row],[Discount Band]]="Medium",2,IF(Table13[[#This Row],[Discount Band]]="Low",1,0)))</f>
        <v>3</v>
      </c>
      <c r="F319" s="34">
        <v>2567</v>
      </c>
      <c r="G319" s="26">
        <v>250</v>
      </c>
      <c r="H319" s="26">
        <v>15</v>
      </c>
      <c r="I319" s="26">
        <v>38505</v>
      </c>
      <c r="J319" s="26">
        <v>5005.6499999999996</v>
      </c>
      <c r="K319" s="26">
        <v>33499.35</v>
      </c>
      <c r="L319" s="26">
        <v>25670</v>
      </c>
      <c r="M319" s="26">
        <v>7829.3499999999985</v>
      </c>
      <c r="N319" s="32">
        <v>41791</v>
      </c>
      <c r="O319" s="28">
        <v>6</v>
      </c>
      <c r="P319" s="33" t="s">
        <v>25</v>
      </c>
      <c r="Q319" s="31">
        <v>2014</v>
      </c>
    </row>
    <row r="320" spans="1:17" ht="12.55" x14ac:dyDescent="0.2">
      <c r="A320" s="24" t="s">
        <v>30</v>
      </c>
      <c r="B320" s="24" t="s">
        <v>17</v>
      </c>
      <c r="C320" s="25" t="s">
        <v>18</v>
      </c>
      <c r="D320" s="25" t="s">
        <v>48</v>
      </c>
      <c r="E320" s="28">
        <f>IF(Table13[[#This Row],[Discount Band]]="High",3,IF(Table13[[#This Row],[Discount Band]]="Medium",2,IF(Table13[[#This Row],[Discount Band]]="Low",1,0)))</f>
        <v>1</v>
      </c>
      <c r="F320" s="34">
        <v>908</v>
      </c>
      <c r="G320" s="26">
        <v>3</v>
      </c>
      <c r="H320" s="26">
        <v>12</v>
      </c>
      <c r="I320" s="26">
        <v>10896</v>
      </c>
      <c r="J320" s="26">
        <v>326.88</v>
      </c>
      <c r="K320" s="26">
        <v>10569.12</v>
      </c>
      <c r="L320" s="26">
        <v>2724</v>
      </c>
      <c r="M320" s="26">
        <v>7845.1200000000008</v>
      </c>
      <c r="N320" s="32">
        <v>41609</v>
      </c>
      <c r="O320" s="28">
        <v>12</v>
      </c>
      <c r="P320" s="33" t="s">
        <v>27</v>
      </c>
      <c r="Q320" s="31">
        <v>2013</v>
      </c>
    </row>
    <row r="321" spans="1:17" ht="12.55" x14ac:dyDescent="0.2">
      <c r="A321" s="24" t="s">
        <v>16</v>
      </c>
      <c r="B321" s="24" t="s">
        <v>39</v>
      </c>
      <c r="C321" s="25" t="s">
        <v>40</v>
      </c>
      <c r="D321" s="25" t="s">
        <v>50</v>
      </c>
      <c r="E321" s="28">
        <f>IF(Table13[[#This Row],[Discount Band]]="High",3,IF(Table13[[#This Row],[Discount Band]]="Medium",2,IF(Table13[[#This Row],[Discount Band]]="Low",1,0)))</f>
        <v>2</v>
      </c>
      <c r="F321" s="34">
        <v>973</v>
      </c>
      <c r="G321" s="26">
        <v>10</v>
      </c>
      <c r="H321" s="26">
        <v>20</v>
      </c>
      <c r="I321" s="26">
        <v>19460</v>
      </c>
      <c r="J321" s="26">
        <v>1751.4</v>
      </c>
      <c r="K321" s="26">
        <v>17708.599999999999</v>
      </c>
      <c r="L321" s="26">
        <v>9730</v>
      </c>
      <c r="M321" s="26">
        <v>7978.5999999999985</v>
      </c>
      <c r="N321" s="32">
        <v>41699</v>
      </c>
      <c r="O321" s="28">
        <v>3</v>
      </c>
      <c r="P321" s="33" t="s">
        <v>29</v>
      </c>
      <c r="Q321" s="31">
        <v>2014</v>
      </c>
    </row>
    <row r="322" spans="1:17" ht="12.55" x14ac:dyDescent="0.2">
      <c r="A322" s="24" t="s">
        <v>42</v>
      </c>
      <c r="B322" s="24" t="s">
        <v>39</v>
      </c>
      <c r="C322" s="25" t="s">
        <v>18</v>
      </c>
      <c r="D322" s="25" t="s">
        <v>51</v>
      </c>
      <c r="E322" s="28">
        <f>IF(Table13[[#This Row],[Discount Band]]="High",3,IF(Table13[[#This Row],[Discount Band]]="Medium",2,IF(Table13[[#This Row],[Discount Band]]="Low",1,0)))</f>
        <v>3</v>
      </c>
      <c r="F322" s="34">
        <v>1010</v>
      </c>
      <c r="G322" s="26">
        <v>3</v>
      </c>
      <c r="H322" s="26">
        <v>300</v>
      </c>
      <c r="I322" s="26">
        <v>303000</v>
      </c>
      <c r="J322" s="26">
        <v>42420</v>
      </c>
      <c r="K322" s="26">
        <v>260580</v>
      </c>
      <c r="L322" s="26">
        <v>252500</v>
      </c>
      <c r="M322" s="26">
        <v>8080</v>
      </c>
      <c r="N322" s="32">
        <v>41913</v>
      </c>
      <c r="O322" s="28">
        <v>10</v>
      </c>
      <c r="P322" s="33" t="s">
        <v>37</v>
      </c>
      <c r="Q322" s="31">
        <v>2014</v>
      </c>
    </row>
    <row r="323" spans="1:17" ht="12.55" x14ac:dyDescent="0.2">
      <c r="A323" s="24" t="s">
        <v>42</v>
      </c>
      <c r="B323" s="24" t="s">
        <v>39</v>
      </c>
      <c r="C323" s="25" t="s">
        <v>45</v>
      </c>
      <c r="D323" s="25" t="s">
        <v>51</v>
      </c>
      <c r="E323" s="28">
        <f>IF(Table13[[#This Row],[Discount Band]]="High",3,IF(Table13[[#This Row],[Discount Band]]="Medium",2,IF(Table13[[#This Row],[Discount Band]]="Low",1,0)))</f>
        <v>3</v>
      </c>
      <c r="F323" s="34">
        <v>1010</v>
      </c>
      <c r="G323" s="26">
        <v>250</v>
      </c>
      <c r="H323" s="26">
        <v>300</v>
      </c>
      <c r="I323" s="26">
        <v>303000</v>
      </c>
      <c r="J323" s="26">
        <v>42420</v>
      </c>
      <c r="K323" s="26">
        <v>260580</v>
      </c>
      <c r="L323" s="26">
        <v>252500</v>
      </c>
      <c r="M323" s="26">
        <v>8080</v>
      </c>
      <c r="N323" s="32">
        <v>41913</v>
      </c>
      <c r="O323" s="28">
        <v>10</v>
      </c>
      <c r="P323" s="33" t="s">
        <v>37</v>
      </c>
      <c r="Q323" s="31">
        <v>2014</v>
      </c>
    </row>
    <row r="324" spans="1:17" ht="12.55" x14ac:dyDescent="0.2">
      <c r="A324" s="24" t="s">
        <v>16</v>
      </c>
      <c r="B324" s="24" t="s">
        <v>22</v>
      </c>
      <c r="C324" s="25" t="s">
        <v>40</v>
      </c>
      <c r="D324" s="25" t="s">
        <v>51</v>
      </c>
      <c r="E324" s="28">
        <f>IF(Table13[[#This Row],[Discount Band]]="High",3,IF(Table13[[#This Row],[Discount Band]]="Medium",2,IF(Table13[[#This Row],[Discount Band]]="Low",1,0)))</f>
        <v>3</v>
      </c>
      <c r="F324" s="34">
        <v>1158</v>
      </c>
      <c r="G324" s="26">
        <v>10</v>
      </c>
      <c r="H324" s="26">
        <v>20</v>
      </c>
      <c r="I324" s="26">
        <v>23160</v>
      </c>
      <c r="J324" s="26">
        <v>3474</v>
      </c>
      <c r="K324" s="26">
        <v>19686</v>
      </c>
      <c r="L324" s="26">
        <v>11580</v>
      </c>
      <c r="M324" s="26">
        <v>8106</v>
      </c>
      <c r="N324" s="32">
        <v>41699</v>
      </c>
      <c r="O324" s="28">
        <v>3</v>
      </c>
      <c r="P324" s="33" t="s">
        <v>29</v>
      </c>
      <c r="Q324" s="31">
        <v>2014</v>
      </c>
    </row>
    <row r="325" spans="1:17" ht="12.55" x14ac:dyDescent="0.2">
      <c r="A325" s="24" t="s">
        <v>23</v>
      </c>
      <c r="B325" s="24" t="s">
        <v>39</v>
      </c>
      <c r="C325" s="25" t="s">
        <v>47</v>
      </c>
      <c r="D325" s="25" t="s">
        <v>51</v>
      </c>
      <c r="E325" s="28">
        <f>IF(Table13[[#This Row],[Discount Band]]="High",3,IF(Table13[[#This Row],[Discount Band]]="Medium",2,IF(Table13[[#This Row],[Discount Band]]="Low",1,0)))</f>
        <v>3</v>
      </c>
      <c r="F325" s="34">
        <v>2548</v>
      </c>
      <c r="G325" s="26">
        <v>260</v>
      </c>
      <c r="H325" s="26">
        <v>15</v>
      </c>
      <c r="I325" s="26">
        <v>38220</v>
      </c>
      <c r="J325" s="26">
        <v>4586.3999999999996</v>
      </c>
      <c r="K325" s="26">
        <v>33633.599999999999</v>
      </c>
      <c r="L325" s="26">
        <v>25480</v>
      </c>
      <c r="M325" s="26">
        <v>8153.5999999999985</v>
      </c>
      <c r="N325" s="32">
        <v>41579</v>
      </c>
      <c r="O325" s="28">
        <v>11</v>
      </c>
      <c r="P325" s="33" t="s">
        <v>43</v>
      </c>
      <c r="Q325" s="31">
        <v>2013</v>
      </c>
    </row>
    <row r="326" spans="1:17" ht="12.55" x14ac:dyDescent="0.2">
      <c r="A326" s="24" t="s">
        <v>16</v>
      </c>
      <c r="B326" s="24" t="s">
        <v>17</v>
      </c>
      <c r="C326" s="25" t="s">
        <v>28</v>
      </c>
      <c r="D326" s="25" t="s">
        <v>51</v>
      </c>
      <c r="E326" s="28">
        <f>IF(Table13[[#This Row],[Discount Band]]="High",3,IF(Table13[[#This Row],[Discount Band]]="Medium",2,IF(Table13[[#This Row],[Discount Band]]="Low",1,0)))</f>
        <v>3</v>
      </c>
      <c r="F326" s="34">
        <v>200</v>
      </c>
      <c r="G326" s="26">
        <v>5</v>
      </c>
      <c r="H326" s="26">
        <v>350</v>
      </c>
      <c r="I326" s="26">
        <v>70000</v>
      </c>
      <c r="J326" s="26">
        <v>9800</v>
      </c>
      <c r="K326" s="26">
        <v>60200</v>
      </c>
      <c r="L326" s="26">
        <v>52000</v>
      </c>
      <c r="M326" s="26">
        <v>8200</v>
      </c>
      <c r="N326" s="32">
        <v>41760</v>
      </c>
      <c r="O326" s="28">
        <v>5</v>
      </c>
      <c r="P326" s="33" t="s">
        <v>49</v>
      </c>
      <c r="Q326" s="31">
        <v>2014</v>
      </c>
    </row>
    <row r="327" spans="1:17" ht="12.55" x14ac:dyDescent="0.2">
      <c r="A327" s="24" t="s">
        <v>30</v>
      </c>
      <c r="B327" s="24" t="s">
        <v>39</v>
      </c>
      <c r="C327" s="25" t="s">
        <v>40</v>
      </c>
      <c r="D327" s="25" t="s">
        <v>19</v>
      </c>
      <c r="E327" s="28">
        <f>IF(Table13[[#This Row],[Discount Band]]="High",3,IF(Table13[[#This Row],[Discount Band]]="Medium",2,IF(Table13[[#This Row],[Discount Band]]="Low",1,0)))</f>
        <v>0</v>
      </c>
      <c r="F327" s="34">
        <v>912</v>
      </c>
      <c r="G327" s="26">
        <v>10</v>
      </c>
      <c r="H327" s="26">
        <v>12</v>
      </c>
      <c r="I327" s="26">
        <v>10944</v>
      </c>
      <c r="J327" s="26">
        <v>0</v>
      </c>
      <c r="K327" s="26">
        <v>10944</v>
      </c>
      <c r="L327" s="26">
        <v>2736</v>
      </c>
      <c r="M327" s="26">
        <v>8208</v>
      </c>
      <c r="N327" s="32">
        <v>41579</v>
      </c>
      <c r="O327" s="28">
        <v>11</v>
      </c>
      <c r="P327" s="33" t="s">
        <v>43</v>
      </c>
      <c r="Q327" s="31">
        <v>2013</v>
      </c>
    </row>
    <row r="328" spans="1:17" ht="12.55" x14ac:dyDescent="0.2">
      <c r="A328" s="24" t="s">
        <v>23</v>
      </c>
      <c r="B328" s="24" t="s">
        <v>24</v>
      </c>
      <c r="C328" s="25" t="s">
        <v>40</v>
      </c>
      <c r="D328" s="25" t="s">
        <v>50</v>
      </c>
      <c r="E328" s="28">
        <f>IF(Table13[[#This Row],[Discount Band]]="High",3,IF(Table13[[#This Row],[Discount Band]]="Medium",2,IF(Table13[[#This Row],[Discount Band]]="Low",1,0)))</f>
        <v>2</v>
      </c>
      <c r="F328" s="34">
        <v>2101</v>
      </c>
      <c r="G328" s="26">
        <v>10</v>
      </c>
      <c r="H328" s="26">
        <v>15</v>
      </c>
      <c r="I328" s="26">
        <v>31515</v>
      </c>
      <c r="J328" s="26">
        <v>2206.0500000000002</v>
      </c>
      <c r="K328" s="26">
        <v>29308.95</v>
      </c>
      <c r="L328" s="26">
        <v>21010</v>
      </c>
      <c r="M328" s="26">
        <v>8298.9500000000007</v>
      </c>
      <c r="N328" s="32">
        <v>41852</v>
      </c>
      <c r="O328" s="28">
        <v>8</v>
      </c>
      <c r="P328" s="33" t="s">
        <v>35</v>
      </c>
      <c r="Q328" s="31">
        <v>2014</v>
      </c>
    </row>
    <row r="329" spans="1:17" ht="12.55" x14ac:dyDescent="0.2">
      <c r="A329" s="24" t="s">
        <v>23</v>
      </c>
      <c r="B329" s="24" t="s">
        <v>39</v>
      </c>
      <c r="C329" s="25" t="s">
        <v>18</v>
      </c>
      <c r="D329" s="25" t="s">
        <v>50</v>
      </c>
      <c r="E329" s="28">
        <f>IF(Table13[[#This Row],[Discount Band]]="High",3,IF(Table13[[#This Row],[Discount Band]]="Medium",2,IF(Table13[[#This Row],[Discount Band]]="Low",1,0)))</f>
        <v>2</v>
      </c>
      <c r="F329" s="34">
        <v>2030</v>
      </c>
      <c r="G329" s="26">
        <v>3</v>
      </c>
      <c r="H329" s="26">
        <v>15</v>
      </c>
      <c r="I329" s="26">
        <v>30450</v>
      </c>
      <c r="J329" s="26">
        <v>1827</v>
      </c>
      <c r="K329" s="26">
        <v>28623</v>
      </c>
      <c r="L329" s="26">
        <v>20300</v>
      </c>
      <c r="M329" s="26">
        <v>8323</v>
      </c>
      <c r="N329" s="32">
        <v>41944</v>
      </c>
      <c r="O329" s="28">
        <v>11</v>
      </c>
      <c r="P329" s="33" t="s">
        <v>43</v>
      </c>
      <c r="Q329" s="31">
        <v>2014</v>
      </c>
    </row>
    <row r="330" spans="1:17" ht="12.55" x14ac:dyDescent="0.2">
      <c r="A330" s="24" t="s">
        <v>16</v>
      </c>
      <c r="B330" s="24" t="s">
        <v>26</v>
      </c>
      <c r="C330" s="25" t="s">
        <v>40</v>
      </c>
      <c r="D330" s="25" t="s">
        <v>50</v>
      </c>
      <c r="E330" s="28">
        <f>IF(Table13[[#This Row],[Discount Band]]="High",3,IF(Table13[[#This Row],[Discount Band]]="Medium",2,IF(Table13[[#This Row],[Discount Band]]="Low",1,0)))</f>
        <v>2</v>
      </c>
      <c r="F330" s="34">
        <v>1038</v>
      </c>
      <c r="G330" s="26">
        <v>10</v>
      </c>
      <c r="H330" s="26">
        <v>20</v>
      </c>
      <c r="I330" s="26">
        <v>20760</v>
      </c>
      <c r="J330" s="26">
        <v>1868.4</v>
      </c>
      <c r="K330" s="26">
        <v>18891.599999999999</v>
      </c>
      <c r="L330" s="26">
        <v>10380</v>
      </c>
      <c r="M330" s="26">
        <v>8511.5999999999985</v>
      </c>
      <c r="N330" s="32">
        <v>41791</v>
      </c>
      <c r="O330" s="28">
        <v>6</v>
      </c>
      <c r="P330" s="33" t="s">
        <v>25</v>
      </c>
      <c r="Q330" s="31">
        <v>2014</v>
      </c>
    </row>
    <row r="331" spans="1:17" ht="12.55" x14ac:dyDescent="0.2">
      <c r="A331" s="24" t="s">
        <v>16</v>
      </c>
      <c r="B331" s="24" t="s">
        <v>26</v>
      </c>
      <c r="C331" s="25" t="s">
        <v>47</v>
      </c>
      <c r="D331" s="25" t="s">
        <v>50</v>
      </c>
      <c r="E331" s="28">
        <f>IF(Table13[[#This Row],[Discount Band]]="High",3,IF(Table13[[#This Row],[Discount Band]]="Medium",2,IF(Table13[[#This Row],[Discount Band]]="Low",1,0)))</f>
        <v>2</v>
      </c>
      <c r="F331" s="34">
        <v>1038</v>
      </c>
      <c r="G331" s="26">
        <v>260</v>
      </c>
      <c r="H331" s="26">
        <v>20</v>
      </c>
      <c r="I331" s="26">
        <v>20760</v>
      </c>
      <c r="J331" s="26">
        <v>1868.4</v>
      </c>
      <c r="K331" s="26">
        <v>18891.599999999999</v>
      </c>
      <c r="L331" s="26">
        <v>10380</v>
      </c>
      <c r="M331" s="26">
        <v>8511.5999999999985</v>
      </c>
      <c r="N331" s="32">
        <v>41791</v>
      </c>
      <c r="O331" s="28">
        <v>6</v>
      </c>
      <c r="P331" s="33" t="s">
        <v>25</v>
      </c>
      <c r="Q331" s="31">
        <v>2014</v>
      </c>
    </row>
    <row r="332" spans="1:17" ht="12.55" x14ac:dyDescent="0.2">
      <c r="A332" s="24" t="s">
        <v>23</v>
      </c>
      <c r="B332" s="24" t="s">
        <v>17</v>
      </c>
      <c r="C332" s="25" t="s">
        <v>18</v>
      </c>
      <c r="D332" s="25" t="s">
        <v>51</v>
      </c>
      <c r="E332" s="28">
        <f>IF(Table13[[#This Row],[Discount Band]]="High",3,IF(Table13[[#This Row],[Discount Band]]="Medium",2,IF(Table13[[#This Row],[Discount Band]]="Low",1,0)))</f>
        <v>3</v>
      </c>
      <c r="F332" s="34">
        <v>2689</v>
      </c>
      <c r="G332" s="26">
        <v>3</v>
      </c>
      <c r="H332" s="26">
        <v>15</v>
      </c>
      <c r="I332" s="26">
        <v>40335</v>
      </c>
      <c r="J332" s="26">
        <v>4840.2</v>
      </c>
      <c r="K332" s="26">
        <v>35494.800000000003</v>
      </c>
      <c r="L332" s="26">
        <v>26890</v>
      </c>
      <c r="M332" s="26">
        <v>8604.8000000000029</v>
      </c>
      <c r="N332" s="32">
        <v>41944</v>
      </c>
      <c r="O332" s="28">
        <v>11</v>
      </c>
      <c r="P332" s="33" t="s">
        <v>43</v>
      </c>
      <c r="Q332" s="31">
        <v>2014</v>
      </c>
    </row>
    <row r="333" spans="1:17" ht="12.55" x14ac:dyDescent="0.2">
      <c r="A333" s="24" t="s">
        <v>42</v>
      </c>
      <c r="B333" s="24" t="s">
        <v>26</v>
      </c>
      <c r="C333" s="25" t="s">
        <v>45</v>
      </c>
      <c r="D333" s="25" t="s">
        <v>51</v>
      </c>
      <c r="E333" s="28">
        <f>IF(Table13[[#This Row],[Discount Band]]="High",3,IF(Table13[[#This Row],[Discount Band]]="Medium",2,IF(Table13[[#This Row],[Discount Band]]="Low",1,0)))</f>
        <v>3</v>
      </c>
      <c r="F333" s="34">
        <v>432</v>
      </c>
      <c r="G333" s="26">
        <v>250</v>
      </c>
      <c r="H333" s="26">
        <v>300</v>
      </c>
      <c r="I333" s="26">
        <v>129600</v>
      </c>
      <c r="J333" s="26">
        <v>12960</v>
      </c>
      <c r="K333" s="26">
        <v>116640</v>
      </c>
      <c r="L333" s="26">
        <v>108000</v>
      </c>
      <c r="M333" s="26">
        <v>8640</v>
      </c>
      <c r="N333" s="32">
        <v>41883</v>
      </c>
      <c r="O333" s="28">
        <v>9</v>
      </c>
      <c r="P333" s="33" t="s">
        <v>36</v>
      </c>
      <c r="Q333" s="31">
        <v>2014</v>
      </c>
    </row>
    <row r="334" spans="1:17" ht="12.55" x14ac:dyDescent="0.2">
      <c r="A334" s="24" t="s">
        <v>23</v>
      </c>
      <c r="B334" s="24" t="s">
        <v>17</v>
      </c>
      <c r="C334" s="25" t="s">
        <v>28</v>
      </c>
      <c r="D334" s="25" t="s">
        <v>48</v>
      </c>
      <c r="E334" s="28">
        <f>IF(Table13[[#This Row],[Discount Band]]="High",3,IF(Table13[[#This Row],[Discount Band]]="Medium",2,IF(Table13[[#This Row],[Discount Band]]="Low",1,0)))</f>
        <v>1</v>
      </c>
      <c r="F334" s="34">
        <v>1967</v>
      </c>
      <c r="G334" s="26">
        <v>5</v>
      </c>
      <c r="H334" s="26">
        <v>15</v>
      </c>
      <c r="I334" s="26">
        <v>29505</v>
      </c>
      <c r="J334" s="26">
        <v>1180.2</v>
      </c>
      <c r="K334" s="26">
        <v>28324.799999999999</v>
      </c>
      <c r="L334" s="26">
        <v>19670</v>
      </c>
      <c r="M334" s="26">
        <v>8654.7999999999993</v>
      </c>
      <c r="N334" s="32">
        <v>41699</v>
      </c>
      <c r="O334" s="28">
        <v>3</v>
      </c>
      <c r="P334" s="33" t="s">
        <v>29</v>
      </c>
      <c r="Q334" s="31">
        <v>2014</v>
      </c>
    </row>
    <row r="335" spans="1:17" ht="12.55" x14ac:dyDescent="0.2">
      <c r="A335" s="24" t="s">
        <v>16</v>
      </c>
      <c r="B335" s="24" t="s">
        <v>39</v>
      </c>
      <c r="C335" s="25" t="s">
        <v>40</v>
      </c>
      <c r="D335" s="25" t="s">
        <v>48</v>
      </c>
      <c r="E335" s="28">
        <f>IF(Table13[[#This Row],[Discount Band]]="High",3,IF(Table13[[#This Row],[Discount Band]]="Medium",2,IF(Table13[[#This Row],[Discount Band]]="Low",1,0)))</f>
        <v>1</v>
      </c>
      <c r="F335" s="34">
        <v>4492.5</v>
      </c>
      <c r="G335" s="26">
        <v>10</v>
      </c>
      <c r="H335" s="26">
        <v>7</v>
      </c>
      <c r="I335" s="26">
        <v>31447.5</v>
      </c>
      <c r="J335" s="26">
        <v>314.47500000000002</v>
      </c>
      <c r="K335" s="26">
        <v>31133.024999999998</v>
      </c>
      <c r="L335" s="26">
        <v>22462.5</v>
      </c>
      <c r="M335" s="26">
        <v>8670.5249999999978</v>
      </c>
      <c r="N335" s="32">
        <v>41730</v>
      </c>
      <c r="O335" s="28">
        <v>4</v>
      </c>
      <c r="P335" s="33" t="s">
        <v>46</v>
      </c>
      <c r="Q335" s="31">
        <v>2014</v>
      </c>
    </row>
    <row r="336" spans="1:17" ht="12.55" x14ac:dyDescent="0.2">
      <c r="A336" s="24" t="s">
        <v>16</v>
      </c>
      <c r="B336" s="24" t="s">
        <v>26</v>
      </c>
      <c r="C336" s="25" t="s">
        <v>40</v>
      </c>
      <c r="D336" s="25" t="s">
        <v>51</v>
      </c>
      <c r="E336" s="28">
        <f>IF(Table13[[#This Row],[Discount Band]]="High",3,IF(Table13[[#This Row],[Discount Band]]="Medium",2,IF(Table13[[#This Row],[Discount Band]]="Low",1,0)))</f>
        <v>3</v>
      </c>
      <c r="F336" s="34">
        <v>1122</v>
      </c>
      <c r="G336" s="26">
        <v>10</v>
      </c>
      <c r="H336" s="26">
        <v>20</v>
      </c>
      <c r="I336" s="26">
        <v>22440</v>
      </c>
      <c r="J336" s="26">
        <v>2468.4</v>
      </c>
      <c r="K336" s="26">
        <v>19971.599999999999</v>
      </c>
      <c r="L336" s="26">
        <v>11220</v>
      </c>
      <c r="M336" s="26">
        <v>8751.5999999999985</v>
      </c>
      <c r="N336" s="32">
        <v>41699</v>
      </c>
      <c r="O336" s="28">
        <v>3</v>
      </c>
      <c r="P336" s="33" t="s">
        <v>29</v>
      </c>
      <c r="Q336" s="31">
        <v>2014</v>
      </c>
    </row>
    <row r="337" spans="1:17" ht="12.55" x14ac:dyDescent="0.2">
      <c r="A337" s="24" t="s">
        <v>16</v>
      </c>
      <c r="B337" s="24" t="s">
        <v>22</v>
      </c>
      <c r="C337" s="25" t="s">
        <v>44</v>
      </c>
      <c r="D337" s="25" t="s">
        <v>50</v>
      </c>
      <c r="E337" s="28">
        <f>IF(Table13[[#This Row],[Discount Band]]="High",3,IF(Table13[[#This Row],[Discount Band]]="Medium",2,IF(Table13[[#This Row],[Discount Band]]="Low",1,0)))</f>
        <v>2</v>
      </c>
      <c r="F337" s="34">
        <v>1001</v>
      </c>
      <c r="G337" s="26">
        <v>120</v>
      </c>
      <c r="H337" s="26">
        <v>20</v>
      </c>
      <c r="I337" s="26">
        <v>20020</v>
      </c>
      <c r="J337" s="26">
        <v>1201.2</v>
      </c>
      <c r="K337" s="26">
        <v>18818.8</v>
      </c>
      <c r="L337" s="26">
        <v>10010</v>
      </c>
      <c r="M337" s="26">
        <v>8808.7999999999993</v>
      </c>
      <c r="N337" s="32">
        <v>41852</v>
      </c>
      <c r="O337" s="28">
        <v>8</v>
      </c>
      <c r="P337" s="33" t="s">
        <v>35</v>
      </c>
      <c r="Q337" s="31">
        <v>2014</v>
      </c>
    </row>
    <row r="338" spans="1:17" ht="12.55" x14ac:dyDescent="0.2">
      <c r="A338" s="24" t="s">
        <v>23</v>
      </c>
      <c r="B338" s="24" t="s">
        <v>22</v>
      </c>
      <c r="C338" s="25" t="s">
        <v>40</v>
      </c>
      <c r="D338" s="25" t="s">
        <v>48</v>
      </c>
      <c r="E338" s="28">
        <f>IF(Table13[[#This Row],[Discount Band]]="High",3,IF(Table13[[#This Row],[Discount Band]]="Medium",2,IF(Table13[[#This Row],[Discount Band]]="Low",1,0)))</f>
        <v>1</v>
      </c>
      <c r="F338" s="34">
        <v>1945</v>
      </c>
      <c r="G338" s="26">
        <v>10</v>
      </c>
      <c r="H338" s="26">
        <v>15</v>
      </c>
      <c r="I338" s="26">
        <v>29175</v>
      </c>
      <c r="J338" s="26">
        <v>875.25</v>
      </c>
      <c r="K338" s="26">
        <v>28299.75</v>
      </c>
      <c r="L338" s="26">
        <v>19450</v>
      </c>
      <c r="M338" s="26">
        <v>8849.75</v>
      </c>
      <c r="N338" s="32">
        <v>41548</v>
      </c>
      <c r="O338" s="28">
        <v>10</v>
      </c>
      <c r="P338" s="33" t="s">
        <v>37</v>
      </c>
      <c r="Q338" s="31">
        <v>2013</v>
      </c>
    </row>
    <row r="339" spans="1:17" ht="12.55" x14ac:dyDescent="0.2">
      <c r="A339" s="24" t="s">
        <v>23</v>
      </c>
      <c r="B339" s="24" t="s">
        <v>22</v>
      </c>
      <c r="C339" s="25" t="s">
        <v>45</v>
      </c>
      <c r="D339" s="25" t="s">
        <v>48</v>
      </c>
      <c r="E339" s="28">
        <f>IF(Table13[[#This Row],[Discount Band]]="High",3,IF(Table13[[#This Row],[Discount Band]]="Medium",2,IF(Table13[[#This Row],[Discount Band]]="Low",1,0)))</f>
        <v>1</v>
      </c>
      <c r="F339" s="34">
        <v>1945</v>
      </c>
      <c r="G339" s="26">
        <v>250</v>
      </c>
      <c r="H339" s="26">
        <v>15</v>
      </c>
      <c r="I339" s="26">
        <v>29175</v>
      </c>
      <c r="J339" s="26">
        <v>875.25</v>
      </c>
      <c r="K339" s="26">
        <v>28299.75</v>
      </c>
      <c r="L339" s="26">
        <v>19450</v>
      </c>
      <c r="M339" s="26">
        <v>8849.75</v>
      </c>
      <c r="N339" s="32">
        <v>41548</v>
      </c>
      <c r="O339" s="28">
        <v>10</v>
      </c>
      <c r="P339" s="33" t="s">
        <v>37</v>
      </c>
      <c r="Q339" s="31">
        <v>2013</v>
      </c>
    </row>
    <row r="340" spans="1:17" ht="12.55" x14ac:dyDescent="0.2">
      <c r="A340" s="24" t="s">
        <v>42</v>
      </c>
      <c r="B340" s="24" t="s">
        <v>22</v>
      </c>
      <c r="C340" s="25" t="s">
        <v>40</v>
      </c>
      <c r="D340" s="25" t="s">
        <v>51</v>
      </c>
      <c r="E340" s="28">
        <f>IF(Table13[[#This Row],[Discount Band]]="High",3,IF(Table13[[#This Row],[Discount Band]]="Medium",2,IF(Table13[[#This Row],[Discount Band]]="Low",1,0)))</f>
        <v>3</v>
      </c>
      <c r="F340" s="34">
        <v>807</v>
      </c>
      <c r="G340" s="26">
        <v>10</v>
      </c>
      <c r="H340" s="26">
        <v>300</v>
      </c>
      <c r="I340" s="26">
        <v>242100</v>
      </c>
      <c r="J340" s="26">
        <v>31473</v>
      </c>
      <c r="K340" s="26">
        <v>210627</v>
      </c>
      <c r="L340" s="26">
        <v>201750</v>
      </c>
      <c r="M340" s="26">
        <v>8877</v>
      </c>
      <c r="N340" s="32">
        <v>41640</v>
      </c>
      <c r="O340" s="28">
        <v>1</v>
      </c>
      <c r="P340" s="33" t="s">
        <v>20</v>
      </c>
      <c r="Q340" s="31">
        <v>2014</v>
      </c>
    </row>
    <row r="341" spans="1:17" ht="12.55" x14ac:dyDescent="0.2">
      <c r="A341" s="24" t="s">
        <v>23</v>
      </c>
      <c r="B341" s="24" t="s">
        <v>26</v>
      </c>
      <c r="C341" s="25" t="s">
        <v>28</v>
      </c>
      <c r="D341" s="25" t="s">
        <v>48</v>
      </c>
      <c r="E341" s="28">
        <f>IF(Table13[[#This Row],[Discount Band]]="High",3,IF(Table13[[#This Row],[Discount Band]]="Medium",2,IF(Table13[[#This Row],[Discount Band]]="Low",1,0)))</f>
        <v>1</v>
      </c>
      <c r="F341" s="34">
        <v>2031</v>
      </c>
      <c r="G341" s="26">
        <v>5</v>
      </c>
      <c r="H341" s="26">
        <v>15</v>
      </c>
      <c r="I341" s="26">
        <v>30465</v>
      </c>
      <c r="J341" s="26">
        <v>1218.5999999999999</v>
      </c>
      <c r="K341" s="26">
        <v>29246.400000000001</v>
      </c>
      <c r="L341" s="26">
        <v>20310</v>
      </c>
      <c r="M341" s="26">
        <v>8936.4000000000015</v>
      </c>
      <c r="N341" s="32">
        <v>41913</v>
      </c>
      <c r="O341" s="28">
        <v>10</v>
      </c>
      <c r="P341" s="33" t="s">
        <v>37</v>
      </c>
      <c r="Q341" s="31">
        <v>2014</v>
      </c>
    </row>
    <row r="342" spans="1:17" ht="12.55" x14ac:dyDescent="0.2">
      <c r="A342" s="24" t="s">
        <v>23</v>
      </c>
      <c r="B342" s="24" t="s">
        <v>26</v>
      </c>
      <c r="C342" s="25" t="s">
        <v>40</v>
      </c>
      <c r="D342" s="25" t="s">
        <v>48</v>
      </c>
      <c r="E342" s="28">
        <f>IF(Table13[[#This Row],[Discount Band]]="High",3,IF(Table13[[#This Row],[Discount Band]]="Medium",2,IF(Table13[[#This Row],[Discount Band]]="Low",1,0)))</f>
        <v>1</v>
      </c>
      <c r="F342" s="34">
        <v>2031</v>
      </c>
      <c r="G342" s="26">
        <v>10</v>
      </c>
      <c r="H342" s="26">
        <v>15</v>
      </c>
      <c r="I342" s="26">
        <v>30465</v>
      </c>
      <c r="J342" s="26">
        <v>1218.5999999999999</v>
      </c>
      <c r="K342" s="26">
        <v>29246.400000000001</v>
      </c>
      <c r="L342" s="26">
        <v>20310</v>
      </c>
      <c r="M342" s="26">
        <v>8936.4000000000015</v>
      </c>
      <c r="N342" s="32">
        <v>41913</v>
      </c>
      <c r="O342" s="28">
        <v>10</v>
      </c>
      <c r="P342" s="33" t="s">
        <v>37</v>
      </c>
      <c r="Q342" s="31">
        <v>2014</v>
      </c>
    </row>
    <row r="343" spans="1:17" ht="12.55" x14ac:dyDescent="0.2">
      <c r="A343" s="24" t="s">
        <v>23</v>
      </c>
      <c r="B343" s="24" t="s">
        <v>22</v>
      </c>
      <c r="C343" s="25" t="s">
        <v>40</v>
      </c>
      <c r="D343" s="25" t="s">
        <v>50</v>
      </c>
      <c r="E343" s="28">
        <f>IF(Table13[[#This Row],[Discount Band]]="High",3,IF(Table13[[#This Row],[Discount Band]]="Medium",2,IF(Table13[[#This Row],[Discount Band]]="Low",1,0)))</f>
        <v>2</v>
      </c>
      <c r="F343" s="34">
        <v>2116</v>
      </c>
      <c r="G343" s="26">
        <v>10</v>
      </c>
      <c r="H343" s="26">
        <v>15</v>
      </c>
      <c r="I343" s="26">
        <v>31740</v>
      </c>
      <c r="J343" s="26">
        <v>1587</v>
      </c>
      <c r="K343" s="26">
        <v>30153</v>
      </c>
      <c r="L343" s="26">
        <v>21160</v>
      </c>
      <c r="M343" s="26">
        <v>8993</v>
      </c>
      <c r="N343" s="32">
        <v>41609</v>
      </c>
      <c r="O343" s="28">
        <v>12</v>
      </c>
      <c r="P343" s="33" t="s">
        <v>27</v>
      </c>
      <c r="Q343" s="31">
        <v>2013</v>
      </c>
    </row>
    <row r="344" spans="1:17" ht="12.55" x14ac:dyDescent="0.2">
      <c r="A344" s="24" t="s">
        <v>23</v>
      </c>
      <c r="B344" s="24" t="s">
        <v>39</v>
      </c>
      <c r="C344" s="25" t="s">
        <v>40</v>
      </c>
      <c r="D344" s="25" t="s">
        <v>50</v>
      </c>
      <c r="E344" s="28">
        <f>IF(Table13[[#This Row],[Discount Band]]="High",3,IF(Table13[[#This Row],[Discount Band]]="Medium",2,IF(Table13[[#This Row],[Discount Band]]="Low",1,0)))</f>
        <v>2</v>
      </c>
      <c r="F344" s="34">
        <v>2198</v>
      </c>
      <c r="G344" s="26">
        <v>10</v>
      </c>
      <c r="H344" s="26">
        <v>15</v>
      </c>
      <c r="I344" s="26">
        <v>32970</v>
      </c>
      <c r="J344" s="26">
        <v>1978.2</v>
      </c>
      <c r="K344" s="26">
        <v>30991.8</v>
      </c>
      <c r="L344" s="26">
        <v>21980</v>
      </c>
      <c r="M344" s="26">
        <v>9011.7999999999993</v>
      </c>
      <c r="N344" s="32">
        <v>41852</v>
      </c>
      <c r="O344" s="28">
        <v>8</v>
      </c>
      <c r="P344" s="33" t="s">
        <v>35</v>
      </c>
      <c r="Q344" s="31">
        <v>2014</v>
      </c>
    </row>
    <row r="345" spans="1:17" ht="12.55" x14ac:dyDescent="0.2">
      <c r="A345" s="24" t="s">
        <v>31</v>
      </c>
      <c r="B345" s="24" t="s">
        <v>24</v>
      </c>
      <c r="C345" s="25" t="s">
        <v>44</v>
      </c>
      <c r="D345" s="25" t="s">
        <v>19</v>
      </c>
      <c r="E345" s="28">
        <f>IF(Table13[[#This Row],[Discount Band]]="High",3,IF(Table13[[#This Row],[Discount Band]]="Medium",2,IF(Table13[[#This Row],[Discount Band]]="Low",1,0)))</f>
        <v>0</v>
      </c>
      <c r="F345" s="34">
        <v>1804</v>
      </c>
      <c r="G345" s="26">
        <v>120</v>
      </c>
      <c r="H345" s="26">
        <v>125</v>
      </c>
      <c r="I345" s="26">
        <v>225500</v>
      </c>
      <c r="J345" s="26">
        <v>0</v>
      </c>
      <c r="K345" s="26">
        <v>225500</v>
      </c>
      <c r="L345" s="26">
        <v>216480</v>
      </c>
      <c r="M345" s="26">
        <v>9020</v>
      </c>
      <c r="N345" s="32">
        <v>41671</v>
      </c>
      <c r="O345" s="28">
        <v>2</v>
      </c>
      <c r="P345" s="33" t="s">
        <v>41</v>
      </c>
      <c r="Q345" s="31">
        <v>2014</v>
      </c>
    </row>
    <row r="346" spans="1:17" ht="12.55" x14ac:dyDescent="0.2">
      <c r="A346" s="24" t="s">
        <v>16</v>
      </c>
      <c r="B346" s="24" t="s">
        <v>24</v>
      </c>
      <c r="C346" s="25" t="s">
        <v>47</v>
      </c>
      <c r="D346" s="25" t="s">
        <v>48</v>
      </c>
      <c r="E346" s="28">
        <f>IF(Table13[[#This Row],[Discount Band]]="High",3,IF(Table13[[#This Row],[Discount Band]]="Medium",2,IF(Table13[[#This Row],[Discount Band]]="Low",1,0)))</f>
        <v>1</v>
      </c>
      <c r="F346" s="34">
        <v>941</v>
      </c>
      <c r="G346" s="26">
        <v>260</v>
      </c>
      <c r="H346" s="26">
        <v>20</v>
      </c>
      <c r="I346" s="26">
        <v>18820</v>
      </c>
      <c r="J346" s="26">
        <v>376.4</v>
      </c>
      <c r="K346" s="26">
        <v>18443.599999999999</v>
      </c>
      <c r="L346" s="26">
        <v>9410</v>
      </c>
      <c r="M346" s="26">
        <v>9033.5999999999985</v>
      </c>
      <c r="N346" s="32">
        <v>41944</v>
      </c>
      <c r="O346" s="28">
        <v>11</v>
      </c>
      <c r="P346" s="33" t="s">
        <v>43</v>
      </c>
      <c r="Q346" s="31">
        <v>2014</v>
      </c>
    </row>
    <row r="347" spans="1:17" ht="12.55" x14ac:dyDescent="0.2">
      <c r="A347" s="24" t="s">
        <v>23</v>
      </c>
      <c r="B347" s="24" t="s">
        <v>39</v>
      </c>
      <c r="C347" s="25" t="s">
        <v>40</v>
      </c>
      <c r="D347" s="25" t="s">
        <v>48</v>
      </c>
      <c r="E347" s="28">
        <f>IF(Table13[[#This Row],[Discount Band]]="High",3,IF(Table13[[#This Row],[Discount Band]]="Medium",2,IF(Table13[[#This Row],[Discount Band]]="Low",1,0)))</f>
        <v>1</v>
      </c>
      <c r="F347" s="34">
        <v>1925</v>
      </c>
      <c r="G347" s="26">
        <v>10</v>
      </c>
      <c r="H347" s="26">
        <v>15</v>
      </c>
      <c r="I347" s="26">
        <v>28875</v>
      </c>
      <c r="J347" s="26">
        <v>577.5</v>
      </c>
      <c r="K347" s="26">
        <v>28297.5</v>
      </c>
      <c r="L347" s="26">
        <v>19250</v>
      </c>
      <c r="M347" s="26">
        <v>9047.5</v>
      </c>
      <c r="N347" s="32">
        <v>41609</v>
      </c>
      <c r="O347" s="28">
        <v>12</v>
      </c>
      <c r="P347" s="33" t="s">
        <v>27</v>
      </c>
      <c r="Q347" s="31">
        <v>2013</v>
      </c>
    </row>
    <row r="348" spans="1:17" ht="12.55" x14ac:dyDescent="0.2">
      <c r="A348" s="24" t="s">
        <v>30</v>
      </c>
      <c r="B348" s="24" t="s">
        <v>24</v>
      </c>
      <c r="C348" s="25" t="s">
        <v>18</v>
      </c>
      <c r="D348" s="25" t="s">
        <v>51</v>
      </c>
      <c r="E348" s="28">
        <f>IF(Table13[[#This Row],[Discount Band]]="High",3,IF(Table13[[#This Row],[Discount Band]]="Medium",2,IF(Table13[[#This Row],[Discount Band]]="Low",1,0)))</f>
        <v>3</v>
      </c>
      <c r="F348" s="34">
        <v>1198</v>
      </c>
      <c r="G348" s="26">
        <v>3</v>
      </c>
      <c r="H348" s="26">
        <v>12</v>
      </c>
      <c r="I348" s="26">
        <v>14376</v>
      </c>
      <c r="J348" s="26">
        <v>1581.36</v>
      </c>
      <c r="K348" s="26">
        <v>12794.64</v>
      </c>
      <c r="L348" s="26">
        <v>3594</v>
      </c>
      <c r="M348" s="26">
        <v>9200.64</v>
      </c>
      <c r="N348" s="32">
        <v>41548</v>
      </c>
      <c r="O348" s="28">
        <v>10</v>
      </c>
      <c r="P348" s="33" t="s">
        <v>37</v>
      </c>
      <c r="Q348" s="31">
        <v>2013</v>
      </c>
    </row>
    <row r="349" spans="1:17" ht="12.55" x14ac:dyDescent="0.2">
      <c r="A349" s="24" t="s">
        <v>30</v>
      </c>
      <c r="B349" s="24" t="s">
        <v>24</v>
      </c>
      <c r="C349" s="25" t="s">
        <v>40</v>
      </c>
      <c r="D349" s="25" t="s">
        <v>51</v>
      </c>
      <c r="E349" s="28">
        <f>IF(Table13[[#This Row],[Discount Band]]="High",3,IF(Table13[[#This Row],[Discount Band]]="Medium",2,IF(Table13[[#This Row],[Discount Band]]="Low",1,0)))</f>
        <v>3</v>
      </c>
      <c r="F349" s="34">
        <v>1198</v>
      </c>
      <c r="G349" s="26">
        <v>10</v>
      </c>
      <c r="H349" s="26">
        <v>12</v>
      </c>
      <c r="I349" s="26">
        <v>14376</v>
      </c>
      <c r="J349" s="26">
        <v>1581.36</v>
      </c>
      <c r="K349" s="26">
        <v>12794.64</v>
      </c>
      <c r="L349" s="26">
        <v>3594</v>
      </c>
      <c r="M349" s="26">
        <v>9200.64</v>
      </c>
      <c r="N349" s="32">
        <v>41548</v>
      </c>
      <c r="O349" s="28">
        <v>10</v>
      </c>
      <c r="P349" s="33" t="s">
        <v>37</v>
      </c>
      <c r="Q349" s="31">
        <v>2013</v>
      </c>
    </row>
    <row r="350" spans="1:17" ht="12.55" x14ac:dyDescent="0.2">
      <c r="A350" s="24" t="s">
        <v>30</v>
      </c>
      <c r="B350" s="24" t="s">
        <v>24</v>
      </c>
      <c r="C350" s="25" t="s">
        <v>40</v>
      </c>
      <c r="D350" s="25" t="s">
        <v>48</v>
      </c>
      <c r="E350" s="28">
        <f>IF(Table13[[#This Row],[Discount Band]]="High",3,IF(Table13[[#This Row],[Discount Band]]="Medium",2,IF(Table13[[#This Row],[Discount Band]]="Low",1,0)))</f>
        <v>1</v>
      </c>
      <c r="F350" s="34">
        <v>1055</v>
      </c>
      <c r="G350" s="26">
        <v>10</v>
      </c>
      <c r="H350" s="26">
        <v>12</v>
      </c>
      <c r="I350" s="26">
        <v>12660</v>
      </c>
      <c r="J350" s="26">
        <v>253.2</v>
      </c>
      <c r="K350" s="26">
        <v>12406.8</v>
      </c>
      <c r="L350" s="26">
        <v>3165</v>
      </c>
      <c r="M350" s="26">
        <v>9241.7999999999993</v>
      </c>
      <c r="N350" s="32">
        <v>41974</v>
      </c>
      <c r="O350" s="28">
        <v>12</v>
      </c>
      <c r="P350" s="33" t="s">
        <v>27</v>
      </c>
      <c r="Q350" s="31">
        <v>2014</v>
      </c>
    </row>
    <row r="351" spans="1:17" ht="12.55" x14ac:dyDescent="0.2">
      <c r="A351" s="24" t="s">
        <v>30</v>
      </c>
      <c r="B351" s="24" t="s">
        <v>24</v>
      </c>
      <c r="C351" s="25" t="s">
        <v>44</v>
      </c>
      <c r="D351" s="25" t="s">
        <v>48</v>
      </c>
      <c r="E351" s="28">
        <f>IF(Table13[[#This Row],[Discount Band]]="High",3,IF(Table13[[#This Row],[Discount Band]]="Medium",2,IF(Table13[[#This Row],[Discount Band]]="Low",1,0)))</f>
        <v>1</v>
      </c>
      <c r="F351" s="34">
        <v>1055</v>
      </c>
      <c r="G351" s="26">
        <v>120</v>
      </c>
      <c r="H351" s="26">
        <v>12</v>
      </c>
      <c r="I351" s="26">
        <v>12660</v>
      </c>
      <c r="J351" s="26">
        <v>253.2</v>
      </c>
      <c r="K351" s="26">
        <v>12406.8</v>
      </c>
      <c r="L351" s="26">
        <v>3165</v>
      </c>
      <c r="M351" s="26">
        <v>9241.7999999999993</v>
      </c>
      <c r="N351" s="32">
        <v>41974</v>
      </c>
      <c r="O351" s="28">
        <v>12</v>
      </c>
      <c r="P351" s="33" t="s">
        <v>27</v>
      </c>
      <c r="Q351" s="31">
        <v>2014</v>
      </c>
    </row>
    <row r="352" spans="1:17" ht="12.55" x14ac:dyDescent="0.2">
      <c r="A352" s="24" t="s">
        <v>16</v>
      </c>
      <c r="B352" s="24" t="s">
        <v>17</v>
      </c>
      <c r="C352" s="25" t="s">
        <v>28</v>
      </c>
      <c r="D352" s="25" t="s">
        <v>51</v>
      </c>
      <c r="E352" s="28">
        <f>IF(Table13[[#This Row],[Discount Band]]="High",3,IF(Table13[[#This Row],[Discount Band]]="Medium",2,IF(Table13[[#This Row],[Discount Band]]="Low",1,0)))</f>
        <v>3</v>
      </c>
      <c r="F352" s="34">
        <v>1249</v>
      </c>
      <c r="G352" s="26">
        <v>5</v>
      </c>
      <c r="H352" s="26">
        <v>20</v>
      </c>
      <c r="I352" s="26">
        <v>24980</v>
      </c>
      <c r="J352" s="26">
        <v>3247.4</v>
      </c>
      <c r="K352" s="26">
        <v>21732.6</v>
      </c>
      <c r="L352" s="26">
        <v>12490</v>
      </c>
      <c r="M352" s="26">
        <v>9242.5999999999985</v>
      </c>
      <c r="N352" s="32">
        <v>41913</v>
      </c>
      <c r="O352" s="28">
        <v>10</v>
      </c>
      <c r="P352" s="33" t="s">
        <v>37</v>
      </c>
      <c r="Q352" s="31">
        <v>2014</v>
      </c>
    </row>
    <row r="353" spans="1:17" ht="12.55" x14ac:dyDescent="0.2">
      <c r="A353" s="24" t="s">
        <v>16</v>
      </c>
      <c r="B353" s="24" t="s">
        <v>17</v>
      </c>
      <c r="C353" s="25" t="s">
        <v>40</v>
      </c>
      <c r="D353" s="25" t="s">
        <v>51</v>
      </c>
      <c r="E353" s="28">
        <f>IF(Table13[[#This Row],[Discount Band]]="High",3,IF(Table13[[#This Row],[Discount Band]]="Medium",2,IF(Table13[[#This Row],[Discount Band]]="Low",1,0)))</f>
        <v>3</v>
      </c>
      <c r="F353" s="34">
        <v>1249</v>
      </c>
      <c r="G353" s="26">
        <v>10</v>
      </c>
      <c r="H353" s="26">
        <v>20</v>
      </c>
      <c r="I353" s="26">
        <v>24980</v>
      </c>
      <c r="J353" s="26">
        <v>3247.4</v>
      </c>
      <c r="K353" s="26">
        <v>21732.6</v>
      </c>
      <c r="L353" s="26">
        <v>12490</v>
      </c>
      <c r="M353" s="26">
        <v>9242.5999999999985</v>
      </c>
      <c r="N353" s="32">
        <v>41913</v>
      </c>
      <c r="O353" s="28">
        <v>10</v>
      </c>
      <c r="P353" s="33" t="s">
        <v>37</v>
      </c>
      <c r="Q353" s="31">
        <v>2014</v>
      </c>
    </row>
    <row r="354" spans="1:17" ht="12.55" x14ac:dyDescent="0.2">
      <c r="A354" s="24" t="s">
        <v>16</v>
      </c>
      <c r="B354" s="24" t="s">
        <v>24</v>
      </c>
      <c r="C354" s="25" t="s">
        <v>44</v>
      </c>
      <c r="D354" s="25" t="s">
        <v>50</v>
      </c>
      <c r="E354" s="28">
        <f>IF(Table13[[#This Row],[Discount Band]]="High",3,IF(Table13[[#This Row],[Discount Band]]="Medium",2,IF(Table13[[#This Row],[Discount Band]]="Low",1,0)))</f>
        <v>2</v>
      </c>
      <c r="F354" s="34">
        <v>1033</v>
      </c>
      <c r="G354" s="26">
        <v>120</v>
      </c>
      <c r="H354" s="26">
        <v>20</v>
      </c>
      <c r="I354" s="26">
        <v>20660</v>
      </c>
      <c r="J354" s="26">
        <v>1033</v>
      </c>
      <c r="K354" s="26">
        <v>19627</v>
      </c>
      <c r="L354" s="26">
        <v>10330</v>
      </c>
      <c r="M354" s="26">
        <v>9297</v>
      </c>
      <c r="N354" s="32">
        <v>41609</v>
      </c>
      <c r="O354" s="28">
        <v>12</v>
      </c>
      <c r="P354" s="33" t="s">
        <v>27</v>
      </c>
      <c r="Q354" s="31">
        <v>2013</v>
      </c>
    </row>
    <row r="355" spans="1:17" ht="12.55" x14ac:dyDescent="0.2">
      <c r="A355" s="24" t="s">
        <v>16</v>
      </c>
      <c r="B355" s="24" t="s">
        <v>26</v>
      </c>
      <c r="C355" s="25" t="s">
        <v>40</v>
      </c>
      <c r="D355" s="25" t="s">
        <v>51</v>
      </c>
      <c r="E355" s="28">
        <f>IF(Table13[[#This Row],[Discount Band]]="High",3,IF(Table13[[#This Row],[Discount Band]]="Medium",2,IF(Table13[[#This Row],[Discount Band]]="Low",1,0)))</f>
        <v>3</v>
      </c>
      <c r="F355" s="34">
        <v>1233</v>
      </c>
      <c r="G355" s="26">
        <v>10</v>
      </c>
      <c r="H355" s="26">
        <v>20</v>
      </c>
      <c r="I355" s="26">
        <v>24660</v>
      </c>
      <c r="J355" s="26">
        <v>2959.2</v>
      </c>
      <c r="K355" s="26">
        <v>21700.799999999999</v>
      </c>
      <c r="L355" s="26">
        <v>12330</v>
      </c>
      <c r="M355" s="26">
        <v>9370.7999999999993</v>
      </c>
      <c r="N355" s="32">
        <v>41974</v>
      </c>
      <c r="O355" s="28">
        <v>12</v>
      </c>
      <c r="P355" s="33" t="s">
        <v>27</v>
      </c>
      <c r="Q355" s="31">
        <v>2014</v>
      </c>
    </row>
    <row r="356" spans="1:17" ht="12.55" x14ac:dyDescent="0.2">
      <c r="A356" s="24" t="s">
        <v>16</v>
      </c>
      <c r="B356" s="24" t="s">
        <v>26</v>
      </c>
      <c r="C356" s="25" t="s">
        <v>45</v>
      </c>
      <c r="D356" s="25" t="s">
        <v>51</v>
      </c>
      <c r="E356" s="28">
        <f>IF(Table13[[#This Row],[Discount Band]]="High",3,IF(Table13[[#This Row],[Discount Band]]="Medium",2,IF(Table13[[#This Row],[Discount Band]]="Low",1,0)))</f>
        <v>3</v>
      </c>
      <c r="F356" s="34">
        <v>1233</v>
      </c>
      <c r="G356" s="26">
        <v>250</v>
      </c>
      <c r="H356" s="26">
        <v>20</v>
      </c>
      <c r="I356" s="26">
        <v>24660</v>
      </c>
      <c r="J356" s="26">
        <v>2959.2</v>
      </c>
      <c r="K356" s="26">
        <v>21700.799999999999</v>
      </c>
      <c r="L356" s="26">
        <v>12330</v>
      </c>
      <c r="M356" s="26">
        <v>9370.7999999999993</v>
      </c>
      <c r="N356" s="32">
        <v>41974</v>
      </c>
      <c r="O356" s="28">
        <v>12</v>
      </c>
      <c r="P356" s="33" t="s">
        <v>27</v>
      </c>
      <c r="Q356" s="31">
        <v>2014</v>
      </c>
    </row>
    <row r="357" spans="1:17" ht="12.55" x14ac:dyDescent="0.2">
      <c r="A357" s="24" t="s">
        <v>30</v>
      </c>
      <c r="B357" s="24" t="s">
        <v>22</v>
      </c>
      <c r="C357" s="25" t="s">
        <v>18</v>
      </c>
      <c r="D357" s="25" t="s">
        <v>50</v>
      </c>
      <c r="E357" s="28">
        <f>IF(Table13[[#This Row],[Discount Band]]="High",3,IF(Table13[[#This Row],[Discount Band]]="Medium",2,IF(Table13[[#This Row],[Discount Band]]="Low",1,0)))</f>
        <v>2</v>
      </c>
      <c r="F357" s="34">
        <v>1116</v>
      </c>
      <c r="G357" s="26">
        <v>3</v>
      </c>
      <c r="H357" s="26">
        <v>12</v>
      </c>
      <c r="I357" s="26">
        <v>13392</v>
      </c>
      <c r="J357" s="26">
        <v>669.6</v>
      </c>
      <c r="K357" s="26">
        <v>12722.4</v>
      </c>
      <c r="L357" s="26">
        <v>3348</v>
      </c>
      <c r="M357" s="26">
        <v>9374.4</v>
      </c>
      <c r="N357" s="32">
        <v>41671</v>
      </c>
      <c r="O357" s="28">
        <v>2</v>
      </c>
      <c r="P357" s="33" t="s">
        <v>41</v>
      </c>
      <c r="Q357" s="31">
        <v>2014</v>
      </c>
    </row>
    <row r="358" spans="1:17" ht="12.55" x14ac:dyDescent="0.2">
      <c r="A358" s="24" t="s">
        <v>42</v>
      </c>
      <c r="B358" s="24" t="s">
        <v>22</v>
      </c>
      <c r="C358" s="25" t="s">
        <v>18</v>
      </c>
      <c r="D358" s="25" t="s">
        <v>48</v>
      </c>
      <c r="E358" s="28">
        <f>IF(Table13[[#This Row],[Discount Band]]="High",3,IF(Table13[[#This Row],[Discount Band]]="Medium",2,IF(Table13[[#This Row],[Discount Band]]="Low",1,0)))</f>
        <v>1</v>
      </c>
      <c r="F358" s="34">
        <v>214</v>
      </c>
      <c r="G358" s="26">
        <v>3</v>
      </c>
      <c r="H358" s="26">
        <v>300</v>
      </c>
      <c r="I358" s="26">
        <v>64200</v>
      </c>
      <c r="J358" s="26">
        <v>1284</v>
      </c>
      <c r="K358" s="26">
        <v>62916</v>
      </c>
      <c r="L358" s="26">
        <v>53500</v>
      </c>
      <c r="M358" s="26">
        <v>9416</v>
      </c>
      <c r="N358" s="32">
        <v>41548</v>
      </c>
      <c r="O358" s="28">
        <v>10</v>
      </c>
      <c r="P358" s="33" t="s">
        <v>37</v>
      </c>
      <c r="Q358" s="31">
        <v>2013</v>
      </c>
    </row>
    <row r="359" spans="1:17" ht="12.55" x14ac:dyDescent="0.2">
      <c r="A359" s="24" t="s">
        <v>42</v>
      </c>
      <c r="B359" s="24" t="s">
        <v>22</v>
      </c>
      <c r="C359" s="25" t="s">
        <v>45</v>
      </c>
      <c r="D359" s="25" t="s">
        <v>48</v>
      </c>
      <c r="E359" s="28">
        <f>IF(Table13[[#This Row],[Discount Band]]="High",3,IF(Table13[[#This Row],[Discount Band]]="Medium",2,IF(Table13[[#This Row],[Discount Band]]="Low",1,0)))</f>
        <v>1</v>
      </c>
      <c r="F359" s="34">
        <v>214</v>
      </c>
      <c r="G359" s="26">
        <v>250</v>
      </c>
      <c r="H359" s="26">
        <v>300</v>
      </c>
      <c r="I359" s="26">
        <v>64200</v>
      </c>
      <c r="J359" s="26">
        <v>1284</v>
      </c>
      <c r="K359" s="26">
        <v>62916</v>
      </c>
      <c r="L359" s="26">
        <v>53500</v>
      </c>
      <c r="M359" s="26">
        <v>9416</v>
      </c>
      <c r="N359" s="32">
        <v>41548</v>
      </c>
      <c r="O359" s="28">
        <v>10</v>
      </c>
      <c r="P359" s="33" t="s">
        <v>37</v>
      </c>
      <c r="Q359" s="31">
        <v>2013</v>
      </c>
    </row>
    <row r="360" spans="1:17" ht="12.55" x14ac:dyDescent="0.2">
      <c r="A360" s="24" t="s">
        <v>30</v>
      </c>
      <c r="B360" s="24" t="s">
        <v>26</v>
      </c>
      <c r="C360" s="25" t="s">
        <v>47</v>
      </c>
      <c r="D360" s="25" t="s">
        <v>50</v>
      </c>
      <c r="E360" s="28">
        <f>IF(Table13[[#This Row],[Discount Band]]="High",3,IF(Table13[[#This Row],[Discount Band]]="Medium",2,IF(Table13[[#This Row],[Discount Band]]="Low",1,0)))</f>
        <v>2</v>
      </c>
      <c r="F360" s="34">
        <v>1123</v>
      </c>
      <c r="G360" s="26">
        <v>260</v>
      </c>
      <c r="H360" s="26">
        <v>12</v>
      </c>
      <c r="I360" s="26">
        <v>13476</v>
      </c>
      <c r="J360" s="26">
        <v>673.8</v>
      </c>
      <c r="K360" s="26">
        <v>12802.2</v>
      </c>
      <c r="L360" s="26">
        <v>3369</v>
      </c>
      <c r="M360" s="26">
        <v>9433.2000000000007</v>
      </c>
      <c r="N360" s="32">
        <v>41852</v>
      </c>
      <c r="O360" s="28">
        <v>8</v>
      </c>
      <c r="P360" s="33" t="s">
        <v>35</v>
      </c>
      <c r="Q360" s="31">
        <v>2014</v>
      </c>
    </row>
    <row r="361" spans="1:17" ht="12.55" x14ac:dyDescent="0.2">
      <c r="A361" s="24" t="s">
        <v>30</v>
      </c>
      <c r="B361" s="24" t="s">
        <v>26</v>
      </c>
      <c r="C361" s="25" t="s">
        <v>40</v>
      </c>
      <c r="D361" s="25" t="s">
        <v>48</v>
      </c>
      <c r="E361" s="28">
        <f>IF(Table13[[#This Row],[Discount Band]]="High",3,IF(Table13[[#This Row],[Discount Band]]="Medium",2,IF(Table13[[#This Row],[Discount Band]]="Low",1,0)))</f>
        <v>1</v>
      </c>
      <c r="F361" s="34">
        <v>1084</v>
      </c>
      <c r="G361" s="26">
        <v>10</v>
      </c>
      <c r="H361" s="26">
        <v>12</v>
      </c>
      <c r="I361" s="26">
        <v>13008</v>
      </c>
      <c r="J361" s="26">
        <v>260.16000000000003</v>
      </c>
      <c r="K361" s="26">
        <v>12747.84</v>
      </c>
      <c r="L361" s="26">
        <v>3252</v>
      </c>
      <c r="M361" s="26">
        <v>9495.84</v>
      </c>
      <c r="N361" s="32">
        <v>41974</v>
      </c>
      <c r="O361" s="28">
        <v>12</v>
      </c>
      <c r="P361" s="33" t="s">
        <v>27</v>
      </c>
      <c r="Q361" s="31">
        <v>2014</v>
      </c>
    </row>
    <row r="362" spans="1:17" ht="12.55" x14ac:dyDescent="0.2">
      <c r="A362" s="24" t="s">
        <v>30</v>
      </c>
      <c r="B362" s="24" t="s">
        <v>26</v>
      </c>
      <c r="C362" s="25" t="s">
        <v>44</v>
      </c>
      <c r="D362" s="25" t="s">
        <v>48</v>
      </c>
      <c r="E362" s="28">
        <f>IF(Table13[[#This Row],[Discount Band]]="High",3,IF(Table13[[#This Row],[Discount Band]]="Medium",2,IF(Table13[[#This Row],[Discount Band]]="Low",1,0)))</f>
        <v>1</v>
      </c>
      <c r="F362" s="34">
        <v>1084</v>
      </c>
      <c r="G362" s="26">
        <v>120</v>
      </c>
      <c r="H362" s="26">
        <v>12</v>
      </c>
      <c r="I362" s="26">
        <v>13008</v>
      </c>
      <c r="J362" s="26">
        <v>260.16000000000003</v>
      </c>
      <c r="K362" s="26">
        <v>12747.84</v>
      </c>
      <c r="L362" s="26">
        <v>3252</v>
      </c>
      <c r="M362" s="26">
        <v>9495.84</v>
      </c>
      <c r="N362" s="32">
        <v>41974</v>
      </c>
      <c r="O362" s="28">
        <v>12</v>
      </c>
      <c r="P362" s="33" t="s">
        <v>27</v>
      </c>
      <c r="Q362" s="31">
        <v>2014</v>
      </c>
    </row>
    <row r="363" spans="1:17" ht="12.55" x14ac:dyDescent="0.2">
      <c r="A363" s="24" t="s">
        <v>23</v>
      </c>
      <c r="B363" s="24" t="s">
        <v>24</v>
      </c>
      <c r="C363" s="25" t="s">
        <v>28</v>
      </c>
      <c r="D363" s="25" t="s">
        <v>50</v>
      </c>
      <c r="E363" s="28">
        <f>IF(Table13[[#This Row],[Discount Band]]="High",3,IF(Table13[[#This Row],[Discount Band]]="Medium",2,IF(Table13[[#This Row],[Discount Band]]="Low",1,0)))</f>
        <v>2</v>
      </c>
      <c r="F363" s="34">
        <v>2501</v>
      </c>
      <c r="G363" s="26">
        <v>5</v>
      </c>
      <c r="H363" s="26">
        <v>15</v>
      </c>
      <c r="I363" s="26">
        <v>37515</v>
      </c>
      <c r="J363" s="26">
        <v>3001.2</v>
      </c>
      <c r="K363" s="26">
        <v>34513.800000000003</v>
      </c>
      <c r="L363" s="26">
        <v>25010</v>
      </c>
      <c r="M363" s="26">
        <v>9503.8000000000029</v>
      </c>
      <c r="N363" s="32">
        <v>41699</v>
      </c>
      <c r="O363" s="28">
        <v>3</v>
      </c>
      <c r="P363" s="33" t="s">
        <v>29</v>
      </c>
      <c r="Q363" s="31">
        <v>2014</v>
      </c>
    </row>
    <row r="364" spans="1:17" ht="12.55" x14ac:dyDescent="0.2">
      <c r="A364" s="24" t="s">
        <v>23</v>
      </c>
      <c r="B364" s="24" t="s">
        <v>26</v>
      </c>
      <c r="C364" s="25" t="s">
        <v>44</v>
      </c>
      <c r="D364" s="25" t="s">
        <v>50</v>
      </c>
      <c r="E364" s="28">
        <f>IF(Table13[[#This Row],[Discount Band]]="High",3,IF(Table13[[#This Row],[Discount Band]]="Medium",2,IF(Table13[[#This Row],[Discount Band]]="Low",1,0)))</f>
        <v>2</v>
      </c>
      <c r="F364" s="34">
        <v>2628</v>
      </c>
      <c r="G364" s="26">
        <v>120</v>
      </c>
      <c r="H364" s="26">
        <v>15</v>
      </c>
      <c r="I364" s="26">
        <v>39420</v>
      </c>
      <c r="J364" s="26">
        <v>3547.8</v>
      </c>
      <c r="K364" s="26">
        <v>35872.199999999997</v>
      </c>
      <c r="L364" s="26">
        <v>26280</v>
      </c>
      <c r="M364" s="26">
        <v>9592.1999999999971</v>
      </c>
      <c r="N364" s="32">
        <v>41730</v>
      </c>
      <c r="O364" s="28">
        <v>4</v>
      </c>
      <c r="P364" s="33" t="s">
        <v>46</v>
      </c>
      <c r="Q364" s="31">
        <v>2014</v>
      </c>
    </row>
    <row r="365" spans="1:17" ht="12.55" x14ac:dyDescent="0.2">
      <c r="A365" s="24" t="s">
        <v>16</v>
      </c>
      <c r="B365" s="24" t="s">
        <v>17</v>
      </c>
      <c r="C365" s="25" t="s">
        <v>47</v>
      </c>
      <c r="D365" s="25" t="s">
        <v>50</v>
      </c>
      <c r="E365" s="28">
        <f>IF(Table13[[#This Row],[Discount Band]]="High",3,IF(Table13[[#This Row],[Discount Band]]="Medium",2,IF(Table13[[#This Row],[Discount Band]]="Low",1,0)))</f>
        <v>2</v>
      </c>
      <c r="F365" s="34">
        <v>1118</v>
      </c>
      <c r="G365" s="26">
        <v>260</v>
      </c>
      <c r="H365" s="26">
        <v>20</v>
      </c>
      <c r="I365" s="26">
        <v>22360</v>
      </c>
      <c r="J365" s="26">
        <v>1565.2</v>
      </c>
      <c r="K365" s="26">
        <v>20794.8</v>
      </c>
      <c r="L365" s="26">
        <v>11180</v>
      </c>
      <c r="M365" s="26">
        <v>9614.7999999999993</v>
      </c>
      <c r="N365" s="32">
        <v>41944</v>
      </c>
      <c r="O365" s="28">
        <v>11</v>
      </c>
      <c r="P365" s="33" t="s">
        <v>43</v>
      </c>
      <c r="Q365" s="31">
        <v>2014</v>
      </c>
    </row>
    <row r="366" spans="1:17" ht="12.55" x14ac:dyDescent="0.2">
      <c r="A366" s="24" t="s">
        <v>16</v>
      </c>
      <c r="B366" s="24" t="s">
        <v>39</v>
      </c>
      <c r="C366" s="25" t="s">
        <v>40</v>
      </c>
      <c r="D366" s="25" t="s">
        <v>48</v>
      </c>
      <c r="E366" s="28">
        <f>IF(Table13[[#This Row],[Discount Band]]="High",3,IF(Table13[[#This Row],[Discount Band]]="Medium",2,IF(Table13[[#This Row],[Discount Band]]="Low",1,0)))</f>
        <v>1</v>
      </c>
      <c r="F366" s="34">
        <v>1056</v>
      </c>
      <c r="G366" s="26">
        <v>10</v>
      </c>
      <c r="H366" s="26">
        <v>20</v>
      </c>
      <c r="I366" s="26">
        <v>21120</v>
      </c>
      <c r="J366" s="26">
        <v>844.8</v>
      </c>
      <c r="K366" s="26">
        <v>20275.2</v>
      </c>
      <c r="L366" s="26">
        <v>10560</v>
      </c>
      <c r="M366" s="26">
        <v>9715.2000000000007</v>
      </c>
      <c r="N366" s="32">
        <v>41883</v>
      </c>
      <c r="O366" s="28">
        <v>9</v>
      </c>
      <c r="P366" s="33" t="s">
        <v>36</v>
      </c>
      <c r="Q366" s="31">
        <v>2014</v>
      </c>
    </row>
    <row r="367" spans="1:17" ht="12.55" x14ac:dyDescent="0.2">
      <c r="A367" s="24" t="s">
        <v>16</v>
      </c>
      <c r="B367" s="24" t="s">
        <v>39</v>
      </c>
      <c r="C367" s="25" t="s">
        <v>18</v>
      </c>
      <c r="D367" s="25" t="s">
        <v>50</v>
      </c>
      <c r="E367" s="28">
        <f>IF(Table13[[#This Row],[Discount Band]]="High",3,IF(Table13[[#This Row],[Discount Band]]="Medium",2,IF(Table13[[#This Row],[Discount Band]]="Low",1,0)))</f>
        <v>2</v>
      </c>
      <c r="F367" s="34">
        <v>1117.5</v>
      </c>
      <c r="G367" s="26">
        <v>3</v>
      </c>
      <c r="H367" s="26">
        <v>20</v>
      </c>
      <c r="I367" s="26">
        <v>22350</v>
      </c>
      <c r="J367" s="26">
        <v>1341</v>
      </c>
      <c r="K367" s="26">
        <v>21009</v>
      </c>
      <c r="L367" s="26">
        <v>11175</v>
      </c>
      <c r="M367" s="26">
        <v>9834</v>
      </c>
      <c r="N367" s="32">
        <v>41640</v>
      </c>
      <c r="O367" s="28">
        <v>1</v>
      </c>
      <c r="P367" s="33" t="s">
        <v>20</v>
      </c>
      <c r="Q367" s="31">
        <v>2014</v>
      </c>
    </row>
    <row r="368" spans="1:17" ht="12.55" x14ac:dyDescent="0.2">
      <c r="A368" s="24" t="s">
        <v>16</v>
      </c>
      <c r="B368" s="24" t="s">
        <v>26</v>
      </c>
      <c r="C368" s="25" t="s">
        <v>45</v>
      </c>
      <c r="D368" s="25" t="s">
        <v>50</v>
      </c>
      <c r="E368" s="28">
        <f>IF(Table13[[#This Row],[Discount Band]]="High",3,IF(Table13[[#This Row],[Discount Band]]="Medium",2,IF(Table13[[#This Row],[Discount Band]]="Low",1,0)))</f>
        <v>2</v>
      </c>
      <c r="F368" s="34">
        <v>1123</v>
      </c>
      <c r="G368" s="26">
        <v>250</v>
      </c>
      <c r="H368" s="26">
        <v>20</v>
      </c>
      <c r="I368" s="26">
        <v>22460</v>
      </c>
      <c r="J368" s="26">
        <v>1347.6</v>
      </c>
      <c r="K368" s="26">
        <v>21112.400000000001</v>
      </c>
      <c r="L368" s="26">
        <v>11230</v>
      </c>
      <c r="M368" s="26">
        <v>9882.4000000000015</v>
      </c>
      <c r="N368" s="32">
        <v>41579</v>
      </c>
      <c r="O368" s="28">
        <v>11</v>
      </c>
      <c r="P368" s="33" t="s">
        <v>43</v>
      </c>
      <c r="Q368" s="31">
        <v>2013</v>
      </c>
    </row>
    <row r="369" spans="1:17" ht="12.55" x14ac:dyDescent="0.2">
      <c r="A369" s="24" t="s">
        <v>23</v>
      </c>
      <c r="B369" s="24" t="s">
        <v>24</v>
      </c>
      <c r="C369" s="25" t="s">
        <v>40</v>
      </c>
      <c r="D369" s="25" t="s">
        <v>48</v>
      </c>
      <c r="E369" s="28">
        <f>IF(Table13[[#This Row],[Discount Band]]="High",3,IF(Table13[[#This Row],[Discount Band]]="Medium",2,IF(Table13[[#This Row],[Discount Band]]="Low",1,0)))</f>
        <v>1</v>
      </c>
      <c r="F369" s="34">
        <v>2261</v>
      </c>
      <c r="G369" s="26">
        <v>10</v>
      </c>
      <c r="H369" s="26">
        <v>15</v>
      </c>
      <c r="I369" s="26">
        <v>33915</v>
      </c>
      <c r="J369" s="26">
        <v>1356.6</v>
      </c>
      <c r="K369" s="26">
        <v>32558.400000000001</v>
      </c>
      <c r="L369" s="26">
        <v>22610</v>
      </c>
      <c r="M369" s="26">
        <v>9948.4000000000015</v>
      </c>
      <c r="N369" s="32">
        <v>41609</v>
      </c>
      <c r="O369" s="28">
        <v>12</v>
      </c>
      <c r="P369" s="33" t="s">
        <v>27</v>
      </c>
      <c r="Q369" s="31">
        <v>2013</v>
      </c>
    </row>
    <row r="370" spans="1:17" ht="12.55" x14ac:dyDescent="0.2">
      <c r="A370" s="24" t="s">
        <v>30</v>
      </c>
      <c r="B370" s="24" t="s">
        <v>39</v>
      </c>
      <c r="C370" s="25" t="s">
        <v>28</v>
      </c>
      <c r="D370" s="25" t="s">
        <v>48</v>
      </c>
      <c r="E370" s="28">
        <f>IF(Table13[[#This Row],[Discount Band]]="High",3,IF(Table13[[#This Row],[Discount Band]]="Medium",2,IF(Table13[[#This Row],[Discount Band]]="Low",1,0)))</f>
        <v>1</v>
      </c>
      <c r="F370" s="34">
        <v>1142</v>
      </c>
      <c r="G370" s="26">
        <v>5</v>
      </c>
      <c r="H370" s="26">
        <v>12</v>
      </c>
      <c r="I370" s="26">
        <v>13704</v>
      </c>
      <c r="J370" s="26">
        <v>274.08</v>
      </c>
      <c r="K370" s="26">
        <v>13429.92</v>
      </c>
      <c r="L370" s="26">
        <v>3426</v>
      </c>
      <c r="M370" s="26">
        <v>10003.92</v>
      </c>
      <c r="N370" s="32">
        <v>41791</v>
      </c>
      <c r="O370" s="28">
        <v>6</v>
      </c>
      <c r="P370" s="33" t="s">
        <v>25</v>
      </c>
      <c r="Q370" s="31">
        <v>2014</v>
      </c>
    </row>
    <row r="371" spans="1:17" ht="12.55" x14ac:dyDescent="0.2">
      <c r="A371" s="24" t="s">
        <v>30</v>
      </c>
      <c r="B371" s="24" t="s">
        <v>39</v>
      </c>
      <c r="C371" s="25" t="s">
        <v>40</v>
      </c>
      <c r="D371" s="25" t="s">
        <v>48</v>
      </c>
      <c r="E371" s="28">
        <f>IF(Table13[[#This Row],[Discount Band]]="High",3,IF(Table13[[#This Row],[Discount Band]]="Medium",2,IF(Table13[[#This Row],[Discount Band]]="Low",1,0)))</f>
        <v>1</v>
      </c>
      <c r="F371" s="34">
        <v>1142</v>
      </c>
      <c r="G371" s="26">
        <v>10</v>
      </c>
      <c r="H371" s="26">
        <v>12</v>
      </c>
      <c r="I371" s="26">
        <v>13704</v>
      </c>
      <c r="J371" s="26">
        <v>274.08</v>
      </c>
      <c r="K371" s="26">
        <v>13429.92</v>
      </c>
      <c r="L371" s="26">
        <v>3426</v>
      </c>
      <c r="M371" s="26">
        <v>10003.92</v>
      </c>
      <c r="N371" s="32">
        <v>41791</v>
      </c>
      <c r="O371" s="28">
        <v>6</v>
      </c>
      <c r="P371" s="33" t="s">
        <v>25</v>
      </c>
      <c r="Q371" s="31">
        <v>2014</v>
      </c>
    </row>
    <row r="372" spans="1:17" ht="12.55" x14ac:dyDescent="0.2">
      <c r="A372" s="24" t="s">
        <v>42</v>
      </c>
      <c r="B372" s="24" t="s">
        <v>24</v>
      </c>
      <c r="C372" s="25" t="s">
        <v>44</v>
      </c>
      <c r="D372" s="25" t="s">
        <v>50</v>
      </c>
      <c r="E372" s="28">
        <f>IF(Table13[[#This Row],[Discount Band]]="High",3,IF(Table13[[#This Row],[Discount Band]]="Medium",2,IF(Table13[[#This Row],[Discount Band]]="Low",1,0)))</f>
        <v>2</v>
      </c>
      <c r="F372" s="34">
        <v>386</v>
      </c>
      <c r="G372" s="26">
        <v>120</v>
      </c>
      <c r="H372" s="26">
        <v>300</v>
      </c>
      <c r="I372" s="26">
        <v>115800</v>
      </c>
      <c r="J372" s="26">
        <v>9264</v>
      </c>
      <c r="K372" s="26">
        <v>106536</v>
      </c>
      <c r="L372" s="26">
        <v>96500</v>
      </c>
      <c r="M372" s="26">
        <v>10036</v>
      </c>
      <c r="N372" s="32">
        <v>41579</v>
      </c>
      <c r="O372" s="28">
        <v>11</v>
      </c>
      <c r="P372" s="33" t="s">
        <v>43</v>
      </c>
      <c r="Q372" s="31">
        <v>2013</v>
      </c>
    </row>
    <row r="373" spans="1:17" ht="12.55" x14ac:dyDescent="0.2">
      <c r="A373" s="24" t="s">
        <v>30</v>
      </c>
      <c r="B373" s="24" t="s">
        <v>24</v>
      </c>
      <c r="C373" s="25" t="s">
        <v>40</v>
      </c>
      <c r="D373" s="25" t="s">
        <v>51</v>
      </c>
      <c r="E373" s="28">
        <f>IF(Table13[[#This Row],[Discount Band]]="High",3,IF(Table13[[#This Row],[Discount Band]]="Medium",2,IF(Table13[[#This Row],[Discount Band]]="Low",1,0)))</f>
        <v>3</v>
      </c>
      <c r="F373" s="34">
        <v>1393</v>
      </c>
      <c r="G373" s="26">
        <v>10</v>
      </c>
      <c r="H373" s="26">
        <v>12</v>
      </c>
      <c r="I373" s="26">
        <v>16716</v>
      </c>
      <c r="J373" s="26">
        <v>2340.2399999999998</v>
      </c>
      <c r="K373" s="26">
        <v>14375.76</v>
      </c>
      <c r="L373" s="26">
        <v>4179</v>
      </c>
      <c r="M373" s="26">
        <v>10196.76</v>
      </c>
      <c r="N373" s="32">
        <v>41913</v>
      </c>
      <c r="O373" s="28">
        <v>10</v>
      </c>
      <c r="P373" s="33" t="s">
        <v>37</v>
      </c>
      <c r="Q373" s="31">
        <v>2014</v>
      </c>
    </row>
    <row r="374" spans="1:17" ht="12.55" x14ac:dyDescent="0.2">
      <c r="A374" s="24" t="s">
        <v>30</v>
      </c>
      <c r="B374" s="24" t="s">
        <v>24</v>
      </c>
      <c r="C374" s="25" t="s">
        <v>47</v>
      </c>
      <c r="D374" s="25" t="s">
        <v>51</v>
      </c>
      <c r="E374" s="28">
        <f>IF(Table13[[#This Row],[Discount Band]]="High",3,IF(Table13[[#This Row],[Discount Band]]="Medium",2,IF(Table13[[#This Row],[Discount Band]]="Low",1,0)))</f>
        <v>3</v>
      </c>
      <c r="F374" s="34">
        <v>1393</v>
      </c>
      <c r="G374" s="26">
        <v>260</v>
      </c>
      <c r="H374" s="26">
        <v>12</v>
      </c>
      <c r="I374" s="26">
        <v>16716</v>
      </c>
      <c r="J374" s="26">
        <v>2340.2399999999998</v>
      </c>
      <c r="K374" s="26">
        <v>14375.76</v>
      </c>
      <c r="L374" s="26">
        <v>4179</v>
      </c>
      <c r="M374" s="26">
        <v>10196.76</v>
      </c>
      <c r="N374" s="32">
        <v>41913</v>
      </c>
      <c r="O374" s="28">
        <v>10</v>
      </c>
      <c r="P374" s="33" t="s">
        <v>37</v>
      </c>
      <c r="Q374" s="31">
        <v>2014</v>
      </c>
    </row>
    <row r="375" spans="1:17" ht="12.55" x14ac:dyDescent="0.2">
      <c r="A375" s="24" t="s">
        <v>23</v>
      </c>
      <c r="B375" s="24" t="s">
        <v>39</v>
      </c>
      <c r="C375" s="25" t="s">
        <v>47</v>
      </c>
      <c r="D375" s="25" t="s">
        <v>51</v>
      </c>
      <c r="E375" s="28">
        <f>IF(Table13[[#This Row],[Discount Band]]="High",3,IF(Table13[[#This Row],[Discount Band]]="Medium",2,IF(Table13[[#This Row],[Discount Band]]="Low",1,0)))</f>
        <v>3</v>
      </c>
      <c r="F375" s="34">
        <v>3199.5</v>
      </c>
      <c r="G375" s="26">
        <v>260</v>
      </c>
      <c r="H375" s="26">
        <v>15</v>
      </c>
      <c r="I375" s="26">
        <v>47992.5</v>
      </c>
      <c r="J375" s="26">
        <v>5279.1749999999993</v>
      </c>
      <c r="K375" s="26">
        <v>42713.324999999997</v>
      </c>
      <c r="L375" s="26">
        <v>31995</v>
      </c>
      <c r="M375" s="26">
        <v>10718.324999999999</v>
      </c>
      <c r="N375" s="32">
        <v>41821</v>
      </c>
      <c r="O375" s="28">
        <v>7</v>
      </c>
      <c r="P375" s="33" t="s">
        <v>32</v>
      </c>
      <c r="Q375" s="31">
        <v>2014</v>
      </c>
    </row>
    <row r="376" spans="1:17" ht="12.55" x14ac:dyDescent="0.2">
      <c r="A376" s="24" t="s">
        <v>23</v>
      </c>
      <c r="B376" s="24" t="s">
        <v>26</v>
      </c>
      <c r="C376" s="25" t="s">
        <v>28</v>
      </c>
      <c r="D376" s="25" t="s">
        <v>48</v>
      </c>
      <c r="E376" s="28">
        <f>IF(Table13[[#This Row],[Discount Band]]="High",3,IF(Table13[[#This Row],[Discount Band]]="Medium",2,IF(Table13[[#This Row],[Discount Band]]="Low",1,0)))</f>
        <v>1</v>
      </c>
      <c r="F376" s="34">
        <v>2214</v>
      </c>
      <c r="G376" s="26">
        <v>5</v>
      </c>
      <c r="H376" s="26">
        <v>15</v>
      </c>
      <c r="I376" s="26">
        <v>33210</v>
      </c>
      <c r="J376" s="26">
        <v>332.1</v>
      </c>
      <c r="K376" s="26">
        <v>32877.9</v>
      </c>
      <c r="L376" s="26">
        <v>22140</v>
      </c>
      <c r="M376" s="26">
        <v>10737.900000000001</v>
      </c>
      <c r="N376" s="32">
        <v>41699</v>
      </c>
      <c r="O376" s="28">
        <v>3</v>
      </c>
      <c r="P376" s="33" t="s">
        <v>29</v>
      </c>
      <c r="Q376" s="31">
        <v>2014</v>
      </c>
    </row>
    <row r="377" spans="1:17" ht="12.55" x14ac:dyDescent="0.2">
      <c r="A377" s="24" t="s">
        <v>23</v>
      </c>
      <c r="B377" s="24" t="s">
        <v>17</v>
      </c>
      <c r="C377" s="25" t="s">
        <v>40</v>
      </c>
      <c r="D377" s="25" t="s">
        <v>19</v>
      </c>
      <c r="E377" s="28">
        <f>IF(Table13[[#This Row],[Discount Band]]="High",3,IF(Table13[[#This Row],[Discount Band]]="Medium",2,IF(Table13[[#This Row],[Discount Band]]="Low",1,0)))</f>
        <v>0</v>
      </c>
      <c r="F377" s="34">
        <v>2152</v>
      </c>
      <c r="G377" s="26">
        <v>10</v>
      </c>
      <c r="H377" s="26">
        <v>15</v>
      </c>
      <c r="I377" s="26">
        <v>32280</v>
      </c>
      <c r="J377" s="26">
        <v>0</v>
      </c>
      <c r="K377" s="26">
        <v>32280</v>
      </c>
      <c r="L377" s="26">
        <v>21520</v>
      </c>
      <c r="M377" s="26">
        <v>10760</v>
      </c>
      <c r="N377" s="32">
        <v>41609</v>
      </c>
      <c r="O377" s="28">
        <v>12</v>
      </c>
      <c r="P377" s="33" t="s">
        <v>27</v>
      </c>
      <c r="Q377" s="31">
        <v>2013</v>
      </c>
    </row>
    <row r="378" spans="1:17" ht="12.55" x14ac:dyDescent="0.2">
      <c r="A378" s="24" t="s">
        <v>16</v>
      </c>
      <c r="B378" s="24" t="s">
        <v>39</v>
      </c>
      <c r="C378" s="25" t="s">
        <v>28</v>
      </c>
      <c r="D378" s="25" t="s">
        <v>50</v>
      </c>
      <c r="E378" s="28">
        <f>IF(Table13[[#This Row],[Discount Band]]="High",3,IF(Table13[[#This Row],[Discount Band]]="Medium",2,IF(Table13[[#This Row],[Discount Band]]="Low",1,0)))</f>
        <v>2</v>
      </c>
      <c r="F378" s="34">
        <v>1282</v>
      </c>
      <c r="G378" s="26">
        <v>5</v>
      </c>
      <c r="H378" s="26">
        <v>20</v>
      </c>
      <c r="I378" s="26">
        <v>25640</v>
      </c>
      <c r="J378" s="26">
        <v>2051.1999999999998</v>
      </c>
      <c r="K378" s="26">
        <v>23588.799999999999</v>
      </c>
      <c r="L378" s="26">
        <v>12820</v>
      </c>
      <c r="M378" s="26">
        <v>10768.8</v>
      </c>
      <c r="N378" s="32">
        <v>41791</v>
      </c>
      <c r="O378" s="28">
        <v>6</v>
      </c>
      <c r="P378" s="33" t="s">
        <v>25</v>
      </c>
      <c r="Q378" s="31">
        <v>2014</v>
      </c>
    </row>
    <row r="379" spans="1:17" ht="12.55" x14ac:dyDescent="0.2">
      <c r="A379" s="24" t="s">
        <v>16</v>
      </c>
      <c r="B379" s="24" t="s">
        <v>39</v>
      </c>
      <c r="C379" s="25" t="s">
        <v>47</v>
      </c>
      <c r="D379" s="25" t="s">
        <v>50</v>
      </c>
      <c r="E379" s="28">
        <f>IF(Table13[[#This Row],[Discount Band]]="High",3,IF(Table13[[#This Row],[Discount Band]]="Medium",2,IF(Table13[[#This Row],[Discount Band]]="Low",1,0)))</f>
        <v>2</v>
      </c>
      <c r="F379" s="34">
        <v>1282</v>
      </c>
      <c r="G379" s="26">
        <v>260</v>
      </c>
      <c r="H379" s="26">
        <v>20</v>
      </c>
      <c r="I379" s="26">
        <v>25640</v>
      </c>
      <c r="J379" s="26">
        <v>2051.1999999999998</v>
      </c>
      <c r="K379" s="26">
        <v>23588.799999999999</v>
      </c>
      <c r="L379" s="26">
        <v>12820</v>
      </c>
      <c r="M379" s="26">
        <v>10768.8</v>
      </c>
      <c r="N379" s="32">
        <v>41791</v>
      </c>
      <c r="O379" s="28">
        <v>6</v>
      </c>
      <c r="P379" s="33" t="s">
        <v>25</v>
      </c>
      <c r="Q379" s="31">
        <v>2014</v>
      </c>
    </row>
    <row r="380" spans="1:17" ht="12.55" x14ac:dyDescent="0.2">
      <c r="A380" s="24" t="s">
        <v>23</v>
      </c>
      <c r="B380" s="24" t="s">
        <v>24</v>
      </c>
      <c r="C380" s="25" t="s">
        <v>18</v>
      </c>
      <c r="D380" s="25" t="s">
        <v>19</v>
      </c>
      <c r="E380" s="28">
        <f>IF(Table13[[#This Row],[Discount Band]]="High",3,IF(Table13[[#This Row],[Discount Band]]="Medium",2,IF(Table13[[#This Row],[Discount Band]]="Low",1,0)))</f>
        <v>0</v>
      </c>
      <c r="F380" s="34">
        <v>2178</v>
      </c>
      <c r="G380" s="26">
        <v>3</v>
      </c>
      <c r="H380" s="26">
        <v>15</v>
      </c>
      <c r="I380" s="26">
        <v>32670</v>
      </c>
      <c r="J380" s="26">
        <v>0</v>
      </c>
      <c r="K380" s="26">
        <v>32670</v>
      </c>
      <c r="L380" s="26">
        <v>21780</v>
      </c>
      <c r="M380" s="26">
        <v>10890</v>
      </c>
      <c r="N380" s="32">
        <v>41791</v>
      </c>
      <c r="O380" s="28">
        <v>6</v>
      </c>
      <c r="P380" s="33" t="s">
        <v>25</v>
      </c>
      <c r="Q380" s="31">
        <v>2014</v>
      </c>
    </row>
    <row r="381" spans="1:17" ht="12.55" x14ac:dyDescent="0.2">
      <c r="A381" s="24" t="s">
        <v>23</v>
      </c>
      <c r="B381" s="36" t="s">
        <v>39</v>
      </c>
      <c r="C381" s="35" t="s">
        <v>40</v>
      </c>
      <c r="D381" s="35" t="s">
        <v>51</v>
      </c>
      <c r="E381" s="39">
        <f>IF(Table13[[#This Row],[Discount Band]]="High",3,IF(Table13[[#This Row],[Discount Band]]="Medium",2,IF(Table13[[#This Row],[Discount Band]]="Low",1,0)))</f>
        <v>3</v>
      </c>
      <c r="F381" s="38">
        <v>1607.47925608011</v>
      </c>
      <c r="G381" s="37">
        <v>96.257510729613699</v>
      </c>
      <c r="H381" s="37">
        <v>118.87087517934</v>
      </c>
      <c r="I381" s="37">
        <v>38220</v>
      </c>
      <c r="J381" s="26">
        <v>0</v>
      </c>
      <c r="K381" s="26">
        <v>32670</v>
      </c>
      <c r="L381" s="26">
        <v>21780</v>
      </c>
      <c r="M381" s="26">
        <v>10890</v>
      </c>
      <c r="N381" s="32">
        <v>41791</v>
      </c>
      <c r="O381" s="28">
        <v>6</v>
      </c>
      <c r="P381" s="33" t="s">
        <v>25</v>
      </c>
      <c r="Q381" s="31">
        <v>2014</v>
      </c>
    </row>
    <row r="382" spans="1:17" ht="12.55" x14ac:dyDescent="0.2">
      <c r="A382" s="24" t="s">
        <v>30</v>
      </c>
      <c r="B382" s="24" t="s">
        <v>26</v>
      </c>
      <c r="C382" s="25" t="s">
        <v>47</v>
      </c>
      <c r="D382" s="25" t="s">
        <v>50</v>
      </c>
      <c r="E382" s="28">
        <f>IF(Table13[[#This Row],[Discount Band]]="High",3,IF(Table13[[#This Row],[Discount Band]]="Medium",2,IF(Table13[[#This Row],[Discount Band]]="Low",1,0)))</f>
        <v>2</v>
      </c>
      <c r="F382" s="34">
        <v>1375</v>
      </c>
      <c r="G382" s="26">
        <v>260</v>
      </c>
      <c r="H382" s="26">
        <v>12</v>
      </c>
      <c r="I382" s="26">
        <v>16500</v>
      </c>
      <c r="J382" s="26">
        <v>1320</v>
      </c>
      <c r="K382" s="26">
        <v>15180</v>
      </c>
      <c r="L382" s="26">
        <v>4125</v>
      </c>
      <c r="M382" s="26">
        <v>11055</v>
      </c>
      <c r="N382" s="32">
        <v>41609</v>
      </c>
      <c r="O382" s="28">
        <v>12</v>
      </c>
      <c r="P382" s="33" t="s">
        <v>27</v>
      </c>
      <c r="Q382" s="31">
        <v>2013</v>
      </c>
    </row>
    <row r="383" spans="1:17" ht="12.55" x14ac:dyDescent="0.2">
      <c r="A383" s="24" t="s">
        <v>23</v>
      </c>
      <c r="B383" s="24" t="s">
        <v>17</v>
      </c>
      <c r="C383" s="25" t="s">
        <v>40</v>
      </c>
      <c r="D383" s="25" t="s">
        <v>48</v>
      </c>
      <c r="E383" s="28">
        <f>IF(Table13[[#This Row],[Discount Band]]="High",3,IF(Table13[[#This Row],[Discount Band]]="Medium",2,IF(Table13[[#This Row],[Discount Band]]="Low",1,0)))</f>
        <v>1</v>
      </c>
      <c r="F383" s="34">
        <v>2363</v>
      </c>
      <c r="G383" s="26">
        <v>10</v>
      </c>
      <c r="H383" s="26">
        <v>15</v>
      </c>
      <c r="I383" s="26">
        <v>35445</v>
      </c>
      <c r="J383" s="26">
        <v>708.9</v>
      </c>
      <c r="K383" s="26">
        <v>34736.1</v>
      </c>
      <c r="L383" s="26">
        <v>23630</v>
      </c>
      <c r="M383" s="26">
        <v>11106.099999999999</v>
      </c>
      <c r="N383" s="32">
        <v>41671</v>
      </c>
      <c r="O383" s="28">
        <v>2</v>
      </c>
      <c r="P383" s="33" t="s">
        <v>41</v>
      </c>
      <c r="Q383" s="31">
        <v>2014</v>
      </c>
    </row>
    <row r="384" spans="1:17" ht="12.55" x14ac:dyDescent="0.2">
      <c r="A384" s="24" t="s">
        <v>23</v>
      </c>
      <c r="B384" s="24" t="s">
        <v>24</v>
      </c>
      <c r="C384" s="25" t="s">
        <v>40</v>
      </c>
      <c r="D384" s="25" t="s">
        <v>50</v>
      </c>
      <c r="E384" s="28">
        <f>IF(Table13[[#This Row],[Discount Band]]="High",3,IF(Table13[[#This Row],[Discount Band]]="Medium",2,IF(Table13[[#This Row],[Discount Band]]="Low",1,0)))</f>
        <v>2</v>
      </c>
      <c r="F384" s="34">
        <v>2620</v>
      </c>
      <c r="G384" s="26">
        <v>10</v>
      </c>
      <c r="H384" s="26">
        <v>15</v>
      </c>
      <c r="I384" s="26">
        <v>39300</v>
      </c>
      <c r="J384" s="26">
        <v>1965</v>
      </c>
      <c r="K384" s="26">
        <v>37335</v>
      </c>
      <c r="L384" s="26">
        <v>26200</v>
      </c>
      <c r="M384" s="26">
        <v>11135</v>
      </c>
      <c r="N384" s="32">
        <v>41883</v>
      </c>
      <c r="O384" s="28">
        <v>9</v>
      </c>
      <c r="P384" s="33" t="s">
        <v>36</v>
      </c>
      <c r="Q384" s="31">
        <v>2014</v>
      </c>
    </row>
    <row r="385" spans="1:17" ht="12.55" x14ac:dyDescent="0.2">
      <c r="A385" s="24" t="s">
        <v>23</v>
      </c>
      <c r="B385" s="24" t="s">
        <v>24</v>
      </c>
      <c r="C385" s="25" t="s">
        <v>40</v>
      </c>
      <c r="D385" s="25" t="s">
        <v>48</v>
      </c>
      <c r="E385" s="28">
        <f>IF(Table13[[#This Row],[Discount Band]]="High",3,IF(Table13[[#This Row],[Discount Band]]="Medium",2,IF(Table13[[#This Row],[Discount Band]]="Low",1,0)))</f>
        <v>1</v>
      </c>
      <c r="F385" s="34">
        <v>2296</v>
      </c>
      <c r="G385" s="26">
        <v>10</v>
      </c>
      <c r="H385" s="26">
        <v>15</v>
      </c>
      <c r="I385" s="26">
        <v>34440</v>
      </c>
      <c r="J385" s="26">
        <v>344.4</v>
      </c>
      <c r="K385" s="26">
        <v>34095.599999999999</v>
      </c>
      <c r="L385" s="26">
        <v>22960</v>
      </c>
      <c r="M385" s="26">
        <v>11135.599999999999</v>
      </c>
      <c r="N385" s="32">
        <v>41671</v>
      </c>
      <c r="O385" s="28">
        <v>2</v>
      </c>
      <c r="P385" s="33" t="s">
        <v>41</v>
      </c>
      <c r="Q385" s="31">
        <v>2014</v>
      </c>
    </row>
    <row r="386" spans="1:17" ht="12.55" x14ac:dyDescent="0.2">
      <c r="A386" s="24" t="s">
        <v>30</v>
      </c>
      <c r="B386" s="24" t="s">
        <v>17</v>
      </c>
      <c r="C386" s="25" t="s">
        <v>18</v>
      </c>
      <c r="D386" s="25" t="s">
        <v>48</v>
      </c>
      <c r="E386" s="28">
        <f>IF(Table13[[#This Row],[Discount Band]]="High",3,IF(Table13[[#This Row],[Discount Band]]="Medium",2,IF(Table13[[#This Row],[Discount Band]]="Low",1,0)))</f>
        <v>1</v>
      </c>
      <c r="F386" s="34">
        <v>1295</v>
      </c>
      <c r="G386" s="26">
        <v>3</v>
      </c>
      <c r="H386" s="26">
        <v>12</v>
      </c>
      <c r="I386" s="26">
        <v>15540</v>
      </c>
      <c r="J386" s="26">
        <v>310.8</v>
      </c>
      <c r="K386" s="26">
        <v>15229.2</v>
      </c>
      <c r="L386" s="26">
        <v>3885</v>
      </c>
      <c r="M386" s="26">
        <v>11344.2</v>
      </c>
      <c r="N386" s="32">
        <v>41913</v>
      </c>
      <c r="O386" s="28">
        <v>10</v>
      </c>
      <c r="P386" s="33" t="s">
        <v>37</v>
      </c>
      <c r="Q386" s="31">
        <v>2014</v>
      </c>
    </row>
    <row r="387" spans="1:17" ht="12.55" x14ac:dyDescent="0.2">
      <c r="A387" s="24" t="s">
        <v>30</v>
      </c>
      <c r="B387" s="24" t="s">
        <v>17</v>
      </c>
      <c r="C387" s="25" t="s">
        <v>40</v>
      </c>
      <c r="D387" s="25" t="s">
        <v>48</v>
      </c>
      <c r="E387" s="28">
        <f>IF(Table13[[#This Row],[Discount Band]]="High",3,IF(Table13[[#This Row],[Discount Band]]="Medium",2,IF(Table13[[#This Row],[Discount Band]]="Low",1,0)))</f>
        <v>1</v>
      </c>
      <c r="F387" s="34">
        <v>1295</v>
      </c>
      <c r="G387" s="26">
        <v>10</v>
      </c>
      <c r="H387" s="26">
        <v>12</v>
      </c>
      <c r="I387" s="26">
        <v>15540</v>
      </c>
      <c r="J387" s="26">
        <v>310.8</v>
      </c>
      <c r="K387" s="26">
        <v>15229.2</v>
      </c>
      <c r="L387" s="26">
        <v>3885</v>
      </c>
      <c r="M387" s="26">
        <v>11344.2</v>
      </c>
      <c r="N387" s="32">
        <v>41913</v>
      </c>
      <c r="O387" s="28">
        <v>10</v>
      </c>
      <c r="P387" s="33" t="s">
        <v>37</v>
      </c>
      <c r="Q387" s="31">
        <v>2014</v>
      </c>
    </row>
    <row r="388" spans="1:17" ht="12.55" x14ac:dyDescent="0.2">
      <c r="A388" s="24" t="s">
        <v>16</v>
      </c>
      <c r="B388" s="24" t="s">
        <v>39</v>
      </c>
      <c r="C388" s="25" t="s">
        <v>45</v>
      </c>
      <c r="D388" s="25" t="s">
        <v>50</v>
      </c>
      <c r="E388" s="28">
        <f>IF(Table13[[#This Row],[Discount Band]]="High",3,IF(Table13[[#This Row],[Discount Band]]="Medium",2,IF(Table13[[#This Row],[Discount Band]]="Low",1,0)))</f>
        <v>2</v>
      </c>
      <c r="F388" s="34">
        <v>1265</v>
      </c>
      <c r="G388" s="26">
        <v>250</v>
      </c>
      <c r="H388" s="26">
        <v>20</v>
      </c>
      <c r="I388" s="26">
        <v>25300</v>
      </c>
      <c r="J388" s="26">
        <v>1265</v>
      </c>
      <c r="K388" s="26">
        <v>24035</v>
      </c>
      <c r="L388" s="26">
        <v>12650</v>
      </c>
      <c r="M388" s="26">
        <v>11385</v>
      </c>
      <c r="N388" s="32">
        <v>41579</v>
      </c>
      <c r="O388" s="28">
        <v>11</v>
      </c>
      <c r="P388" s="33" t="s">
        <v>43</v>
      </c>
      <c r="Q388" s="31">
        <v>2013</v>
      </c>
    </row>
    <row r="389" spans="1:17" ht="12.55" x14ac:dyDescent="0.2">
      <c r="A389" s="24" t="s">
        <v>42</v>
      </c>
      <c r="B389" s="24" t="s">
        <v>22</v>
      </c>
      <c r="C389" s="25" t="s">
        <v>47</v>
      </c>
      <c r="D389" s="25" t="s">
        <v>48</v>
      </c>
      <c r="E389" s="28">
        <f>IF(Table13[[#This Row],[Discount Band]]="High",3,IF(Table13[[#This Row],[Discount Band]]="Medium",2,IF(Table13[[#This Row],[Discount Band]]="Low",1,0)))</f>
        <v>1</v>
      </c>
      <c r="F389" s="34">
        <v>259</v>
      </c>
      <c r="G389" s="26">
        <v>260</v>
      </c>
      <c r="H389" s="26">
        <v>300</v>
      </c>
      <c r="I389" s="26">
        <v>77700</v>
      </c>
      <c r="J389" s="26">
        <v>1554</v>
      </c>
      <c r="K389" s="26">
        <v>76146</v>
      </c>
      <c r="L389" s="26">
        <v>64750</v>
      </c>
      <c r="M389" s="26">
        <v>11396</v>
      </c>
      <c r="N389" s="32">
        <v>41699</v>
      </c>
      <c r="O389" s="28">
        <v>3</v>
      </c>
      <c r="P389" s="33" t="s">
        <v>29</v>
      </c>
      <c r="Q389" s="31">
        <v>2014</v>
      </c>
    </row>
    <row r="390" spans="1:17" ht="12.55" x14ac:dyDescent="0.2">
      <c r="A390" s="24" t="s">
        <v>16</v>
      </c>
      <c r="B390" s="24" t="s">
        <v>22</v>
      </c>
      <c r="C390" s="25" t="s">
        <v>40</v>
      </c>
      <c r="D390" s="25" t="s">
        <v>50</v>
      </c>
      <c r="E390" s="28">
        <f>IF(Table13[[#This Row],[Discount Band]]="High",3,IF(Table13[[#This Row],[Discount Band]]="Medium",2,IF(Table13[[#This Row],[Discount Band]]="Low",1,0)))</f>
        <v>2</v>
      </c>
      <c r="F390" s="34">
        <v>1366</v>
      </c>
      <c r="G390" s="26">
        <v>10</v>
      </c>
      <c r="H390" s="26">
        <v>20</v>
      </c>
      <c r="I390" s="26">
        <v>27320</v>
      </c>
      <c r="J390" s="26">
        <v>2185.6</v>
      </c>
      <c r="K390" s="26">
        <v>25134.400000000001</v>
      </c>
      <c r="L390" s="26">
        <v>13660</v>
      </c>
      <c r="M390" s="26">
        <v>11474.400000000001</v>
      </c>
      <c r="N390" s="32">
        <v>41791</v>
      </c>
      <c r="O390" s="28">
        <v>6</v>
      </c>
      <c r="P390" s="33" t="s">
        <v>25</v>
      </c>
      <c r="Q390" s="31">
        <v>2014</v>
      </c>
    </row>
    <row r="391" spans="1:17" ht="12.55" x14ac:dyDescent="0.2">
      <c r="A391" s="24" t="s">
        <v>16</v>
      </c>
      <c r="B391" s="24" t="s">
        <v>22</v>
      </c>
      <c r="C391" s="25" t="s">
        <v>47</v>
      </c>
      <c r="D391" s="25" t="s">
        <v>50</v>
      </c>
      <c r="E391" s="28">
        <f>IF(Table13[[#This Row],[Discount Band]]="High",3,IF(Table13[[#This Row],[Discount Band]]="Medium",2,IF(Table13[[#This Row],[Discount Band]]="Low",1,0)))</f>
        <v>2</v>
      </c>
      <c r="F391" s="34">
        <v>1366</v>
      </c>
      <c r="G391" s="26">
        <v>260</v>
      </c>
      <c r="H391" s="26">
        <v>20</v>
      </c>
      <c r="I391" s="26">
        <v>27320</v>
      </c>
      <c r="J391" s="26">
        <v>2185.6</v>
      </c>
      <c r="K391" s="26">
        <v>25134.400000000001</v>
      </c>
      <c r="L391" s="26">
        <v>13660</v>
      </c>
      <c r="M391" s="26">
        <v>11474.400000000001</v>
      </c>
      <c r="N391" s="32">
        <v>41791</v>
      </c>
      <c r="O391" s="28">
        <v>6</v>
      </c>
      <c r="P391" s="33" t="s">
        <v>25</v>
      </c>
      <c r="Q391" s="31">
        <v>2014</v>
      </c>
    </row>
    <row r="392" spans="1:17" ht="12.55" x14ac:dyDescent="0.2">
      <c r="A392" s="24" t="s">
        <v>23</v>
      </c>
      <c r="B392" s="24" t="s">
        <v>39</v>
      </c>
      <c r="C392" s="25" t="s">
        <v>40</v>
      </c>
      <c r="D392" s="25" t="s">
        <v>50</v>
      </c>
      <c r="E392" s="28">
        <f>IF(Table13[[#This Row],[Discount Band]]="High",3,IF(Table13[[#This Row],[Discount Band]]="Medium",2,IF(Table13[[#This Row],[Discount Band]]="Low",1,0)))</f>
        <v>2</v>
      </c>
      <c r="F392" s="34">
        <v>2931</v>
      </c>
      <c r="G392" s="26">
        <v>10</v>
      </c>
      <c r="H392" s="26">
        <v>15</v>
      </c>
      <c r="I392" s="26">
        <v>43965</v>
      </c>
      <c r="J392" s="26">
        <v>3077.55</v>
      </c>
      <c r="K392" s="26">
        <v>40887.449999999997</v>
      </c>
      <c r="L392" s="26">
        <v>29310</v>
      </c>
      <c r="M392" s="26">
        <v>11577.449999999997</v>
      </c>
      <c r="N392" s="32">
        <v>41518</v>
      </c>
      <c r="O392" s="28">
        <v>9</v>
      </c>
      <c r="P392" s="33" t="s">
        <v>36</v>
      </c>
      <c r="Q392" s="31">
        <v>2013</v>
      </c>
    </row>
    <row r="393" spans="1:17" ht="12.55" x14ac:dyDescent="0.2">
      <c r="A393" s="24" t="s">
        <v>16</v>
      </c>
      <c r="B393" s="24" t="s">
        <v>22</v>
      </c>
      <c r="C393" s="25" t="s">
        <v>40</v>
      </c>
      <c r="D393" s="25" t="s">
        <v>51</v>
      </c>
      <c r="E393" s="28">
        <f>IF(Table13[[#This Row],[Discount Band]]="High",3,IF(Table13[[#This Row],[Discount Band]]="Medium",2,IF(Table13[[#This Row],[Discount Band]]="Low",1,0)))</f>
        <v>3</v>
      </c>
      <c r="F393" s="34">
        <v>1531</v>
      </c>
      <c r="G393" s="26">
        <v>10</v>
      </c>
      <c r="H393" s="26">
        <v>20</v>
      </c>
      <c r="I393" s="26">
        <v>30620</v>
      </c>
      <c r="J393" s="26">
        <v>3674.4</v>
      </c>
      <c r="K393" s="26">
        <v>26945.599999999999</v>
      </c>
      <c r="L393" s="26">
        <v>15310</v>
      </c>
      <c r="M393" s="26">
        <v>11635.599999999999</v>
      </c>
      <c r="N393" s="32">
        <v>41974</v>
      </c>
      <c r="O393" s="28">
        <v>12</v>
      </c>
      <c r="P393" s="33" t="s">
        <v>27</v>
      </c>
      <c r="Q393" s="31">
        <v>2014</v>
      </c>
    </row>
    <row r="394" spans="1:17" ht="12.55" x14ac:dyDescent="0.2">
      <c r="A394" s="24" t="s">
        <v>16</v>
      </c>
      <c r="B394" s="24" t="s">
        <v>22</v>
      </c>
      <c r="C394" s="25" t="s">
        <v>45</v>
      </c>
      <c r="D394" s="25" t="s">
        <v>51</v>
      </c>
      <c r="E394" s="28">
        <f>IF(Table13[[#This Row],[Discount Band]]="High",3,IF(Table13[[#This Row],[Discount Band]]="Medium",2,IF(Table13[[#This Row],[Discount Band]]="Low",1,0)))</f>
        <v>3</v>
      </c>
      <c r="F394" s="34">
        <v>1531</v>
      </c>
      <c r="G394" s="26">
        <v>250</v>
      </c>
      <c r="H394" s="26">
        <v>20</v>
      </c>
      <c r="I394" s="26">
        <v>30620</v>
      </c>
      <c r="J394" s="26">
        <v>3674.4</v>
      </c>
      <c r="K394" s="26">
        <v>26945.599999999999</v>
      </c>
      <c r="L394" s="26">
        <v>15310</v>
      </c>
      <c r="M394" s="26">
        <v>11635.599999999999</v>
      </c>
      <c r="N394" s="32">
        <v>41974</v>
      </c>
      <c r="O394" s="28">
        <v>12</v>
      </c>
      <c r="P394" s="33" t="s">
        <v>27</v>
      </c>
      <c r="Q394" s="31">
        <v>2014</v>
      </c>
    </row>
    <row r="395" spans="1:17" ht="12.55" x14ac:dyDescent="0.2">
      <c r="A395" s="24" t="s">
        <v>23</v>
      </c>
      <c r="B395" s="24" t="s">
        <v>17</v>
      </c>
      <c r="C395" s="25" t="s">
        <v>18</v>
      </c>
      <c r="D395" s="25" t="s">
        <v>50</v>
      </c>
      <c r="E395" s="28">
        <f>IF(Table13[[#This Row],[Discount Band]]="High",3,IF(Table13[[#This Row],[Discount Band]]="Medium",2,IF(Table13[[#This Row],[Discount Band]]="Low",1,0)))</f>
        <v>2</v>
      </c>
      <c r="F395" s="34">
        <v>2844</v>
      </c>
      <c r="G395" s="26">
        <v>3</v>
      </c>
      <c r="H395" s="26">
        <v>15</v>
      </c>
      <c r="I395" s="26">
        <v>42660</v>
      </c>
      <c r="J395" s="26">
        <v>2559.6</v>
      </c>
      <c r="K395" s="26">
        <v>40100.400000000001</v>
      </c>
      <c r="L395" s="26">
        <v>28440</v>
      </c>
      <c r="M395" s="26">
        <v>11660.400000000001</v>
      </c>
      <c r="N395" s="32">
        <v>41791</v>
      </c>
      <c r="O395" s="28">
        <v>6</v>
      </c>
      <c r="P395" s="33" t="s">
        <v>25</v>
      </c>
      <c r="Q395" s="31">
        <v>2014</v>
      </c>
    </row>
    <row r="396" spans="1:17" ht="12.55" x14ac:dyDescent="0.2">
      <c r="A396" s="24" t="s">
        <v>23</v>
      </c>
      <c r="B396" s="24" t="s">
        <v>17</v>
      </c>
      <c r="C396" s="25" t="s">
        <v>45</v>
      </c>
      <c r="D396" s="25" t="s">
        <v>50</v>
      </c>
      <c r="E396" s="28">
        <f>IF(Table13[[#This Row],[Discount Band]]="High",3,IF(Table13[[#This Row],[Discount Band]]="Medium",2,IF(Table13[[#This Row],[Discount Band]]="Low",1,0)))</f>
        <v>2</v>
      </c>
      <c r="F396" s="34">
        <v>2844</v>
      </c>
      <c r="G396" s="26">
        <v>250</v>
      </c>
      <c r="H396" s="26">
        <v>15</v>
      </c>
      <c r="I396" s="26">
        <v>42660</v>
      </c>
      <c r="J396" s="26">
        <v>2559.6</v>
      </c>
      <c r="K396" s="26">
        <v>40100.400000000001</v>
      </c>
      <c r="L396" s="26">
        <v>28440</v>
      </c>
      <c r="M396" s="26">
        <v>11660.400000000001</v>
      </c>
      <c r="N396" s="32">
        <v>41791</v>
      </c>
      <c r="O396" s="28">
        <v>6</v>
      </c>
      <c r="P396" s="33" t="s">
        <v>25</v>
      </c>
      <c r="Q396" s="31">
        <v>2014</v>
      </c>
    </row>
    <row r="397" spans="1:17" ht="12.55" x14ac:dyDescent="0.2">
      <c r="A397" s="24" t="s">
        <v>16</v>
      </c>
      <c r="B397" s="24" t="s">
        <v>24</v>
      </c>
      <c r="C397" s="25" t="s">
        <v>40</v>
      </c>
      <c r="D397" s="25" t="s">
        <v>50</v>
      </c>
      <c r="E397" s="28">
        <f>IF(Table13[[#This Row],[Discount Band]]="High",3,IF(Table13[[#This Row],[Discount Band]]="Medium",2,IF(Table13[[#This Row],[Discount Band]]="Low",1,0)))</f>
        <v>2</v>
      </c>
      <c r="F397" s="34">
        <v>1303</v>
      </c>
      <c r="G397" s="26">
        <v>10</v>
      </c>
      <c r="H397" s="26">
        <v>20</v>
      </c>
      <c r="I397" s="26">
        <v>26060</v>
      </c>
      <c r="J397" s="26">
        <v>1303</v>
      </c>
      <c r="K397" s="26">
        <v>24757</v>
      </c>
      <c r="L397" s="26">
        <v>13030</v>
      </c>
      <c r="M397" s="26">
        <v>11727</v>
      </c>
      <c r="N397" s="32">
        <v>41671</v>
      </c>
      <c r="O397" s="28">
        <v>2</v>
      </c>
      <c r="P397" s="33" t="s">
        <v>41</v>
      </c>
      <c r="Q397" s="31">
        <v>2014</v>
      </c>
    </row>
    <row r="398" spans="1:17" ht="12.55" x14ac:dyDescent="0.2">
      <c r="A398" s="24" t="s">
        <v>42</v>
      </c>
      <c r="B398" s="24" t="s">
        <v>26</v>
      </c>
      <c r="C398" s="25" t="s">
        <v>40</v>
      </c>
      <c r="D398" s="25" t="s">
        <v>51</v>
      </c>
      <c r="E398" s="28">
        <f>IF(Table13[[#This Row],[Discount Band]]="High",3,IF(Table13[[#This Row],[Discount Band]]="Medium",2,IF(Table13[[#This Row],[Discount Band]]="Low",1,0)))</f>
        <v>3</v>
      </c>
      <c r="F398" s="34">
        <v>591</v>
      </c>
      <c r="G398" s="26">
        <v>10</v>
      </c>
      <c r="H398" s="26">
        <v>300</v>
      </c>
      <c r="I398" s="26">
        <v>177300</v>
      </c>
      <c r="J398" s="26">
        <v>17730</v>
      </c>
      <c r="K398" s="26">
        <v>159570</v>
      </c>
      <c r="L398" s="26">
        <v>147750</v>
      </c>
      <c r="M398" s="26">
        <v>11820</v>
      </c>
      <c r="N398" s="32">
        <v>41760</v>
      </c>
      <c r="O398" s="28">
        <v>5</v>
      </c>
      <c r="P398" s="33" t="s">
        <v>49</v>
      </c>
      <c r="Q398" s="31">
        <v>2014</v>
      </c>
    </row>
    <row r="399" spans="1:17" ht="12.55" x14ac:dyDescent="0.2">
      <c r="A399" s="24" t="s">
        <v>30</v>
      </c>
      <c r="B399" s="24" t="s">
        <v>39</v>
      </c>
      <c r="C399" s="25" t="s">
        <v>40</v>
      </c>
      <c r="D399" s="25" t="s">
        <v>48</v>
      </c>
      <c r="E399" s="28">
        <f>IF(Table13[[#This Row],[Discount Band]]="High",3,IF(Table13[[#This Row],[Discount Band]]="Medium",2,IF(Table13[[#This Row],[Discount Band]]="Low",1,0)))</f>
        <v>1</v>
      </c>
      <c r="F399" s="34">
        <v>1369.5</v>
      </c>
      <c r="G399" s="26">
        <v>10</v>
      </c>
      <c r="H399" s="26">
        <v>12</v>
      </c>
      <c r="I399" s="26">
        <v>16434</v>
      </c>
      <c r="J399" s="26">
        <v>493.02</v>
      </c>
      <c r="K399" s="26">
        <v>15940.98</v>
      </c>
      <c r="L399" s="26">
        <v>4108.5</v>
      </c>
      <c r="M399" s="26">
        <v>11832.48</v>
      </c>
      <c r="N399" s="32">
        <v>41821</v>
      </c>
      <c r="O399" s="28">
        <v>7</v>
      </c>
      <c r="P399" s="33" t="s">
        <v>32</v>
      </c>
      <c r="Q399" s="31">
        <v>2014</v>
      </c>
    </row>
    <row r="400" spans="1:17" ht="12.55" x14ac:dyDescent="0.2">
      <c r="A400" s="24" t="s">
        <v>23</v>
      </c>
      <c r="B400" s="24" t="s">
        <v>26</v>
      </c>
      <c r="C400" s="25" t="s">
        <v>18</v>
      </c>
      <c r="D400" s="25" t="s">
        <v>50</v>
      </c>
      <c r="E400" s="28">
        <f>IF(Table13[[#This Row],[Discount Band]]="High",3,IF(Table13[[#This Row],[Discount Band]]="Medium",2,IF(Table13[[#This Row],[Discount Band]]="Low",1,0)))</f>
        <v>2</v>
      </c>
      <c r="F400" s="34">
        <v>2791</v>
      </c>
      <c r="G400" s="26">
        <v>3</v>
      </c>
      <c r="H400" s="26">
        <v>15</v>
      </c>
      <c r="I400" s="26">
        <v>41865</v>
      </c>
      <c r="J400" s="26">
        <v>2093.25</v>
      </c>
      <c r="K400" s="26">
        <v>39771.75</v>
      </c>
      <c r="L400" s="26">
        <v>27910</v>
      </c>
      <c r="M400" s="26">
        <v>11861.75</v>
      </c>
      <c r="N400" s="32">
        <v>41944</v>
      </c>
      <c r="O400" s="28">
        <v>11</v>
      </c>
      <c r="P400" s="33" t="s">
        <v>43</v>
      </c>
      <c r="Q400" s="31">
        <v>2014</v>
      </c>
    </row>
    <row r="401" spans="1:17" ht="12.55" x14ac:dyDescent="0.2">
      <c r="A401" s="24" t="s">
        <v>16</v>
      </c>
      <c r="B401" s="24" t="s">
        <v>39</v>
      </c>
      <c r="C401" s="25" t="s">
        <v>47</v>
      </c>
      <c r="D401" s="25" t="s">
        <v>48</v>
      </c>
      <c r="E401" s="28">
        <f>IF(Table13[[#This Row],[Discount Band]]="High",3,IF(Table13[[#This Row],[Discount Band]]="Medium",2,IF(Table13[[#This Row],[Discount Band]]="Low",1,0)))</f>
        <v>1</v>
      </c>
      <c r="F401" s="34">
        <v>1236</v>
      </c>
      <c r="G401" s="26">
        <v>260</v>
      </c>
      <c r="H401" s="26">
        <v>20</v>
      </c>
      <c r="I401" s="26">
        <v>24720</v>
      </c>
      <c r="J401" s="26">
        <v>494.4</v>
      </c>
      <c r="K401" s="26">
        <v>24225.599999999999</v>
      </c>
      <c r="L401" s="26">
        <v>12360</v>
      </c>
      <c r="M401" s="26">
        <v>11865.599999999999</v>
      </c>
      <c r="N401" s="32">
        <v>41944</v>
      </c>
      <c r="O401" s="28">
        <v>11</v>
      </c>
      <c r="P401" s="33" t="s">
        <v>43</v>
      </c>
      <c r="Q401" s="31">
        <v>2014</v>
      </c>
    </row>
    <row r="402" spans="1:17" ht="12.55" x14ac:dyDescent="0.2">
      <c r="A402" s="24" t="s">
        <v>42</v>
      </c>
      <c r="B402" s="24" t="s">
        <v>17</v>
      </c>
      <c r="C402" s="25" t="s">
        <v>18</v>
      </c>
      <c r="D402" s="25" t="s">
        <v>51</v>
      </c>
      <c r="E402" s="28">
        <f>IF(Table13[[#This Row],[Discount Band]]="High",3,IF(Table13[[#This Row],[Discount Band]]="Medium",2,IF(Table13[[#This Row],[Discount Band]]="Low",1,0)))</f>
        <v>3</v>
      </c>
      <c r="F402" s="34">
        <v>1496</v>
      </c>
      <c r="G402" s="26">
        <v>3</v>
      </c>
      <c r="H402" s="26">
        <v>300</v>
      </c>
      <c r="I402" s="26">
        <v>448800</v>
      </c>
      <c r="J402" s="26">
        <v>62832</v>
      </c>
      <c r="K402" s="26">
        <v>385968</v>
      </c>
      <c r="L402" s="26">
        <v>374000</v>
      </c>
      <c r="M402" s="26">
        <v>11968</v>
      </c>
      <c r="N402" s="32">
        <v>41913</v>
      </c>
      <c r="O402" s="28">
        <v>10</v>
      </c>
      <c r="P402" s="33" t="s">
        <v>37</v>
      </c>
      <c r="Q402" s="31">
        <v>2014</v>
      </c>
    </row>
    <row r="403" spans="1:17" ht="12.55" x14ac:dyDescent="0.2">
      <c r="A403" s="24" t="s">
        <v>42</v>
      </c>
      <c r="B403" s="24" t="s">
        <v>17</v>
      </c>
      <c r="C403" s="25" t="s">
        <v>45</v>
      </c>
      <c r="D403" s="25" t="s">
        <v>51</v>
      </c>
      <c r="E403" s="28">
        <f>IF(Table13[[#This Row],[Discount Band]]="High",3,IF(Table13[[#This Row],[Discount Band]]="Medium",2,IF(Table13[[#This Row],[Discount Band]]="Low",1,0)))</f>
        <v>3</v>
      </c>
      <c r="F403" s="34">
        <v>1496</v>
      </c>
      <c r="G403" s="26">
        <v>250</v>
      </c>
      <c r="H403" s="26">
        <v>300</v>
      </c>
      <c r="I403" s="26">
        <v>448800</v>
      </c>
      <c r="J403" s="26">
        <v>62832</v>
      </c>
      <c r="K403" s="26">
        <v>385968</v>
      </c>
      <c r="L403" s="26">
        <v>374000</v>
      </c>
      <c r="M403" s="26">
        <v>11968</v>
      </c>
      <c r="N403" s="32">
        <v>41913</v>
      </c>
      <c r="O403" s="28">
        <v>10</v>
      </c>
      <c r="P403" s="33" t="s">
        <v>37</v>
      </c>
      <c r="Q403" s="31">
        <v>2014</v>
      </c>
    </row>
    <row r="404" spans="1:17" ht="12.55" x14ac:dyDescent="0.2">
      <c r="A404" s="24" t="s">
        <v>23</v>
      </c>
      <c r="B404" s="24" t="s">
        <v>26</v>
      </c>
      <c r="C404" s="25" t="s">
        <v>44</v>
      </c>
      <c r="D404" s="25" t="s">
        <v>50</v>
      </c>
      <c r="E404" s="28">
        <f>IF(Table13[[#This Row],[Discount Band]]="High",3,IF(Table13[[#This Row],[Discount Band]]="Medium",2,IF(Table13[[#This Row],[Discount Band]]="Low",1,0)))</f>
        <v>2</v>
      </c>
      <c r="F404" s="34">
        <v>2861</v>
      </c>
      <c r="G404" s="26">
        <v>120</v>
      </c>
      <c r="H404" s="26">
        <v>15</v>
      </c>
      <c r="I404" s="26">
        <v>42915</v>
      </c>
      <c r="J404" s="26">
        <v>2145.75</v>
      </c>
      <c r="K404" s="26">
        <v>40769.25</v>
      </c>
      <c r="L404" s="26">
        <v>28610</v>
      </c>
      <c r="M404" s="26">
        <v>12159.25</v>
      </c>
      <c r="N404" s="32">
        <v>41640</v>
      </c>
      <c r="O404" s="28">
        <v>1</v>
      </c>
      <c r="P404" s="33" t="s">
        <v>20</v>
      </c>
      <c r="Q404" s="31">
        <v>2014</v>
      </c>
    </row>
    <row r="405" spans="1:17" ht="12.55" x14ac:dyDescent="0.2">
      <c r="A405" s="24" t="s">
        <v>23</v>
      </c>
      <c r="B405" s="24" t="s">
        <v>24</v>
      </c>
      <c r="C405" s="25" t="s">
        <v>44</v>
      </c>
      <c r="D405" s="25" t="s">
        <v>51</v>
      </c>
      <c r="E405" s="28">
        <f>IF(Table13[[#This Row],[Discount Band]]="High",3,IF(Table13[[#This Row],[Discount Band]]="Medium",2,IF(Table13[[#This Row],[Discount Band]]="Low",1,0)))</f>
        <v>3</v>
      </c>
      <c r="F405" s="34">
        <v>3997.5</v>
      </c>
      <c r="G405" s="26">
        <v>120</v>
      </c>
      <c r="H405" s="26">
        <v>15</v>
      </c>
      <c r="I405" s="26">
        <v>59962.5</v>
      </c>
      <c r="J405" s="26">
        <v>7795.125</v>
      </c>
      <c r="K405" s="26">
        <v>52167.375</v>
      </c>
      <c r="L405" s="26">
        <v>39975</v>
      </c>
      <c r="M405" s="26">
        <v>12192.375</v>
      </c>
      <c r="N405" s="32">
        <v>41640</v>
      </c>
      <c r="O405" s="28">
        <v>1</v>
      </c>
      <c r="P405" s="33" t="s">
        <v>20</v>
      </c>
      <c r="Q405" s="31">
        <v>2014</v>
      </c>
    </row>
    <row r="406" spans="1:17" ht="12.55" x14ac:dyDescent="0.2">
      <c r="A406" s="24" t="s">
        <v>16</v>
      </c>
      <c r="B406" s="24" t="s">
        <v>39</v>
      </c>
      <c r="C406" s="25" t="s">
        <v>44</v>
      </c>
      <c r="D406" s="25" t="s">
        <v>50</v>
      </c>
      <c r="E406" s="28">
        <f>IF(Table13[[#This Row],[Discount Band]]="High",3,IF(Table13[[#This Row],[Discount Band]]="Medium",2,IF(Table13[[#This Row],[Discount Band]]="Low",1,0)))</f>
        <v>2</v>
      </c>
      <c r="F406" s="34">
        <v>1421</v>
      </c>
      <c r="G406" s="26">
        <v>120</v>
      </c>
      <c r="H406" s="26">
        <v>20</v>
      </c>
      <c r="I406" s="26">
        <v>28420</v>
      </c>
      <c r="J406" s="26">
        <v>1989.4</v>
      </c>
      <c r="K406" s="26">
        <v>26430.6</v>
      </c>
      <c r="L406" s="26">
        <v>14210</v>
      </c>
      <c r="M406" s="26">
        <v>12220.599999999999</v>
      </c>
      <c r="N406" s="32">
        <v>41609</v>
      </c>
      <c r="O406" s="28">
        <v>12</v>
      </c>
      <c r="P406" s="33" t="s">
        <v>27</v>
      </c>
      <c r="Q406" s="31">
        <v>2013</v>
      </c>
    </row>
    <row r="407" spans="1:17" ht="12.55" x14ac:dyDescent="0.2">
      <c r="A407" s="24" t="s">
        <v>23</v>
      </c>
      <c r="B407" s="24" t="s">
        <v>26</v>
      </c>
      <c r="C407" s="25" t="s">
        <v>18</v>
      </c>
      <c r="D407" s="25" t="s">
        <v>19</v>
      </c>
      <c r="E407" s="28">
        <f>IF(Table13[[#This Row],[Discount Band]]="High",3,IF(Table13[[#This Row],[Discount Band]]="Medium",2,IF(Table13[[#This Row],[Discount Band]]="Low",1,0)))</f>
        <v>0</v>
      </c>
      <c r="F407" s="34">
        <v>2470</v>
      </c>
      <c r="G407" s="26">
        <v>3</v>
      </c>
      <c r="H407" s="26">
        <v>15</v>
      </c>
      <c r="I407" s="26">
        <v>37050</v>
      </c>
      <c r="J407" s="26">
        <v>0</v>
      </c>
      <c r="K407" s="26">
        <v>37050</v>
      </c>
      <c r="L407" s="26">
        <v>24700</v>
      </c>
      <c r="M407" s="26">
        <v>12350</v>
      </c>
      <c r="N407" s="32">
        <v>41791</v>
      </c>
      <c r="O407" s="28">
        <v>6</v>
      </c>
      <c r="P407" s="33" t="s">
        <v>25</v>
      </c>
      <c r="Q407" s="31">
        <v>2014</v>
      </c>
    </row>
    <row r="408" spans="1:17" ht="12.55" x14ac:dyDescent="0.2">
      <c r="A408" s="24" t="s">
        <v>23</v>
      </c>
      <c r="B408" s="24" t="s">
        <v>26</v>
      </c>
      <c r="C408" s="25" t="s">
        <v>28</v>
      </c>
      <c r="D408" s="25" t="s">
        <v>19</v>
      </c>
      <c r="E408" s="28">
        <f>IF(Table13[[#This Row],[Discount Band]]="High",3,IF(Table13[[#This Row],[Discount Band]]="Medium",2,IF(Table13[[#This Row],[Discount Band]]="Low",1,0)))</f>
        <v>0</v>
      </c>
      <c r="F408" s="34">
        <v>2470</v>
      </c>
      <c r="G408" s="26">
        <v>5</v>
      </c>
      <c r="H408" s="26">
        <v>15</v>
      </c>
      <c r="I408" s="26">
        <v>37050</v>
      </c>
      <c r="J408" s="26">
        <v>0</v>
      </c>
      <c r="K408" s="26">
        <v>37050</v>
      </c>
      <c r="L408" s="26">
        <v>24700</v>
      </c>
      <c r="M408" s="26">
        <v>12350</v>
      </c>
      <c r="N408" s="32">
        <v>41791</v>
      </c>
      <c r="O408" s="28">
        <v>6</v>
      </c>
      <c r="P408" s="33" t="s">
        <v>25</v>
      </c>
      <c r="Q408" s="31">
        <v>2014</v>
      </c>
    </row>
    <row r="409" spans="1:17" ht="12.55" x14ac:dyDescent="0.2">
      <c r="A409" s="24" t="s">
        <v>23</v>
      </c>
      <c r="B409" s="24" t="s">
        <v>26</v>
      </c>
      <c r="C409" s="25" t="s">
        <v>40</v>
      </c>
      <c r="D409" s="25" t="s">
        <v>19</v>
      </c>
      <c r="E409" s="28">
        <f>IF(Table13[[#This Row],[Discount Band]]="High",3,IF(Table13[[#This Row],[Discount Band]]="Medium",2,IF(Table13[[#This Row],[Discount Band]]="Low",1,0)))</f>
        <v>0</v>
      </c>
      <c r="F409" s="34">
        <v>2472</v>
      </c>
      <c r="G409" s="26">
        <v>10</v>
      </c>
      <c r="H409" s="26">
        <v>15</v>
      </c>
      <c r="I409" s="26">
        <v>37080</v>
      </c>
      <c r="J409" s="26">
        <v>0</v>
      </c>
      <c r="K409" s="26">
        <v>37080</v>
      </c>
      <c r="L409" s="26">
        <v>24720</v>
      </c>
      <c r="M409" s="26">
        <v>12360</v>
      </c>
      <c r="N409" s="32">
        <v>41883</v>
      </c>
      <c r="O409" s="28">
        <v>9</v>
      </c>
      <c r="P409" s="33" t="s">
        <v>36</v>
      </c>
      <c r="Q409" s="31">
        <v>2014</v>
      </c>
    </row>
    <row r="410" spans="1:17" ht="12.55" x14ac:dyDescent="0.2">
      <c r="A410" s="24" t="s">
        <v>42</v>
      </c>
      <c r="B410" s="24" t="s">
        <v>24</v>
      </c>
      <c r="C410" s="25" t="s">
        <v>47</v>
      </c>
      <c r="D410" s="25" t="s">
        <v>51</v>
      </c>
      <c r="E410" s="28">
        <f>IF(Table13[[#This Row],[Discount Band]]="High",3,IF(Table13[[#This Row],[Discount Band]]="Medium",2,IF(Table13[[#This Row],[Discount Band]]="Low",1,0)))</f>
        <v>3</v>
      </c>
      <c r="F410" s="34">
        <v>2475</v>
      </c>
      <c r="G410" s="26">
        <v>260</v>
      </c>
      <c r="H410" s="26">
        <v>300</v>
      </c>
      <c r="I410" s="26">
        <v>742500</v>
      </c>
      <c r="J410" s="26">
        <v>111375</v>
      </c>
      <c r="K410" s="26">
        <v>631125</v>
      </c>
      <c r="L410" s="26">
        <v>618750</v>
      </c>
      <c r="M410" s="26">
        <v>12375</v>
      </c>
      <c r="N410" s="32">
        <v>41699</v>
      </c>
      <c r="O410" s="28">
        <v>3</v>
      </c>
      <c r="P410" s="33" t="s">
        <v>29</v>
      </c>
      <c r="Q410" s="31">
        <v>2014</v>
      </c>
    </row>
    <row r="411" spans="1:17" ht="12.55" x14ac:dyDescent="0.2">
      <c r="A411" s="24" t="s">
        <v>23</v>
      </c>
      <c r="B411" s="24" t="s">
        <v>24</v>
      </c>
      <c r="C411" s="25" t="s">
        <v>45</v>
      </c>
      <c r="D411" s="25" t="s">
        <v>51</v>
      </c>
      <c r="E411" s="28">
        <f>IF(Table13[[#This Row],[Discount Band]]="High",3,IF(Table13[[#This Row],[Discount Band]]="Medium",2,IF(Table13[[#This Row],[Discount Band]]="Low",1,0)))</f>
        <v>3</v>
      </c>
      <c r="F411" s="34">
        <v>3874.5</v>
      </c>
      <c r="G411" s="26">
        <v>250</v>
      </c>
      <c r="H411" s="26">
        <v>15</v>
      </c>
      <c r="I411" s="26">
        <v>58117.5</v>
      </c>
      <c r="J411" s="26">
        <v>6974.0999999999995</v>
      </c>
      <c r="K411" s="26">
        <v>51143.399999999994</v>
      </c>
      <c r="L411" s="26">
        <v>38745</v>
      </c>
      <c r="M411" s="26">
        <v>12398.399999999998</v>
      </c>
      <c r="N411" s="32">
        <v>41821</v>
      </c>
      <c r="O411" s="28">
        <v>7</v>
      </c>
      <c r="P411" s="33" t="s">
        <v>32</v>
      </c>
      <c r="Q411" s="31">
        <v>2014</v>
      </c>
    </row>
    <row r="412" spans="1:17" ht="12.55" x14ac:dyDescent="0.2">
      <c r="A412" s="24" t="s">
        <v>30</v>
      </c>
      <c r="B412" s="24" t="s">
        <v>39</v>
      </c>
      <c r="C412" s="25" t="s">
        <v>44</v>
      </c>
      <c r="D412" s="25" t="s">
        <v>48</v>
      </c>
      <c r="E412" s="28">
        <f>IF(Table13[[#This Row],[Discount Band]]="High",3,IF(Table13[[#This Row],[Discount Band]]="Medium",2,IF(Table13[[#This Row],[Discount Band]]="Low",1,0)))</f>
        <v>1</v>
      </c>
      <c r="F412" s="34">
        <v>1465</v>
      </c>
      <c r="G412" s="26">
        <v>120</v>
      </c>
      <c r="H412" s="26">
        <v>12</v>
      </c>
      <c r="I412" s="26">
        <v>17580</v>
      </c>
      <c r="J412" s="26">
        <v>703.2</v>
      </c>
      <c r="K412" s="26">
        <v>16876.8</v>
      </c>
      <c r="L412" s="26">
        <v>4395</v>
      </c>
      <c r="M412" s="26">
        <v>12481.8</v>
      </c>
      <c r="N412" s="32">
        <v>41699</v>
      </c>
      <c r="O412" s="28">
        <v>3</v>
      </c>
      <c r="P412" s="33" t="s">
        <v>29</v>
      </c>
      <c r="Q412" s="31">
        <v>2014</v>
      </c>
    </row>
    <row r="413" spans="1:17" ht="12.55" x14ac:dyDescent="0.2">
      <c r="A413" s="24" t="s">
        <v>16</v>
      </c>
      <c r="B413" s="24" t="s">
        <v>17</v>
      </c>
      <c r="C413" s="25" t="s">
        <v>40</v>
      </c>
      <c r="D413" s="25" t="s">
        <v>50</v>
      </c>
      <c r="E413" s="28">
        <f>IF(Table13[[#This Row],[Discount Band]]="High",3,IF(Table13[[#This Row],[Discount Band]]="Medium",2,IF(Table13[[#This Row],[Discount Band]]="Low",1,0)))</f>
        <v>2</v>
      </c>
      <c r="F413" s="34">
        <v>1389</v>
      </c>
      <c r="G413" s="26">
        <v>10</v>
      </c>
      <c r="H413" s="26">
        <v>20</v>
      </c>
      <c r="I413" s="26">
        <v>27780</v>
      </c>
      <c r="J413" s="26">
        <v>1389</v>
      </c>
      <c r="K413" s="26">
        <v>26391</v>
      </c>
      <c r="L413" s="26">
        <v>13890</v>
      </c>
      <c r="M413" s="26">
        <v>12501</v>
      </c>
      <c r="N413" s="32">
        <v>41548</v>
      </c>
      <c r="O413" s="28">
        <v>10</v>
      </c>
      <c r="P413" s="33" t="s">
        <v>37</v>
      </c>
      <c r="Q413" s="31">
        <v>2013</v>
      </c>
    </row>
    <row r="414" spans="1:17" ht="12.55" x14ac:dyDescent="0.2">
      <c r="A414" s="24" t="s">
        <v>16</v>
      </c>
      <c r="B414" s="24" t="s">
        <v>17</v>
      </c>
      <c r="C414" s="25" t="s">
        <v>45</v>
      </c>
      <c r="D414" s="25" t="s">
        <v>50</v>
      </c>
      <c r="E414" s="28">
        <f>IF(Table13[[#This Row],[Discount Band]]="High",3,IF(Table13[[#This Row],[Discount Band]]="Medium",2,IF(Table13[[#This Row],[Discount Band]]="Low",1,0)))</f>
        <v>2</v>
      </c>
      <c r="F414" s="34">
        <v>1389</v>
      </c>
      <c r="G414" s="26">
        <v>250</v>
      </c>
      <c r="H414" s="26">
        <v>20</v>
      </c>
      <c r="I414" s="26">
        <v>27780</v>
      </c>
      <c r="J414" s="26">
        <v>1389</v>
      </c>
      <c r="K414" s="26">
        <v>26391</v>
      </c>
      <c r="L414" s="26">
        <v>13890</v>
      </c>
      <c r="M414" s="26">
        <v>12501</v>
      </c>
      <c r="N414" s="32">
        <v>41548</v>
      </c>
      <c r="O414" s="28">
        <v>10</v>
      </c>
      <c r="P414" s="33" t="s">
        <v>37</v>
      </c>
      <c r="Q414" s="31">
        <v>2013</v>
      </c>
    </row>
    <row r="415" spans="1:17" ht="12.55" x14ac:dyDescent="0.2">
      <c r="A415" s="24" t="s">
        <v>30</v>
      </c>
      <c r="B415" s="24" t="s">
        <v>22</v>
      </c>
      <c r="C415" s="25" t="s">
        <v>18</v>
      </c>
      <c r="D415" s="25" t="s">
        <v>50</v>
      </c>
      <c r="E415" s="28">
        <f>IF(Table13[[#This Row],[Discount Band]]="High",3,IF(Table13[[#This Row],[Discount Band]]="Medium",2,IF(Table13[[#This Row],[Discount Band]]="Low",1,0)))</f>
        <v>2</v>
      </c>
      <c r="F415" s="34">
        <v>1580</v>
      </c>
      <c r="G415" s="26">
        <v>3</v>
      </c>
      <c r="H415" s="26">
        <v>12</v>
      </c>
      <c r="I415" s="26">
        <v>18960</v>
      </c>
      <c r="J415" s="26">
        <v>1706.4</v>
      </c>
      <c r="K415" s="26">
        <v>17253.599999999999</v>
      </c>
      <c r="L415" s="26">
        <v>4740</v>
      </c>
      <c r="M415" s="26">
        <v>12513.599999999999</v>
      </c>
      <c r="N415" s="32">
        <v>41883</v>
      </c>
      <c r="O415" s="28">
        <v>9</v>
      </c>
      <c r="P415" s="33" t="s">
        <v>36</v>
      </c>
      <c r="Q415" s="31">
        <v>2014</v>
      </c>
    </row>
    <row r="416" spans="1:17" ht="12.55" x14ac:dyDescent="0.2">
      <c r="A416" s="24" t="s">
        <v>16</v>
      </c>
      <c r="B416" s="24" t="s">
        <v>39</v>
      </c>
      <c r="C416" s="25" t="s">
        <v>18</v>
      </c>
      <c r="D416" s="25" t="s">
        <v>51</v>
      </c>
      <c r="E416" s="28">
        <f>IF(Table13[[#This Row],[Discount Band]]="High",3,IF(Table13[[#This Row],[Discount Band]]="Medium",2,IF(Table13[[#This Row],[Discount Band]]="Low",1,0)))</f>
        <v>3</v>
      </c>
      <c r="F416" s="34">
        <v>1743</v>
      </c>
      <c r="G416" s="26">
        <v>3</v>
      </c>
      <c r="H416" s="26">
        <v>20</v>
      </c>
      <c r="I416" s="26">
        <v>34860</v>
      </c>
      <c r="J416" s="26">
        <v>4880.3999999999996</v>
      </c>
      <c r="K416" s="26">
        <v>29979.599999999999</v>
      </c>
      <c r="L416" s="26">
        <v>17430</v>
      </c>
      <c r="M416" s="26">
        <v>12549.599999999999</v>
      </c>
      <c r="N416" s="32">
        <v>41760</v>
      </c>
      <c r="O416" s="28">
        <v>5</v>
      </c>
      <c r="P416" s="33" t="s">
        <v>49</v>
      </c>
      <c r="Q416" s="31">
        <v>2014</v>
      </c>
    </row>
    <row r="417" spans="1:17" ht="12.55" x14ac:dyDescent="0.2">
      <c r="A417" s="24" t="s">
        <v>16</v>
      </c>
      <c r="B417" s="24" t="s">
        <v>22</v>
      </c>
      <c r="C417" s="25" t="s">
        <v>47</v>
      </c>
      <c r="D417" s="25" t="s">
        <v>50</v>
      </c>
      <c r="E417" s="28">
        <f>IF(Table13[[#This Row],[Discount Band]]="High",3,IF(Table13[[#This Row],[Discount Band]]="Medium",2,IF(Table13[[#This Row],[Discount Band]]="Low",1,0)))</f>
        <v>2</v>
      </c>
      <c r="F417" s="34">
        <v>1520</v>
      </c>
      <c r="G417" s="26">
        <v>260</v>
      </c>
      <c r="H417" s="26">
        <v>20</v>
      </c>
      <c r="I417" s="26">
        <v>30400</v>
      </c>
      <c r="J417" s="26">
        <v>2432</v>
      </c>
      <c r="K417" s="26">
        <v>27968</v>
      </c>
      <c r="L417" s="26">
        <v>15200</v>
      </c>
      <c r="M417" s="26">
        <v>12768</v>
      </c>
      <c r="N417" s="32">
        <v>41944</v>
      </c>
      <c r="O417" s="28">
        <v>11</v>
      </c>
      <c r="P417" s="33" t="s">
        <v>43</v>
      </c>
      <c r="Q417" s="31">
        <v>2014</v>
      </c>
    </row>
    <row r="418" spans="1:17" ht="12.55" x14ac:dyDescent="0.2">
      <c r="A418" s="24" t="s">
        <v>30</v>
      </c>
      <c r="B418" s="24" t="s">
        <v>17</v>
      </c>
      <c r="C418" s="25" t="s">
        <v>18</v>
      </c>
      <c r="D418" s="25" t="s">
        <v>48</v>
      </c>
      <c r="E418" s="28">
        <f>IF(Table13[[#This Row],[Discount Band]]="High",3,IF(Table13[[#This Row],[Discount Band]]="Medium",2,IF(Table13[[#This Row],[Discount Band]]="Low",1,0)))</f>
        <v>1</v>
      </c>
      <c r="F418" s="34">
        <v>1445</v>
      </c>
      <c r="G418" s="26">
        <v>3</v>
      </c>
      <c r="H418" s="26">
        <v>12</v>
      </c>
      <c r="I418" s="26">
        <v>17340</v>
      </c>
      <c r="J418" s="26">
        <v>173.4</v>
      </c>
      <c r="K418" s="26">
        <v>17166.599999999999</v>
      </c>
      <c r="L418" s="26">
        <v>4335</v>
      </c>
      <c r="M418" s="26">
        <v>12831.599999999999</v>
      </c>
      <c r="N418" s="32">
        <v>41883</v>
      </c>
      <c r="O418" s="28">
        <v>9</v>
      </c>
      <c r="P418" s="33" t="s">
        <v>36</v>
      </c>
      <c r="Q418" s="31">
        <v>2014</v>
      </c>
    </row>
    <row r="419" spans="1:17" ht="12.55" x14ac:dyDescent="0.2">
      <c r="A419" s="24" t="s">
        <v>42</v>
      </c>
      <c r="B419" s="24" t="s">
        <v>39</v>
      </c>
      <c r="C419" s="25" t="s">
        <v>44</v>
      </c>
      <c r="D419" s="25" t="s">
        <v>51</v>
      </c>
      <c r="E419" s="28">
        <f>IF(Table13[[#This Row],[Discount Band]]="High",3,IF(Table13[[#This Row],[Discount Band]]="Medium",2,IF(Table13[[#This Row],[Discount Band]]="Low",1,0)))</f>
        <v>3</v>
      </c>
      <c r="F419" s="34">
        <v>2574</v>
      </c>
      <c r="G419" s="26">
        <v>120</v>
      </c>
      <c r="H419" s="26">
        <v>300</v>
      </c>
      <c r="I419" s="26">
        <v>772200</v>
      </c>
      <c r="J419" s="26">
        <v>115830</v>
      </c>
      <c r="K419" s="26">
        <v>656370</v>
      </c>
      <c r="L419" s="26">
        <v>643500</v>
      </c>
      <c r="M419" s="26">
        <v>12870</v>
      </c>
      <c r="N419" s="32">
        <v>41579</v>
      </c>
      <c r="O419" s="28">
        <v>11</v>
      </c>
      <c r="P419" s="33" t="s">
        <v>43</v>
      </c>
      <c r="Q419" s="31">
        <v>2013</v>
      </c>
    </row>
    <row r="420" spans="1:17" ht="12.55" x14ac:dyDescent="0.2">
      <c r="A420" s="24" t="s">
        <v>16</v>
      </c>
      <c r="B420" s="24" t="s">
        <v>39</v>
      </c>
      <c r="C420" s="25" t="s">
        <v>47</v>
      </c>
      <c r="D420" s="25" t="s">
        <v>51</v>
      </c>
      <c r="E420" s="28">
        <f>IF(Table13[[#This Row],[Discount Band]]="High",3,IF(Table13[[#This Row],[Discount Band]]="Medium",2,IF(Table13[[#This Row],[Discount Band]]="Low",1,0)))</f>
        <v>3</v>
      </c>
      <c r="F420" s="34">
        <v>270</v>
      </c>
      <c r="G420" s="26">
        <v>260</v>
      </c>
      <c r="H420" s="26">
        <v>350</v>
      </c>
      <c r="I420" s="26">
        <v>94500</v>
      </c>
      <c r="J420" s="26">
        <v>11340</v>
      </c>
      <c r="K420" s="26">
        <v>83160</v>
      </c>
      <c r="L420" s="26">
        <v>70200</v>
      </c>
      <c r="M420" s="26">
        <v>12960</v>
      </c>
      <c r="N420" s="32">
        <v>41671</v>
      </c>
      <c r="O420" s="28">
        <v>2</v>
      </c>
      <c r="P420" s="33" t="s">
        <v>41</v>
      </c>
      <c r="Q420" s="31">
        <v>2014</v>
      </c>
    </row>
    <row r="421" spans="1:17" ht="12.55" x14ac:dyDescent="0.2">
      <c r="A421" s="24" t="s">
        <v>42</v>
      </c>
      <c r="B421" s="24" t="s">
        <v>24</v>
      </c>
      <c r="C421" s="25" t="s">
        <v>18</v>
      </c>
      <c r="D421" s="25" t="s">
        <v>50</v>
      </c>
      <c r="E421" s="28">
        <f>IF(Table13[[#This Row],[Discount Band]]="High",3,IF(Table13[[#This Row],[Discount Band]]="Medium",2,IF(Table13[[#This Row],[Discount Band]]="Low",1,0)))</f>
        <v>2</v>
      </c>
      <c r="F421" s="34">
        <v>448</v>
      </c>
      <c r="G421" s="26">
        <v>3</v>
      </c>
      <c r="H421" s="26">
        <v>300</v>
      </c>
      <c r="I421" s="26">
        <v>134400</v>
      </c>
      <c r="J421" s="26">
        <v>9408</v>
      </c>
      <c r="K421" s="26">
        <v>124992</v>
      </c>
      <c r="L421" s="26">
        <v>112000</v>
      </c>
      <c r="M421" s="26">
        <v>12992</v>
      </c>
      <c r="N421" s="32">
        <v>41791</v>
      </c>
      <c r="O421" s="28">
        <v>6</v>
      </c>
      <c r="P421" s="33" t="s">
        <v>25</v>
      </c>
      <c r="Q421" s="31">
        <v>2014</v>
      </c>
    </row>
    <row r="422" spans="1:17" ht="12.55" x14ac:dyDescent="0.2">
      <c r="A422" s="24" t="s">
        <v>42</v>
      </c>
      <c r="B422" s="24" t="s">
        <v>24</v>
      </c>
      <c r="C422" s="25" t="s">
        <v>40</v>
      </c>
      <c r="D422" s="25" t="s">
        <v>50</v>
      </c>
      <c r="E422" s="28">
        <f>IF(Table13[[#This Row],[Discount Band]]="High",3,IF(Table13[[#This Row],[Discount Band]]="Medium",2,IF(Table13[[#This Row],[Discount Band]]="Low",1,0)))</f>
        <v>2</v>
      </c>
      <c r="F422" s="34">
        <v>448</v>
      </c>
      <c r="G422" s="26">
        <v>10</v>
      </c>
      <c r="H422" s="26">
        <v>300</v>
      </c>
      <c r="I422" s="26">
        <v>134400</v>
      </c>
      <c r="J422" s="26">
        <v>9408</v>
      </c>
      <c r="K422" s="26">
        <v>124992</v>
      </c>
      <c r="L422" s="26">
        <v>112000</v>
      </c>
      <c r="M422" s="26">
        <v>12992</v>
      </c>
      <c r="N422" s="32">
        <v>41791</v>
      </c>
      <c r="O422" s="28">
        <v>6</v>
      </c>
      <c r="P422" s="33" t="s">
        <v>25</v>
      </c>
      <c r="Q422" s="31">
        <v>2014</v>
      </c>
    </row>
    <row r="423" spans="1:17" ht="12.55" x14ac:dyDescent="0.2">
      <c r="A423" s="24" t="s">
        <v>30</v>
      </c>
      <c r="B423" s="24" t="s">
        <v>39</v>
      </c>
      <c r="C423" s="25" t="s">
        <v>45</v>
      </c>
      <c r="D423" s="25" t="s">
        <v>51</v>
      </c>
      <c r="E423" s="28">
        <f>IF(Table13[[#This Row],[Discount Band]]="High",3,IF(Table13[[#This Row],[Discount Band]]="Medium",2,IF(Table13[[#This Row],[Discount Band]]="Low",1,0)))</f>
        <v>3</v>
      </c>
      <c r="F423" s="34">
        <v>1806</v>
      </c>
      <c r="G423" s="26">
        <v>250</v>
      </c>
      <c r="H423" s="26">
        <v>12</v>
      </c>
      <c r="I423" s="26">
        <v>21672</v>
      </c>
      <c r="J423" s="26">
        <v>3250.8</v>
      </c>
      <c r="K423" s="26">
        <v>18421.2</v>
      </c>
      <c r="L423" s="26">
        <v>5418</v>
      </c>
      <c r="M423" s="26">
        <v>13003.2</v>
      </c>
      <c r="N423" s="32">
        <v>41760</v>
      </c>
      <c r="O423" s="28">
        <v>5</v>
      </c>
      <c r="P423" s="33" t="s">
        <v>49</v>
      </c>
      <c r="Q423" s="31">
        <v>2014</v>
      </c>
    </row>
    <row r="424" spans="1:17" ht="12.55" x14ac:dyDescent="0.2">
      <c r="A424" s="24" t="s">
        <v>16</v>
      </c>
      <c r="B424" s="24" t="s">
        <v>26</v>
      </c>
      <c r="C424" s="25" t="s">
        <v>28</v>
      </c>
      <c r="D424" s="25" t="s">
        <v>51</v>
      </c>
      <c r="E424" s="28">
        <f>IF(Table13[[#This Row],[Discount Band]]="High",3,IF(Table13[[#This Row],[Discount Band]]="Medium",2,IF(Table13[[#This Row],[Discount Band]]="Low",1,0)))</f>
        <v>3</v>
      </c>
      <c r="F424" s="34">
        <v>1715</v>
      </c>
      <c r="G424" s="26">
        <v>5</v>
      </c>
      <c r="H424" s="26">
        <v>20</v>
      </c>
      <c r="I424" s="26">
        <v>34300</v>
      </c>
      <c r="J424" s="26">
        <v>4116</v>
      </c>
      <c r="K424" s="26">
        <v>30184</v>
      </c>
      <c r="L424" s="26">
        <v>17150</v>
      </c>
      <c r="M424" s="26">
        <v>13034</v>
      </c>
      <c r="N424" s="32">
        <v>41548</v>
      </c>
      <c r="O424" s="28">
        <v>10</v>
      </c>
      <c r="P424" s="33" t="s">
        <v>37</v>
      </c>
      <c r="Q424" s="31">
        <v>2013</v>
      </c>
    </row>
    <row r="425" spans="1:17" ht="12.55" x14ac:dyDescent="0.2">
      <c r="A425" s="24" t="s">
        <v>16</v>
      </c>
      <c r="B425" s="24" t="s">
        <v>26</v>
      </c>
      <c r="C425" s="25" t="s">
        <v>40</v>
      </c>
      <c r="D425" s="25" t="s">
        <v>51</v>
      </c>
      <c r="E425" s="28">
        <f>IF(Table13[[#This Row],[Discount Band]]="High",3,IF(Table13[[#This Row],[Discount Band]]="Medium",2,IF(Table13[[#This Row],[Discount Band]]="Low",1,0)))</f>
        <v>3</v>
      </c>
      <c r="F425" s="34">
        <v>1715</v>
      </c>
      <c r="G425" s="26">
        <v>10</v>
      </c>
      <c r="H425" s="26">
        <v>20</v>
      </c>
      <c r="I425" s="26">
        <v>34300</v>
      </c>
      <c r="J425" s="26">
        <v>4116</v>
      </c>
      <c r="K425" s="26">
        <v>30184</v>
      </c>
      <c r="L425" s="26">
        <v>17150</v>
      </c>
      <c r="M425" s="26">
        <v>13034</v>
      </c>
      <c r="N425" s="32">
        <v>41548</v>
      </c>
      <c r="O425" s="28">
        <v>10</v>
      </c>
      <c r="P425" s="33" t="s">
        <v>37</v>
      </c>
      <c r="Q425" s="31">
        <v>2013</v>
      </c>
    </row>
    <row r="426" spans="1:17" ht="12.55" x14ac:dyDescent="0.2">
      <c r="A426" s="24" t="s">
        <v>30</v>
      </c>
      <c r="B426" s="24" t="s">
        <v>22</v>
      </c>
      <c r="C426" s="25" t="s">
        <v>47</v>
      </c>
      <c r="D426" s="25" t="s">
        <v>51</v>
      </c>
      <c r="E426" s="28">
        <f>IF(Table13[[#This Row],[Discount Band]]="High",3,IF(Table13[[#This Row],[Discount Band]]="Medium",2,IF(Table13[[#This Row],[Discount Band]]="Low",1,0)))</f>
        <v>3</v>
      </c>
      <c r="F426" s="34">
        <v>1770</v>
      </c>
      <c r="G426" s="26">
        <v>260</v>
      </c>
      <c r="H426" s="26">
        <v>12</v>
      </c>
      <c r="I426" s="26">
        <v>21240</v>
      </c>
      <c r="J426" s="26">
        <v>2761.2</v>
      </c>
      <c r="K426" s="26">
        <v>18478.8</v>
      </c>
      <c r="L426" s="26">
        <v>5310</v>
      </c>
      <c r="M426" s="26">
        <v>13168.8</v>
      </c>
      <c r="N426" s="32">
        <v>41609</v>
      </c>
      <c r="O426" s="28">
        <v>12</v>
      </c>
      <c r="P426" s="33" t="s">
        <v>27</v>
      </c>
      <c r="Q426" s="31">
        <v>2013</v>
      </c>
    </row>
    <row r="427" spans="1:17" ht="12.55" x14ac:dyDescent="0.2">
      <c r="A427" s="24" t="s">
        <v>16</v>
      </c>
      <c r="B427" s="24" t="s">
        <v>24</v>
      </c>
      <c r="C427" s="25" t="s">
        <v>40</v>
      </c>
      <c r="D427" s="25" t="s">
        <v>50</v>
      </c>
      <c r="E427" s="28">
        <f>IF(Table13[[#This Row],[Discount Band]]="High",3,IF(Table13[[#This Row],[Discount Band]]="Medium",2,IF(Table13[[#This Row],[Discount Band]]="Low",1,0)))</f>
        <v>2</v>
      </c>
      <c r="F427" s="34">
        <v>1535</v>
      </c>
      <c r="G427" s="26">
        <v>10</v>
      </c>
      <c r="H427" s="26">
        <v>20</v>
      </c>
      <c r="I427" s="26">
        <v>30700</v>
      </c>
      <c r="J427" s="26">
        <v>2149</v>
      </c>
      <c r="K427" s="26">
        <v>28551</v>
      </c>
      <c r="L427" s="26">
        <v>15350</v>
      </c>
      <c r="M427" s="26">
        <v>13201</v>
      </c>
      <c r="N427" s="32">
        <v>41883</v>
      </c>
      <c r="O427" s="28">
        <v>9</v>
      </c>
      <c r="P427" s="33" t="s">
        <v>36</v>
      </c>
      <c r="Q427" s="31">
        <v>2014</v>
      </c>
    </row>
    <row r="428" spans="1:17" ht="12.55" x14ac:dyDescent="0.2">
      <c r="A428" s="24" t="s">
        <v>16</v>
      </c>
      <c r="B428" s="24" t="s">
        <v>22</v>
      </c>
      <c r="C428" s="25" t="s">
        <v>18</v>
      </c>
      <c r="D428" s="25" t="s">
        <v>19</v>
      </c>
      <c r="E428" s="28">
        <f>IF(Table13[[#This Row],[Discount Band]]="High",3,IF(Table13[[#This Row],[Discount Band]]="Medium",2,IF(Table13[[#This Row],[Discount Band]]="Low",1,0)))</f>
        <v>0</v>
      </c>
      <c r="F428" s="34">
        <v>1321</v>
      </c>
      <c r="G428" s="26">
        <v>3</v>
      </c>
      <c r="H428" s="26">
        <v>20</v>
      </c>
      <c r="I428" s="26">
        <v>26420</v>
      </c>
      <c r="J428" s="26">
        <v>0</v>
      </c>
      <c r="K428" s="26">
        <v>26420</v>
      </c>
      <c r="L428" s="26">
        <v>13210</v>
      </c>
      <c r="M428" s="26">
        <v>13210</v>
      </c>
      <c r="N428" s="32">
        <v>41640</v>
      </c>
      <c r="O428" s="28">
        <v>1</v>
      </c>
      <c r="P428" s="33" t="s">
        <v>20</v>
      </c>
      <c r="Q428" s="31">
        <v>2014</v>
      </c>
    </row>
    <row r="429" spans="1:17" ht="12.55" x14ac:dyDescent="0.2">
      <c r="A429" s="24" t="s">
        <v>30</v>
      </c>
      <c r="B429" s="24" t="s">
        <v>24</v>
      </c>
      <c r="C429" s="25" t="s">
        <v>45</v>
      </c>
      <c r="D429" s="25" t="s">
        <v>51</v>
      </c>
      <c r="E429" s="28">
        <f>IF(Table13[[#This Row],[Discount Band]]="High",3,IF(Table13[[#This Row],[Discount Band]]="Medium",2,IF(Table13[[#This Row],[Discount Band]]="Low",1,0)))</f>
        <v>3</v>
      </c>
      <c r="F429" s="34">
        <v>1734</v>
      </c>
      <c r="G429" s="26">
        <v>250</v>
      </c>
      <c r="H429" s="26">
        <v>12</v>
      </c>
      <c r="I429" s="26">
        <v>20808</v>
      </c>
      <c r="J429" s="26">
        <v>2288.88</v>
      </c>
      <c r="K429" s="26">
        <v>18519.12</v>
      </c>
      <c r="L429" s="26">
        <v>5202</v>
      </c>
      <c r="M429" s="26">
        <v>13317.119999999999</v>
      </c>
      <c r="N429" s="32">
        <v>41640</v>
      </c>
      <c r="O429" s="28">
        <v>1</v>
      </c>
      <c r="P429" s="33" t="s">
        <v>20</v>
      </c>
      <c r="Q429" s="31">
        <v>2014</v>
      </c>
    </row>
    <row r="430" spans="1:17" ht="12.55" x14ac:dyDescent="0.2">
      <c r="A430" s="24" t="s">
        <v>31</v>
      </c>
      <c r="B430" s="24" t="s">
        <v>17</v>
      </c>
      <c r="C430" s="25" t="s">
        <v>28</v>
      </c>
      <c r="D430" s="25" t="s">
        <v>19</v>
      </c>
      <c r="E430" s="28">
        <f>IF(Table13[[#This Row],[Discount Band]]="High",3,IF(Table13[[#This Row],[Discount Band]]="Medium",2,IF(Table13[[#This Row],[Discount Band]]="Low",1,0)))</f>
        <v>0</v>
      </c>
      <c r="F430" s="34">
        <v>2665.5</v>
      </c>
      <c r="G430" s="26">
        <v>5</v>
      </c>
      <c r="H430" s="26">
        <v>125</v>
      </c>
      <c r="I430" s="26">
        <v>333187.5</v>
      </c>
      <c r="J430" s="26">
        <v>0</v>
      </c>
      <c r="K430" s="26">
        <v>333187.5</v>
      </c>
      <c r="L430" s="26">
        <v>319860</v>
      </c>
      <c r="M430" s="26">
        <v>13327.5</v>
      </c>
      <c r="N430" s="32">
        <v>41821</v>
      </c>
      <c r="O430" s="28">
        <v>7</v>
      </c>
      <c r="P430" s="33" t="s">
        <v>32</v>
      </c>
      <c r="Q430" s="31">
        <v>2014</v>
      </c>
    </row>
    <row r="431" spans="1:17" ht="12.55" x14ac:dyDescent="0.2">
      <c r="A431" s="24" t="s">
        <v>23</v>
      </c>
      <c r="B431" s="24" t="s">
        <v>39</v>
      </c>
      <c r="C431" s="25" t="s">
        <v>40</v>
      </c>
      <c r="D431" s="25" t="s">
        <v>50</v>
      </c>
      <c r="E431" s="28">
        <f>IF(Table13[[#This Row],[Discount Band]]="High",3,IF(Table13[[#This Row],[Discount Band]]="Medium",2,IF(Table13[[#This Row],[Discount Band]]="Low",1,0)))</f>
        <v>2</v>
      </c>
      <c r="F431" s="34">
        <v>3675</v>
      </c>
      <c r="G431" s="26">
        <v>10</v>
      </c>
      <c r="H431" s="26">
        <v>15</v>
      </c>
      <c r="I431" s="26">
        <v>55125</v>
      </c>
      <c r="J431" s="26">
        <v>4961.25</v>
      </c>
      <c r="K431" s="26">
        <v>50163.75</v>
      </c>
      <c r="L431" s="26">
        <v>36750</v>
      </c>
      <c r="M431" s="26">
        <v>13413.75</v>
      </c>
      <c r="N431" s="32">
        <v>41730</v>
      </c>
      <c r="O431" s="28">
        <v>4</v>
      </c>
      <c r="P431" s="33" t="s">
        <v>46</v>
      </c>
      <c r="Q431" s="31">
        <v>2014</v>
      </c>
    </row>
    <row r="432" spans="1:17" ht="12.55" x14ac:dyDescent="0.2">
      <c r="A432" s="24" t="s">
        <v>16</v>
      </c>
      <c r="B432" s="24" t="s">
        <v>24</v>
      </c>
      <c r="C432" s="25" t="s">
        <v>28</v>
      </c>
      <c r="D432" s="25" t="s">
        <v>48</v>
      </c>
      <c r="E432" s="28">
        <f>IF(Table13[[#This Row],[Discount Band]]="High",3,IF(Table13[[#This Row],[Discount Band]]="Medium",2,IF(Table13[[#This Row],[Discount Band]]="Low",1,0)))</f>
        <v>1</v>
      </c>
      <c r="F432" s="34">
        <v>1375.5</v>
      </c>
      <c r="G432" s="26">
        <v>5</v>
      </c>
      <c r="H432" s="26">
        <v>20</v>
      </c>
      <c r="I432" s="26">
        <v>27510</v>
      </c>
      <c r="J432" s="26">
        <v>275.10000000000002</v>
      </c>
      <c r="K432" s="26">
        <v>27234.899999999998</v>
      </c>
      <c r="L432" s="26">
        <v>13755</v>
      </c>
      <c r="M432" s="26">
        <v>13479.899999999998</v>
      </c>
      <c r="N432" s="32">
        <v>41821</v>
      </c>
      <c r="O432" s="28">
        <v>7</v>
      </c>
      <c r="P432" s="33" t="s">
        <v>32</v>
      </c>
      <c r="Q432" s="31">
        <v>2014</v>
      </c>
    </row>
    <row r="433" spans="1:17" ht="12.55" x14ac:dyDescent="0.2">
      <c r="A433" s="24" t="s">
        <v>16</v>
      </c>
      <c r="B433" s="24" t="s">
        <v>26</v>
      </c>
      <c r="C433" s="25" t="s">
        <v>47</v>
      </c>
      <c r="D433" s="25" t="s">
        <v>50</v>
      </c>
      <c r="E433" s="28">
        <f>IF(Table13[[#This Row],[Discount Band]]="High",3,IF(Table13[[#This Row],[Discount Band]]="Medium",2,IF(Table13[[#This Row],[Discount Band]]="Low",1,0)))</f>
        <v>2</v>
      </c>
      <c r="F433" s="34">
        <v>1694</v>
      </c>
      <c r="G433" s="26">
        <v>260</v>
      </c>
      <c r="H433" s="26">
        <v>20</v>
      </c>
      <c r="I433" s="26">
        <v>33880</v>
      </c>
      <c r="J433" s="26">
        <v>3049.2</v>
      </c>
      <c r="K433" s="26">
        <v>30830.799999999999</v>
      </c>
      <c r="L433" s="26">
        <v>16940</v>
      </c>
      <c r="M433" s="26">
        <v>13890.8</v>
      </c>
      <c r="N433" s="32">
        <v>41944</v>
      </c>
      <c r="O433" s="28">
        <v>11</v>
      </c>
      <c r="P433" s="33" t="s">
        <v>43</v>
      </c>
      <c r="Q433" s="31">
        <v>2014</v>
      </c>
    </row>
    <row r="434" spans="1:17" ht="12.55" x14ac:dyDescent="0.2">
      <c r="A434" s="24" t="s">
        <v>30</v>
      </c>
      <c r="B434" s="24" t="s">
        <v>22</v>
      </c>
      <c r="C434" s="25" t="s">
        <v>44</v>
      </c>
      <c r="D434" s="25" t="s">
        <v>19</v>
      </c>
      <c r="E434" s="28">
        <f>IF(Table13[[#This Row],[Discount Band]]="High",3,IF(Table13[[#This Row],[Discount Band]]="Medium",2,IF(Table13[[#This Row],[Discount Band]]="Low",1,0)))</f>
        <v>0</v>
      </c>
      <c r="F434" s="34">
        <v>1545</v>
      </c>
      <c r="G434" s="26">
        <v>120</v>
      </c>
      <c r="H434" s="26">
        <v>12</v>
      </c>
      <c r="I434" s="26">
        <v>18540</v>
      </c>
      <c r="J434" s="26">
        <v>0</v>
      </c>
      <c r="K434" s="26">
        <v>18540</v>
      </c>
      <c r="L434" s="26">
        <v>4635</v>
      </c>
      <c r="M434" s="26">
        <v>13905</v>
      </c>
      <c r="N434" s="32">
        <v>41791</v>
      </c>
      <c r="O434" s="28">
        <v>6</v>
      </c>
      <c r="P434" s="33" t="s">
        <v>25</v>
      </c>
      <c r="Q434" s="31">
        <v>2014</v>
      </c>
    </row>
    <row r="435" spans="1:17" ht="12.55" x14ac:dyDescent="0.2">
      <c r="A435" s="24" t="s">
        <v>30</v>
      </c>
      <c r="B435" s="24" t="s">
        <v>22</v>
      </c>
      <c r="C435" s="25" t="s">
        <v>40</v>
      </c>
      <c r="D435" s="25" t="s">
        <v>50</v>
      </c>
      <c r="E435" s="28">
        <f>IF(Table13[[#This Row],[Discount Band]]="High",3,IF(Table13[[#This Row],[Discount Band]]="Medium",2,IF(Table13[[#This Row],[Discount Band]]="Low",1,0)))</f>
        <v>2</v>
      </c>
      <c r="F435" s="34">
        <v>1775</v>
      </c>
      <c r="G435" s="26">
        <v>10</v>
      </c>
      <c r="H435" s="26">
        <v>12</v>
      </c>
      <c r="I435" s="26">
        <v>21300</v>
      </c>
      <c r="J435" s="26">
        <v>1917</v>
      </c>
      <c r="K435" s="26">
        <v>19383</v>
      </c>
      <c r="L435" s="26">
        <v>5325</v>
      </c>
      <c r="M435" s="26">
        <v>14058</v>
      </c>
      <c r="N435" s="32">
        <v>41579</v>
      </c>
      <c r="O435" s="28">
        <v>11</v>
      </c>
      <c r="P435" s="33" t="s">
        <v>43</v>
      </c>
      <c r="Q435" s="31">
        <v>2013</v>
      </c>
    </row>
    <row r="436" spans="1:17" ht="12.55" x14ac:dyDescent="0.2">
      <c r="A436" s="24" t="s">
        <v>16</v>
      </c>
      <c r="B436" s="24" t="s">
        <v>24</v>
      </c>
      <c r="C436" s="25" t="s">
        <v>18</v>
      </c>
      <c r="D436" s="25" t="s">
        <v>50</v>
      </c>
      <c r="E436" s="28">
        <f>IF(Table13[[#This Row],[Discount Band]]="High",3,IF(Table13[[#This Row],[Discount Band]]="Medium",2,IF(Table13[[#This Row],[Discount Band]]="Low",1,0)))</f>
        <v>2</v>
      </c>
      <c r="F436" s="34">
        <v>1563</v>
      </c>
      <c r="G436" s="26">
        <v>3</v>
      </c>
      <c r="H436" s="26">
        <v>20</v>
      </c>
      <c r="I436" s="26">
        <v>31260</v>
      </c>
      <c r="J436" s="26">
        <v>1563</v>
      </c>
      <c r="K436" s="26">
        <v>29697</v>
      </c>
      <c r="L436" s="26">
        <v>15630</v>
      </c>
      <c r="M436" s="26">
        <v>14067</v>
      </c>
      <c r="N436" s="32">
        <v>41760</v>
      </c>
      <c r="O436" s="28">
        <v>5</v>
      </c>
      <c r="P436" s="33" t="s">
        <v>49</v>
      </c>
      <c r="Q436" s="31">
        <v>2014</v>
      </c>
    </row>
    <row r="437" spans="1:17" ht="12.55" x14ac:dyDescent="0.2">
      <c r="A437" s="24" t="s">
        <v>31</v>
      </c>
      <c r="B437" s="24" t="s">
        <v>39</v>
      </c>
      <c r="C437" s="25" t="s">
        <v>44</v>
      </c>
      <c r="D437" s="25" t="s">
        <v>19</v>
      </c>
      <c r="E437" s="28">
        <f>IF(Table13[[#This Row],[Discount Band]]="High",3,IF(Table13[[#This Row],[Discount Band]]="Medium",2,IF(Table13[[#This Row],[Discount Band]]="Low",1,0)))</f>
        <v>0</v>
      </c>
      <c r="F437" s="34">
        <v>2821</v>
      </c>
      <c r="G437" s="26">
        <v>120</v>
      </c>
      <c r="H437" s="26">
        <v>125</v>
      </c>
      <c r="I437" s="26">
        <v>352625</v>
      </c>
      <c r="J437" s="26">
        <v>0</v>
      </c>
      <c r="K437" s="26">
        <v>352625</v>
      </c>
      <c r="L437" s="26">
        <v>338520</v>
      </c>
      <c r="M437" s="26">
        <v>14105</v>
      </c>
      <c r="N437" s="32">
        <v>41852</v>
      </c>
      <c r="O437" s="28">
        <v>8</v>
      </c>
      <c r="P437" s="33" t="s">
        <v>35</v>
      </c>
      <c r="Q437" s="31">
        <v>2014</v>
      </c>
    </row>
    <row r="438" spans="1:17" ht="12.55" x14ac:dyDescent="0.2">
      <c r="A438" s="24" t="s">
        <v>30</v>
      </c>
      <c r="B438" s="24" t="s">
        <v>24</v>
      </c>
      <c r="C438" s="25" t="s">
        <v>45</v>
      </c>
      <c r="D438" s="25" t="s">
        <v>50</v>
      </c>
      <c r="E438" s="28">
        <f>IF(Table13[[#This Row],[Discount Band]]="High",3,IF(Table13[[#This Row],[Discount Band]]="Medium",2,IF(Table13[[#This Row],[Discount Band]]="Low",1,0)))</f>
        <v>2</v>
      </c>
      <c r="F438" s="34">
        <v>1738.5</v>
      </c>
      <c r="G438" s="26">
        <v>250</v>
      </c>
      <c r="H438" s="26">
        <v>12</v>
      </c>
      <c r="I438" s="26">
        <v>20862</v>
      </c>
      <c r="J438" s="26">
        <v>1460.34</v>
      </c>
      <c r="K438" s="26">
        <v>19401.66</v>
      </c>
      <c r="L438" s="26">
        <v>5215.5</v>
      </c>
      <c r="M438" s="26">
        <v>14186.16</v>
      </c>
      <c r="N438" s="32">
        <v>41730</v>
      </c>
      <c r="O438" s="28">
        <v>4</v>
      </c>
      <c r="P438" s="33" t="s">
        <v>46</v>
      </c>
      <c r="Q438" s="31">
        <v>2014</v>
      </c>
    </row>
    <row r="439" spans="1:17" ht="12.55" x14ac:dyDescent="0.2">
      <c r="A439" s="24" t="s">
        <v>16</v>
      </c>
      <c r="B439" s="24" t="s">
        <v>24</v>
      </c>
      <c r="C439" s="25" t="s">
        <v>44</v>
      </c>
      <c r="D439" s="25" t="s">
        <v>50</v>
      </c>
      <c r="E439" s="28">
        <f>IF(Table13[[#This Row],[Discount Band]]="High",3,IF(Table13[[#This Row],[Discount Band]]="Medium",2,IF(Table13[[#This Row],[Discount Band]]="Low",1,0)))</f>
        <v>2</v>
      </c>
      <c r="F439" s="34">
        <v>1579</v>
      </c>
      <c r="G439" s="26">
        <v>120</v>
      </c>
      <c r="H439" s="26">
        <v>20</v>
      </c>
      <c r="I439" s="26">
        <v>31580</v>
      </c>
      <c r="J439" s="26">
        <v>1579</v>
      </c>
      <c r="K439" s="26">
        <v>30001</v>
      </c>
      <c r="L439" s="26">
        <v>15790</v>
      </c>
      <c r="M439" s="26">
        <v>14211</v>
      </c>
      <c r="N439" s="32">
        <v>41852</v>
      </c>
      <c r="O439" s="28">
        <v>8</v>
      </c>
      <c r="P439" s="33" t="s">
        <v>35</v>
      </c>
      <c r="Q439" s="31">
        <v>2014</v>
      </c>
    </row>
    <row r="440" spans="1:17" ht="12.55" x14ac:dyDescent="0.2">
      <c r="A440" s="24" t="s">
        <v>30</v>
      </c>
      <c r="B440" s="24" t="s">
        <v>39</v>
      </c>
      <c r="C440" s="25" t="s">
        <v>47</v>
      </c>
      <c r="D440" s="25" t="s">
        <v>51</v>
      </c>
      <c r="E440" s="28">
        <f>IF(Table13[[#This Row],[Discount Band]]="High",3,IF(Table13[[#This Row],[Discount Band]]="Medium",2,IF(Table13[[#This Row],[Discount Band]]="Low",1,0)))</f>
        <v>3</v>
      </c>
      <c r="F440" s="34">
        <v>2015</v>
      </c>
      <c r="G440" s="26">
        <v>260</v>
      </c>
      <c r="H440" s="26">
        <v>12</v>
      </c>
      <c r="I440" s="26">
        <v>24180</v>
      </c>
      <c r="J440" s="26">
        <v>3385.2</v>
      </c>
      <c r="K440" s="26">
        <v>20794.8</v>
      </c>
      <c r="L440" s="26">
        <v>6045</v>
      </c>
      <c r="M440" s="26">
        <v>14749.8</v>
      </c>
      <c r="N440" s="32">
        <v>41609</v>
      </c>
      <c r="O440" s="28">
        <v>12</v>
      </c>
      <c r="P440" s="33" t="s">
        <v>27</v>
      </c>
      <c r="Q440" s="31">
        <v>2013</v>
      </c>
    </row>
    <row r="441" spans="1:17" ht="12.55" x14ac:dyDescent="0.2">
      <c r="A441" s="24" t="s">
        <v>42</v>
      </c>
      <c r="B441" s="24" t="s">
        <v>17</v>
      </c>
      <c r="C441" s="25" t="s">
        <v>40</v>
      </c>
      <c r="D441" s="25" t="s">
        <v>51</v>
      </c>
      <c r="E441" s="28">
        <f>IF(Table13[[#This Row],[Discount Band]]="High",3,IF(Table13[[#This Row],[Discount Band]]="Medium",2,IF(Table13[[#This Row],[Discount Band]]="Low",1,0)))</f>
        <v>3</v>
      </c>
      <c r="F441" s="34">
        <v>873</v>
      </c>
      <c r="G441" s="26">
        <v>10</v>
      </c>
      <c r="H441" s="26">
        <v>300</v>
      </c>
      <c r="I441" s="26">
        <v>261900</v>
      </c>
      <c r="J441" s="26">
        <v>28809</v>
      </c>
      <c r="K441" s="26">
        <v>233091</v>
      </c>
      <c r="L441" s="26">
        <v>218250</v>
      </c>
      <c r="M441" s="26">
        <v>14841</v>
      </c>
      <c r="N441" s="32">
        <v>41640</v>
      </c>
      <c r="O441" s="28">
        <v>1</v>
      </c>
      <c r="P441" s="33" t="s">
        <v>20</v>
      </c>
      <c r="Q441" s="31">
        <v>2014</v>
      </c>
    </row>
    <row r="442" spans="1:17" ht="12.55" x14ac:dyDescent="0.2">
      <c r="A442" s="24" t="s">
        <v>30</v>
      </c>
      <c r="B442" s="24" t="s">
        <v>17</v>
      </c>
      <c r="C442" s="25" t="s">
        <v>18</v>
      </c>
      <c r="D442" s="25" t="s">
        <v>51</v>
      </c>
      <c r="E442" s="28">
        <f>IF(Table13[[#This Row],[Discount Band]]="High",3,IF(Table13[[#This Row],[Discount Band]]="Medium",2,IF(Table13[[#This Row],[Discount Band]]="Low",1,0)))</f>
        <v>3</v>
      </c>
      <c r="F442" s="34">
        <v>1937</v>
      </c>
      <c r="G442" s="26">
        <v>3</v>
      </c>
      <c r="H442" s="26">
        <v>12</v>
      </c>
      <c r="I442" s="26">
        <v>23244</v>
      </c>
      <c r="J442" s="26">
        <v>2556.84</v>
      </c>
      <c r="K442" s="26">
        <v>20687.16</v>
      </c>
      <c r="L442" s="26">
        <v>5811</v>
      </c>
      <c r="M442" s="26">
        <v>14876.16</v>
      </c>
      <c r="N442" s="32">
        <v>41671</v>
      </c>
      <c r="O442" s="28">
        <v>2</v>
      </c>
      <c r="P442" s="33" t="s">
        <v>41</v>
      </c>
      <c r="Q442" s="31">
        <v>2014</v>
      </c>
    </row>
    <row r="443" spans="1:17" ht="12.55" x14ac:dyDescent="0.2">
      <c r="A443" s="24" t="s">
        <v>16</v>
      </c>
      <c r="B443" s="24" t="s">
        <v>39</v>
      </c>
      <c r="C443" s="25" t="s">
        <v>28</v>
      </c>
      <c r="D443" s="25" t="s">
        <v>48</v>
      </c>
      <c r="E443" s="28">
        <f>IF(Table13[[#This Row],[Discount Band]]="High",3,IF(Table13[[#This Row],[Discount Band]]="Medium",2,IF(Table13[[#This Row],[Discount Band]]="Low",1,0)))</f>
        <v>1</v>
      </c>
      <c r="F443" s="34">
        <v>1566</v>
      </c>
      <c r="G443" s="26">
        <v>5</v>
      </c>
      <c r="H443" s="26">
        <v>20</v>
      </c>
      <c r="I443" s="26">
        <v>31320</v>
      </c>
      <c r="J443" s="26">
        <v>626.4</v>
      </c>
      <c r="K443" s="26">
        <v>30693.599999999999</v>
      </c>
      <c r="L443" s="26">
        <v>15660</v>
      </c>
      <c r="M443" s="26">
        <v>15033.599999999999</v>
      </c>
      <c r="N443" s="32">
        <v>41913</v>
      </c>
      <c r="O443" s="28">
        <v>10</v>
      </c>
      <c r="P443" s="33" t="s">
        <v>37</v>
      </c>
      <c r="Q443" s="31">
        <v>2014</v>
      </c>
    </row>
    <row r="444" spans="1:17" ht="12.55" x14ac:dyDescent="0.2">
      <c r="A444" s="24" t="s">
        <v>16</v>
      </c>
      <c r="B444" s="24" t="s">
        <v>39</v>
      </c>
      <c r="C444" s="25" t="s">
        <v>44</v>
      </c>
      <c r="D444" s="25" t="s">
        <v>48</v>
      </c>
      <c r="E444" s="28">
        <f>IF(Table13[[#This Row],[Discount Band]]="High",3,IF(Table13[[#This Row],[Discount Band]]="Medium",2,IF(Table13[[#This Row],[Discount Band]]="Low",1,0)))</f>
        <v>1</v>
      </c>
      <c r="F444" s="34">
        <v>1566</v>
      </c>
      <c r="G444" s="26">
        <v>120</v>
      </c>
      <c r="H444" s="26">
        <v>20</v>
      </c>
      <c r="I444" s="26">
        <v>31320</v>
      </c>
      <c r="J444" s="26">
        <v>626.4</v>
      </c>
      <c r="K444" s="26">
        <v>30693.599999999999</v>
      </c>
      <c r="L444" s="26">
        <v>15660</v>
      </c>
      <c r="M444" s="26">
        <v>15033.599999999999</v>
      </c>
      <c r="N444" s="32">
        <v>41913</v>
      </c>
      <c r="O444" s="28">
        <v>10</v>
      </c>
      <c r="P444" s="33" t="s">
        <v>37</v>
      </c>
      <c r="Q444" s="31">
        <v>2014</v>
      </c>
    </row>
    <row r="445" spans="1:17" ht="12.55" x14ac:dyDescent="0.2">
      <c r="A445" s="24" t="s">
        <v>30</v>
      </c>
      <c r="B445" s="24" t="s">
        <v>17</v>
      </c>
      <c r="C445" s="25" t="s">
        <v>18</v>
      </c>
      <c r="D445" s="25" t="s">
        <v>50</v>
      </c>
      <c r="E445" s="28">
        <f>IF(Table13[[#This Row],[Discount Band]]="High",3,IF(Table13[[#This Row],[Discount Band]]="Medium",2,IF(Table13[[#This Row],[Discount Band]]="Low",1,0)))</f>
        <v>2</v>
      </c>
      <c r="F445" s="34">
        <v>1884</v>
      </c>
      <c r="G445" s="26">
        <v>3</v>
      </c>
      <c r="H445" s="26">
        <v>12</v>
      </c>
      <c r="I445" s="26">
        <v>22608</v>
      </c>
      <c r="J445" s="26">
        <v>1582.56</v>
      </c>
      <c r="K445" s="26">
        <v>21025.439999999999</v>
      </c>
      <c r="L445" s="26">
        <v>5652</v>
      </c>
      <c r="M445" s="26">
        <v>15373.439999999999</v>
      </c>
      <c r="N445" s="32">
        <v>41852</v>
      </c>
      <c r="O445" s="28">
        <v>8</v>
      </c>
      <c r="P445" s="33" t="s">
        <v>35</v>
      </c>
      <c r="Q445" s="31">
        <v>2014</v>
      </c>
    </row>
    <row r="446" spans="1:17" ht="12.55" x14ac:dyDescent="0.2">
      <c r="A446" s="24" t="s">
        <v>16</v>
      </c>
      <c r="B446" s="24" t="s">
        <v>24</v>
      </c>
      <c r="C446" s="25" t="s">
        <v>28</v>
      </c>
      <c r="D446" s="25" t="s">
        <v>50</v>
      </c>
      <c r="E446" s="28">
        <f>IF(Table13[[#This Row],[Discount Band]]="High",3,IF(Table13[[#This Row],[Discount Band]]="Medium",2,IF(Table13[[#This Row],[Discount Band]]="Low",1,0)))</f>
        <v>2</v>
      </c>
      <c r="F446" s="34">
        <v>1757</v>
      </c>
      <c r="G446" s="26">
        <v>5</v>
      </c>
      <c r="H446" s="26">
        <v>20</v>
      </c>
      <c r="I446" s="26">
        <v>35140</v>
      </c>
      <c r="J446" s="26">
        <v>2108.4</v>
      </c>
      <c r="K446" s="26">
        <v>33031.599999999999</v>
      </c>
      <c r="L446" s="26">
        <v>17570</v>
      </c>
      <c r="M446" s="26">
        <v>15461.599999999999</v>
      </c>
      <c r="N446" s="32">
        <v>41548</v>
      </c>
      <c r="O446" s="28">
        <v>10</v>
      </c>
      <c r="P446" s="33" t="s">
        <v>37</v>
      </c>
      <c r="Q446" s="31">
        <v>2013</v>
      </c>
    </row>
    <row r="447" spans="1:17" ht="12.55" x14ac:dyDescent="0.2">
      <c r="A447" s="24" t="s">
        <v>16</v>
      </c>
      <c r="B447" s="24" t="s">
        <v>24</v>
      </c>
      <c r="C447" s="25" t="s">
        <v>40</v>
      </c>
      <c r="D447" s="25" t="s">
        <v>50</v>
      </c>
      <c r="E447" s="28">
        <f>IF(Table13[[#This Row],[Discount Band]]="High",3,IF(Table13[[#This Row],[Discount Band]]="Medium",2,IF(Table13[[#This Row],[Discount Band]]="Low",1,0)))</f>
        <v>2</v>
      </c>
      <c r="F447" s="34">
        <v>1757</v>
      </c>
      <c r="G447" s="26">
        <v>10</v>
      </c>
      <c r="H447" s="26">
        <v>20</v>
      </c>
      <c r="I447" s="26">
        <v>35140</v>
      </c>
      <c r="J447" s="26">
        <v>2108.4</v>
      </c>
      <c r="K447" s="26">
        <v>33031.599999999999</v>
      </c>
      <c r="L447" s="26">
        <v>17570</v>
      </c>
      <c r="M447" s="26">
        <v>15461.599999999999</v>
      </c>
      <c r="N447" s="32">
        <v>41548</v>
      </c>
      <c r="O447" s="28">
        <v>10</v>
      </c>
      <c r="P447" s="33" t="s">
        <v>37</v>
      </c>
      <c r="Q447" s="31">
        <v>2013</v>
      </c>
    </row>
    <row r="448" spans="1:17" ht="12.55" x14ac:dyDescent="0.2">
      <c r="A448" s="24" t="s">
        <v>30</v>
      </c>
      <c r="B448" s="24" t="s">
        <v>39</v>
      </c>
      <c r="C448" s="25" t="s">
        <v>45</v>
      </c>
      <c r="D448" s="25" t="s">
        <v>50</v>
      </c>
      <c r="E448" s="28">
        <f>IF(Table13[[#This Row],[Discount Band]]="High",3,IF(Table13[[#This Row],[Discount Band]]="Medium",2,IF(Table13[[#This Row],[Discount Band]]="Low",1,0)))</f>
        <v>2</v>
      </c>
      <c r="F448" s="34">
        <v>1956</v>
      </c>
      <c r="G448" s="26">
        <v>250</v>
      </c>
      <c r="H448" s="26">
        <v>12</v>
      </c>
      <c r="I448" s="26">
        <v>23472</v>
      </c>
      <c r="J448" s="26">
        <v>2112.48</v>
      </c>
      <c r="K448" s="26">
        <v>21359.52</v>
      </c>
      <c r="L448" s="26">
        <v>5868</v>
      </c>
      <c r="M448" s="26">
        <v>15491.52</v>
      </c>
      <c r="N448" s="32">
        <v>41640</v>
      </c>
      <c r="O448" s="28">
        <v>1</v>
      </c>
      <c r="P448" s="33" t="s">
        <v>20</v>
      </c>
      <c r="Q448" s="31">
        <v>2014</v>
      </c>
    </row>
    <row r="449" spans="1:17" ht="12.55" x14ac:dyDescent="0.2">
      <c r="A449" s="24" t="s">
        <v>30</v>
      </c>
      <c r="B449" s="24" t="s">
        <v>24</v>
      </c>
      <c r="C449" s="25" t="s">
        <v>44</v>
      </c>
      <c r="D449" s="25" t="s">
        <v>50</v>
      </c>
      <c r="E449" s="28">
        <f>IF(Table13[[#This Row],[Discount Band]]="High",3,IF(Table13[[#This Row],[Discount Band]]="Medium",2,IF(Table13[[#This Row],[Discount Band]]="Low",1,0)))</f>
        <v>2</v>
      </c>
      <c r="F449" s="34">
        <v>1967</v>
      </c>
      <c r="G449" s="26">
        <v>120</v>
      </c>
      <c r="H449" s="26">
        <v>12</v>
      </c>
      <c r="I449" s="26">
        <v>23604</v>
      </c>
      <c r="J449" s="26">
        <v>2124.36</v>
      </c>
      <c r="K449" s="26">
        <v>21479.64</v>
      </c>
      <c r="L449" s="26">
        <v>5901</v>
      </c>
      <c r="M449" s="26">
        <v>15578.64</v>
      </c>
      <c r="N449" s="32">
        <v>41699</v>
      </c>
      <c r="O449" s="28">
        <v>3</v>
      </c>
      <c r="P449" s="33" t="s">
        <v>29</v>
      </c>
      <c r="Q449" s="31">
        <v>2014</v>
      </c>
    </row>
    <row r="450" spans="1:17" ht="12.55" x14ac:dyDescent="0.2">
      <c r="A450" s="24" t="s">
        <v>23</v>
      </c>
      <c r="B450" s="24" t="s">
        <v>24</v>
      </c>
      <c r="C450" s="25" t="s">
        <v>40</v>
      </c>
      <c r="D450" s="25" t="s">
        <v>50</v>
      </c>
      <c r="E450" s="28">
        <f>IF(Table13[[#This Row],[Discount Band]]="High",3,IF(Table13[[#This Row],[Discount Band]]="Medium",2,IF(Table13[[#This Row],[Discount Band]]="Low",1,0)))</f>
        <v>2</v>
      </c>
      <c r="F450" s="34">
        <v>3801</v>
      </c>
      <c r="G450" s="26">
        <v>10</v>
      </c>
      <c r="H450" s="26">
        <v>15</v>
      </c>
      <c r="I450" s="26">
        <v>57015</v>
      </c>
      <c r="J450" s="26">
        <v>3420.8999999999996</v>
      </c>
      <c r="K450" s="26">
        <v>53594.100000000006</v>
      </c>
      <c r="L450" s="26">
        <v>38010</v>
      </c>
      <c r="M450" s="26">
        <v>15584.100000000002</v>
      </c>
      <c r="N450" s="32">
        <v>41730</v>
      </c>
      <c r="O450" s="28">
        <v>4</v>
      </c>
      <c r="P450" s="33" t="s">
        <v>46</v>
      </c>
      <c r="Q450" s="31">
        <v>2014</v>
      </c>
    </row>
    <row r="451" spans="1:17" ht="12.55" x14ac:dyDescent="0.2">
      <c r="A451" s="24" t="s">
        <v>16</v>
      </c>
      <c r="B451" s="24" t="s">
        <v>24</v>
      </c>
      <c r="C451" s="25" t="s">
        <v>40</v>
      </c>
      <c r="D451" s="25" t="s">
        <v>51</v>
      </c>
      <c r="E451" s="28">
        <f>IF(Table13[[#This Row],[Discount Band]]="High",3,IF(Table13[[#This Row],[Discount Band]]="Medium",2,IF(Table13[[#This Row],[Discount Band]]="Low",1,0)))</f>
        <v>3</v>
      </c>
      <c r="F451" s="34">
        <v>1954</v>
      </c>
      <c r="G451" s="26">
        <v>10</v>
      </c>
      <c r="H451" s="26">
        <v>20</v>
      </c>
      <c r="I451" s="26">
        <v>39080</v>
      </c>
      <c r="J451" s="26">
        <v>3908</v>
      </c>
      <c r="K451" s="26">
        <v>35172</v>
      </c>
      <c r="L451" s="26">
        <v>19540</v>
      </c>
      <c r="M451" s="26">
        <v>15632</v>
      </c>
      <c r="N451" s="32">
        <v>41699</v>
      </c>
      <c r="O451" s="28">
        <v>3</v>
      </c>
      <c r="P451" s="33" t="s">
        <v>29</v>
      </c>
      <c r="Q451" s="31">
        <v>2014</v>
      </c>
    </row>
    <row r="452" spans="1:17" ht="12.55" x14ac:dyDescent="0.2">
      <c r="A452" s="24" t="s">
        <v>30</v>
      </c>
      <c r="B452" s="24" t="s">
        <v>24</v>
      </c>
      <c r="C452" s="25" t="s">
        <v>40</v>
      </c>
      <c r="D452" s="25" t="s">
        <v>48</v>
      </c>
      <c r="E452" s="28">
        <f>IF(Table13[[#This Row],[Discount Band]]="High",3,IF(Table13[[#This Row],[Discount Band]]="Medium",2,IF(Table13[[#This Row],[Discount Band]]="Low",1,0)))</f>
        <v>1</v>
      </c>
      <c r="F452" s="34">
        <v>1785</v>
      </c>
      <c r="G452" s="26">
        <v>10</v>
      </c>
      <c r="H452" s="26">
        <v>12</v>
      </c>
      <c r="I452" s="26">
        <v>21420</v>
      </c>
      <c r="J452" s="26">
        <v>428.4</v>
      </c>
      <c r="K452" s="26">
        <v>20991.599999999999</v>
      </c>
      <c r="L452" s="26">
        <v>5355</v>
      </c>
      <c r="M452" s="26">
        <v>15636.599999999999</v>
      </c>
      <c r="N452" s="32">
        <v>41579</v>
      </c>
      <c r="O452" s="28">
        <v>11</v>
      </c>
      <c r="P452" s="33" t="s">
        <v>43</v>
      </c>
      <c r="Q452" s="31">
        <v>2013</v>
      </c>
    </row>
    <row r="453" spans="1:17" ht="12.55" x14ac:dyDescent="0.2">
      <c r="A453" s="24" t="s">
        <v>30</v>
      </c>
      <c r="B453" s="24" t="s">
        <v>24</v>
      </c>
      <c r="C453" s="25" t="s">
        <v>18</v>
      </c>
      <c r="D453" s="25" t="s">
        <v>50</v>
      </c>
      <c r="E453" s="28">
        <f>IF(Table13[[#This Row],[Discount Band]]="High",3,IF(Table13[[#This Row],[Discount Band]]="Medium",2,IF(Table13[[#This Row],[Discount Band]]="Low",1,0)))</f>
        <v>2</v>
      </c>
      <c r="F453" s="34">
        <v>1865</v>
      </c>
      <c r="G453" s="26">
        <v>3</v>
      </c>
      <c r="H453" s="26">
        <v>12</v>
      </c>
      <c r="I453" s="26">
        <v>22380</v>
      </c>
      <c r="J453" s="26">
        <v>1119</v>
      </c>
      <c r="K453" s="26">
        <v>21261</v>
      </c>
      <c r="L453" s="26">
        <v>5595</v>
      </c>
      <c r="M453" s="26">
        <v>15666</v>
      </c>
      <c r="N453" s="32">
        <v>41671</v>
      </c>
      <c r="O453" s="28">
        <v>2</v>
      </c>
      <c r="P453" s="33" t="s">
        <v>41</v>
      </c>
      <c r="Q453" s="31">
        <v>2014</v>
      </c>
    </row>
    <row r="454" spans="1:17" ht="12.55" x14ac:dyDescent="0.2">
      <c r="A454" s="24" t="s">
        <v>16</v>
      </c>
      <c r="B454" s="24" t="s">
        <v>26</v>
      </c>
      <c r="C454" s="25" t="s">
        <v>18</v>
      </c>
      <c r="D454" s="25" t="s">
        <v>50</v>
      </c>
      <c r="E454" s="28">
        <f>IF(Table13[[#This Row],[Discount Band]]="High",3,IF(Table13[[#This Row],[Discount Band]]="Medium",2,IF(Table13[[#This Row],[Discount Band]]="Low",1,0)))</f>
        <v>2</v>
      </c>
      <c r="F454" s="34">
        <v>1834</v>
      </c>
      <c r="G454" s="26">
        <v>3</v>
      </c>
      <c r="H454" s="26">
        <v>20</v>
      </c>
      <c r="I454" s="26">
        <v>36680</v>
      </c>
      <c r="J454" s="26">
        <v>2567.6</v>
      </c>
      <c r="K454" s="26">
        <v>34112.400000000001</v>
      </c>
      <c r="L454" s="26">
        <v>18340</v>
      </c>
      <c r="M454" s="26">
        <v>15772.400000000001</v>
      </c>
      <c r="N454" s="32">
        <v>41518</v>
      </c>
      <c r="O454" s="28">
        <v>9</v>
      </c>
      <c r="P454" s="33" t="s">
        <v>36</v>
      </c>
      <c r="Q454" s="31">
        <v>2013</v>
      </c>
    </row>
    <row r="455" spans="1:17" ht="12.55" x14ac:dyDescent="0.2">
      <c r="A455" s="24" t="s">
        <v>16</v>
      </c>
      <c r="B455" s="24" t="s">
        <v>22</v>
      </c>
      <c r="C455" s="25" t="s">
        <v>40</v>
      </c>
      <c r="D455" s="25" t="s">
        <v>51</v>
      </c>
      <c r="E455" s="28">
        <f>IF(Table13[[#This Row],[Discount Band]]="High",3,IF(Table13[[#This Row],[Discount Band]]="Medium",2,IF(Table13[[#This Row],[Discount Band]]="Low",1,0)))</f>
        <v>3</v>
      </c>
      <c r="F455" s="34">
        <v>357</v>
      </c>
      <c r="G455" s="26">
        <v>10</v>
      </c>
      <c r="H455" s="26">
        <v>350</v>
      </c>
      <c r="I455" s="26">
        <v>124950</v>
      </c>
      <c r="J455" s="26">
        <v>16243.5</v>
      </c>
      <c r="K455" s="26">
        <v>108706.5</v>
      </c>
      <c r="L455" s="26">
        <v>92820</v>
      </c>
      <c r="M455" s="26">
        <v>15886.5</v>
      </c>
      <c r="N455" s="32">
        <v>41944</v>
      </c>
      <c r="O455" s="28">
        <v>11</v>
      </c>
      <c r="P455" s="33" t="s">
        <v>43</v>
      </c>
      <c r="Q455" s="31">
        <v>2014</v>
      </c>
    </row>
    <row r="456" spans="1:17" ht="12.55" x14ac:dyDescent="0.2">
      <c r="A456" s="24" t="s">
        <v>30</v>
      </c>
      <c r="B456" s="24" t="s">
        <v>17</v>
      </c>
      <c r="C456" s="25" t="s">
        <v>45</v>
      </c>
      <c r="D456" s="25" t="s">
        <v>51</v>
      </c>
      <c r="E456" s="28">
        <f>IF(Table13[[#This Row],[Discount Band]]="High",3,IF(Table13[[#This Row],[Discount Band]]="Medium",2,IF(Table13[[#This Row],[Discount Band]]="Low",1,0)))</f>
        <v>3</v>
      </c>
      <c r="F456" s="34">
        <v>2109</v>
      </c>
      <c r="G456" s="26">
        <v>250</v>
      </c>
      <c r="H456" s="26">
        <v>12</v>
      </c>
      <c r="I456" s="26">
        <v>25308</v>
      </c>
      <c r="J456" s="26">
        <v>3036.96</v>
      </c>
      <c r="K456" s="26">
        <v>22271.040000000001</v>
      </c>
      <c r="L456" s="26">
        <v>6327</v>
      </c>
      <c r="M456" s="26">
        <v>15944.04</v>
      </c>
      <c r="N456" s="32">
        <v>41760</v>
      </c>
      <c r="O456" s="28">
        <v>5</v>
      </c>
      <c r="P456" s="33" t="s">
        <v>49</v>
      </c>
      <c r="Q456" s="31">
        <v>2014</v>
      </c>
    </row>
    <row r="457" spans="1:17" ht="12.55" x14ac:dyDescent="0.2">
      <c r="A457" s="24" t="s">
        <v>16</v>
      </c>
      <c r="B457" s="24" t="s">
        <v>17</v>
      </c>
      <c r="C457" s="25" t="s">
        <v>18</v>
      </c>
      <c r="D457" s="25" t="s">
        <v>19</v>
      </c>
      <c r="E457" s="28">
        <f>IF(Table13[[#This Row],[Discount Band]]="High",3,IF(Table13[[#This Row],[Discount Band]]="Medium",2,IF(Table13[[#This Row],[Discount Band]]="Low",1,0)))</f>
        <v>0</v>
      </c>
      <c r="F457" s="34">
        <v>1618.5</v>
      </c>
      <c r="G457" s="26">
        <v>3</v>
      </c>
      <c r="H457" s="26">
        <v>20</v>
      </c>
      <c r="I457" s="26">
        <v>32370</v>
      </c>
      <c r="J457" s="26">
        <v>0</v>
      </c>
      <c r="K457" s="26">
        <v>32370</v>
      </c>
      <c r="L457" s="26">
        <v>16185</v>
      </c>
      <c r="M457" s="26">
        <v>16185</v>
      </c>
      <c r="N457" s="32">
        <v>41640</v>
      </c>
      <c r="O457" s="28">
        <v>1</v>
      </c>
      <c r="P457" s="33" t="s">
        <v>20</v>
      </c>
      <c r="Q457" s="31">
        <v>2014</v>
      </c>
    </row>
    <row r="458" spans="1:17" ht="12.55" x14ac:dyDescent="0.2">
      <c r="A458" s="24" t="s">
        <v>16</v>
      </c>
      <c r="B458" s="24" t="s">
        <v>17</v>
      </c>
      <c r="C458" s="25" t="s">
        <v>40</v>
      </c>
      <c r="D458" s="25" t="s">
        <v>50</v>
      </c>
      <c r="E458" s="28">
        <f>IF(Table13[[#This Row],[Discount Band]]="High",3,IF(Table13[[#This Row],[Discount Band]]="Medium",2,IF(Table13[[#This Row],[Discount Band]]="Low",1,0)))</f>
        <v>2</v>
      </c>
      <c r="F458" s="34">
        <v>1802</v>
      </c>
      <c r="G458" s="26">
        <v>10</v>
      </c>
      <c r="H458" s="26">
        <v>20</v>
      </c>
      <c r="I458" s="26">
        <v>36040</v>
      </c>
      <c r="J458" s="26">
        <v>1802</v>
      </c>
      <c r="K458" s="26">
        <v>34238</v>
      </c>
      <c r="L458" s="26">
        <v>18020</v>
      </c>
      <c r="M458" s="26">
        <v>16218</v>
      </c>
      <c r="N458" s="32">
        <v>41609</v>
      </c>
      <c r="O458" s="28">
        <v>12</v>
      </c>
      <c r="P458" s="33" t="s">
        <v>27</v>
      </c>
      <c r="Q458" s="31">
        <v>2013</v>
      </c>
    </row>
    <row r="459" spans="1:17" ht="12.55" x14ac:dyDescent="0.2">
      <c r="A459" s="24" t="s">
        <v>16</v>
      </c>
      <c r="B459" s="24" t="s">
        <v>22</v>
      </c>
      <c r="C459" s="25" t="s">
        <v>40</v>
      </c>
      <c r="D459" s="25" t="s">
        <v>50</v>
      </c>
      <c r="E459" s="28">
        <f>IF(Table13[[#This Row],[Discount Band]]="High",3,IF(Table13[[#This Row],[Discount Band]]="Medium",2,IF(Table13[[#This Row],[Discount Band]]="Low",1,0)))</f>
        <v>2</v>
      </c>
      <c r="F459" s="34">
        <v>1934</v>
      </c>
      <c r="G459" s="26">
        <v>10</v>
      </c>
      <c r="H459" s="26">
        <v>20</v>
      </c>
      <c r="I459" s="26">
        <v>38680</v>
      </c>
      <c r="J459" s="26">
        <v>3094.4</v>
      </c>
      <c r="K459" s="26">
        <v>35585.599999999999</v>
      </c>
      <c r="L459" s="26">
        <v>19340</v>
      </c>
      <c r="M459" s="26">
        <v>16245.599999999999</v>
      </c>
      <c r="N459" s="32">
        <v>41883</v>
      </c>
      <c r="O459" s="28">
        <v>9</v>
      </c>
      <c r="P459" s="33" t="s">
        <v>36</v>
      </c>
      <c r="Q459" s="31">
        <v>2014</v>
      </c>
    </row>
    <row r="460" spans="1:17" ht="12.55" x14ac:dyDescent="0.2">
      <c r="A460" s="24" t="s">
        <v>30</v>
      </c>
      <c r="B460" s="24" t="s">
        <v>17</v>
      </c>
      <c r="C460" s="25" t="s">
        <v>40</v>
      </c>
      <c r="D460" s="25" t="s">
        <v>51</v>
      </c>
      <c r="E460" s="28">
        <f>IF(Table13[[#This Row],[Discount Band]]="High",3,IF(Table13[[#This Row],[Discount Band]]="Medium",2,IF(Table13[[#This Row],[Discount Band]]="Low",1,0)))</f>
        <v>3</v>
      </c>
      <c r="F460" s="34">
        <v>2222</v>
      </c>
      <c r="G460" s="26">
        <v>10</v>
      </c>
      <c r="H460" s="26">
        <v>12</v>
      </c>
      <c r="I460" s="26">
        <v>26664</v>
      </c>
      <c r="J460" s="26">
        <v>3732.96</v>
      </c>
      <c r="K460" s="26">
        <v>22931.040000000001</v>
      </c>
      <c r="L460" s="26">
        <v>6666</v>
      </c>
      <c r="M460" s="26">
        <v>16265.04</v>
      </c>
      <c r="N460" s="32">
        <v>41579</v>
      </c>
      <c r="O460" s="28">
        <v>11</v>
      </c>
      <c r="P460" s="33" t="s">
        <v>43</v>
      </c>
      <c r="Q460" s="31">
        <v>2013</v>
      </c>
    </row>
    <row r="461" spans="1:17" ht="12.55" x14ac:dyDescent="0.2">
      <c r="A461" s="24" t="s">
        <v>16</v>
      </c>
      <c r="B461" s="24" t="s">
        <v>26</v>
      </c>
      <c r="C461" s="25" t="s">
        <v>47</v>
      </c>
      <c r="D461" s="25" t="s">
        <v>51</v>
      </c>
      <c r="E461" s="28">
        <f>IF(Table13[[#This Row],[Discount Band]]="High",3,IF(Table13[[#This Row],[Discount Band]]="Medium",2,IF(Table13[[#This Row],[Discount Band]]="Low",1,0)))</f>
        <v>3</v>
      </c>
      <c r="F461" s="34">
        <v>2039</v>
      </c>
      <c r="G461" s="26">
        <v>260</v>
      </c>
      <c r="H461" s="26">
        <v>20</v>
      </c>
      <c r="I461" s="26">
        <v>40780</v>
      </c>
      <c r="J461" s="26">
        <v>4078</v>
      </c>
      <c r="K461" s="26">
        <v>36702</v>
      </c>
      <c r="L461" s="26">
        <v>20390</v>
      </c>
      <c r="M461" s="26">
        <v>16312</v>
      </c>
      <c r="N461" s="32">
        <v>41760</v>
      </c>
      <c r="O461" s="28">
        <v>5</v>
      </c>
      <c r="P461" s="33" t="s">
        <v>49</v>
      </c>
      <c r="Q461" s="31">
        <v>2014</v>
      </c>
    </row>
    <row r="462" spans="1:17" ht="12.55" x14ac:dyDescent="0.2">
      <c r="A462" s="24" t="s">
        <v>30</v>
      </c>
      <c r="B462" s="24" t="s">
        <v>24</v>
      </c>
      <c r="C462" s="25" t="s">
        <v>28</v>
      </c>
      <c r="D462" s="25" t="s">
        <v>48</v>
      </c>
      <c r="E462" s="28">
        <f>IF(Table13[[#This Row],[Discount Band]]="High",3,IF(Table13[[#This Row],[Discount Band]]="Medium",2,IF(Table13[[#This Row],[Discount Band]]="Low",1,0)))</f>
        <v>1</v>
      </c>
      <c r="F462" s="34">
        <v>1901</v>
      </c>
      <c r="G462" s="26">
        <v>5</v>
      </c>
      <c r="H462" s="26">
        <v>12</v>
      </c>
      <c r="I462" s="26">
        <v>22812</v>
      </c>
      <c r="J462" s="26">
        <v>684.36</v>
      </c>
      <c r="K462" s="26">
        <v>22127.64</v>
      </c>
      <c r="L462" s="26">
        <v>5703</v>
      </c>
      <c r="M462" s="26">
        <v>16424.64</v>
      </c>
      <c r="N462" s="32">
        <v>41791</v>
      </c>
      <c r="O462" s="28">
        <v>6</v>
      </c>
      <c r="P462" s="33" t="s">
        <v>25</v>
      </c>
      <c r="Q462" s="31">
        <v>2014</v>
      </c>
    </row>
    <row r="463" spans="1:17" ht="12.55" x14ac:dyDescent="0.2">
      <c r="A463" s="24" t="s">
        <v>30</v>
      </c>
      <c r="B463" s="24" t="s">
        <v>24</v>
      </c>
      <c r="C463" s="25" t="s">
        <v>40</v>
      </c>
      <c r="D463" s="25" t="s">
        <v>48</v>
      </c>
      <c r="E463" s="28">
        <f>IF(Table13[[#This Row],[Discount Band]]="High",3,IF(Table13[[#This Row],[Discount Band]]="Medium",2,IF(Table13[[#This Row],[Discount Band]]="Low",1,0)))</f>
        <v>1</v>
      </c>
      <c r="F463" s="34">
        <v>1901</v>
      </c>
      <c r="G463" s="26">
        <v>10</v>
      </c>
      <c r="H463" s="26">
        <v>12</v>
      </c>
      <c r="I463" s="26">
        <v>22812</v>
      </c>
      <c r="J463" s="26">
        <v>684.36</v>
      </c>
      <c r="K463" s="26">
        <v>22127.64</v>
      </c>
      <c r="L463" s="26">
        <v>5703</v>
      </c>
      <c r="M463" s="26">
        <v>16424.64</v>
      </c>
      <c r="N463" s="32">
        <v>41791</v>
      </c>
      <c r="O463" s="28">
        <v>6</v>
      </c>
      <c r="P463" s="33" t="s">
        <v>25</v>
      </c>
      <c r="Q463" s="31">
        <v>2014</v>
      </c>
    </row>
    <row r="464" spans="1:17" ht="12.55" x14ac:dyDescent="0.2">
      <c r="A464" s="24" t="s">
        <v>30</v>
      </c>
      <c r="B464" s="24" t="s">
        <v>39</v>
      </c>
      <c r="C464" s="25" t="s">
        <v>18</v>
      </c>
      <c r="D464" s="25" t="s">
        <v>48</v>
      </c>
      <c r="E464" s="28">
        <f>IF(Table13[[#This Row],[Discount Band]]="High",3,IF(Table13[[#This Row],[Discount Band]]="Medium",2,IF(Table13[[#This Row],[Discount Band]]="Low",1,0)))</f>
        <v>1</v>
      </c>
      <c r="F464" s="34">
        <v>1858</v>
      </c>
      <c r="G464" s="26">
        <v>3</v>
      </c>
      <c r="H464" s="26">
        <v>12</v>
      </c>
      <c r="I464" s="26">
        <v>22296</v>
      </c>
      <c r="J464" s="26">
        <v>222.96</v>
      </c>
      <c r="K464" s="26">
        <v>22073.040000000001</v>
      </c>
      <c r="L464" s="26">
        <v>5574</v>
      </c>
      <c r="M464" s="26">
        <v>16499.04</v>
      </c>
      <c r="N464" s="32">
        <v>41671</v>
      </c>
      <c r="O464" s="28">
        <v>2</v>
      </c>
      <c r="P464" s="33" t="s">
        <v>41</v>
      </c>
      <c r="Q464" s="31">
        <v>2014</v>
      </c>
    </row>
    <row r="465" spans="1:17" ht="12.55" x14ac:dyDescent="0.2">
      <c r="A465" s="24" t="s">
        <v>42</v>
      </c>
      <c r="B465" s="24" t="s">
        <v>26</v>
      </c>
      <c r="C465" s="25" t="s">
        <v>44</v>
      </c>
      <c r="D465" s="25" t="s">
        <v>50</v>
      </c>
      <c r="E465" s="28">
        <f>IF(Table13[[#This Row],[Discount Band]]="High",3,IF(Table13[[#This Row],[Discount Band]]="Medium",2,IF(Table13[[#This Row],[Discount Band]]="Low",1,0)))</f>
        <v>2</v>
      </c>
      <c r="F465" s="34">
        <v>635</v>
      </c>
      <c r="G465" s="26">
        <v>120</v>
      </c>
      <c r="H465" s="26">
        <v>300</v>
      </c>
      <c r="I465" s="26">
        <v>190500</v>
      </c>
      <c r="J465" s="26">
        <v>15240</v>
      </c>
      <c r="K465" s="26">
        <v>175260</v>
      </c>
      <c r="L465" s="26">
        <v>158750</v>
      </c>
      <c r="M465" s="26">
        <v>16510</v>
      </c>
      <c r="N465" s="32">
        <v>41974</v>
      </c>
      <c r="O465" s="28">
        <v>12</v>
      </c>
      <c r="P465" s="33" t="s">
        <v>27</v>
      </c>
      <c r="Q465" s="31">
        <v>2014</v>
      </c>
    </row>
    <row r="466" spans="1:17" ht="12.55" x14ac:dyDescent="0.2">
      <c r="A466" s="24" t="s">
        <v>42</v>
      </c>
      <c r="B466" s="24" t="s">
        <v>26</v>
      </c>
      <c r="C466" s="25" t="s">
        <v>47</v>
      </c>
      <c r="D466" s="25" t="s">
        <v>50</v>
      </c>
      <c r="E466" s="28">
        <f>IF(Table13[[#This Row],[Discount Band]]="High",3,IF(Table13[[#This Row],[Discount Band]]="Medium",2,IF(Table13[[#This Row],[Discount Band]]="Low",1,0)))</f>
        <v>2</v>
      </c>
      <c r="F466" s="34">
        <v>635</v>
      </c>
      <c r="G466" s="26">
        <v>260</v>
      </c>
      <c r="H466" s="26">
        <v>300</v>
      </c>
      <c r="I466" s="26">
        <v>190500</v>
      </c>
      <c r="J466" s="26">
        <v>15240</v>
      </c>
      <c r="K466" s="26">
        <v>175260</v>
      </c>
      <c r="L466" s="26">
        <v>158750</v>
      </c>
      <c r="M466" s="26">
        <v>16510</v>
      </c>
      <c r="N466" s="32">
        <v>41974</v>
      </c>
      <c r="O466" s="28">
        <v>12</v>
      </c>
      <c r="P466" s="33" t="s">
        <v>27</v>
      </c>
      <c r="Q466" s="31">
        <v>2014</v>
      </c>
    </row>
    <row r="467" spans="1:17" ht="12.55" x14ac:dyDescent="0.2">
      <c r="A467" s="24" t="s">
        <v>30</v>
      </c>
      <c r="B467" s="24" t="s">
        <v>26</v>
      </c>
      <c r="C467" s="25" t="s">
        <v>45</v>
      </c>
      <c r="D467" s="25" t="s">
        <v>48</v>
      </c>
      <c r="E467" s="28">
        <f>IF(Table13[[#This Row],[Discount Band]]="High",3,IF(Table13[[#This Row],[Discount Band]]="Medium",2,IF(Table13[[#This Row],[Discount Band]]="Low",1,0)))</f>
        <v>1</v>
      </c>
      <c r="F467" s="34">
        <v>1916</v>
      </c>
      <c r="G467" s="26">
        <v>250</v>
      </c>
      <c r="H467" s="26">
        <v>12</v>
      </c>
      <c r="I467" s="26">
        <v>22992</v>
      </c>
      <c r="J467" s="26">
        <v>689.76</v>
      </c>
      <c r="K467" s="26">
        <v>22302.240000000002</v>
      </c>
      <c r="L467" s="26">
        <v>5748</v>
      </c>
      <c r="M467" s="26">
        <v>16554.240000000002</v>
      </c>
      <c r="N467" s="32">
        <v>41730</v>
      </c>
      <c r="O467" s="28">
        <v>4</v>
      </c>
      <c r="P467" s="33" t="s">
        <v>46</v>
      </c>
      <c r="Q467" s="31">
        <v>2014</v>
      </c>
    </row>
    <row r="468" spans="1:17" ht="12.55" x14ac:dyDescent="0.2">
      <c r="A468" s="24" t="s">
        <v>42</v>
      </c>
      <c r="B468" s="24" t="s">
        <v>24</v>
      </c>
      <c r="C468" s="25" t="s">
        <v>28</v>
      </c>
      <c r="D468" s="25" t="s">
        <v>51</v>
      </c>
      <c r="E468" s="28">
        <f>IF(Table13[[#This Row],[Discount Band]]="High",3,IF(Table13[[#This Row],[Discount Band]]="Medium",2,IF(Table13[[#This Row],[Discount Band]]="Low",1,0)))</f>
        <v>3</v>
      </c>
      <c r="F468" s="34">
        <v>1186</v>
      </c>
      <c r="G468" s="26">
        <v>5</v>
      </c>
      <c r="H468" s="26">
        <v>300</v>
      </c>
      <c r="I468" s="26">
        <v>355800</v>
      </c>
      <c r="J468" s="26">
        <v>42696</v>
      </c>
      <c r="K468" s="26">
        <v>313104</v>
      </c>
      <c r="L468" s="26">
        <v>296500</v>
      </c>
      <c r="M468" s="26">
        <v>16604</v>
      </c>
      <c r="N468" s="32">
        <v>41609</v>
      </c>
      <c r="O468" s="28">
        <v>12</v>
      </c>
      <c r="P468" s="33" t="s">
        <v>27</v>
      </c>
      <c r="Q468" s="31">
        <v>2013</v>
      </c>
    </row>
    <row r="469" spans="1:17" ht="12.55" x14ac:dyDescent="0.2">
      <c r="A469" s="24" t="s">
        <v>16</v>
      </c>
      <c r="B469" s="24" t="s">
        <v>26</v>
      </c>
      <c r="C469" s="25" t="s">
        <v>28</v>
      </c>
      <c r="D469" s="25" t="s">
        <v>51</v>
      </c>
      <c r="E469" s="28">
        <f>IF(Table13[[#This Row],[Discount Band]]="High",3,IF(Table13[[#This Row],[Discount Band]]="Medium",2,IF(Table13[[#This Row],[Discount Band]]="Low",1,0)))</f>
        <v>3</v>
      </c>
      <c r="F469" s="34">
        <v>2255</v>
      </c>
      <c r="G469" s="26">
        <v>5</v>
      </c>
      <c r="H469" s="26">
        <v>20</v>
      </c>
      <c r="I469" s="26">
        <v>45100</v>
      </c>
      <c r="J469" s="26">
        <v>5863</v>
      </c>
      <c r="K469" s="26">
        <v>39237</v>
      </c>
      <c r="L469" s="26">
        <v>22550</v>
      </c>
      <c r="M469" s="26">
        <v>16687</v>
      </c>
      <c r="N469" s="32">
        <v>41821</v>
      </c>
      <c r="O469" s="28">
        <v>7</v>
      </c>
      <c r="P469" s="33" t="s">
        <v>32</v>
      </c>
      <c r="Q469" s="31">
        <v>2014</v>
      </c>
    </row>
    <row r="470" spans="1:17" ht="12.55" x14ac:dyDescent="0.2">
      <c r="A470" s="24" t="s">
        <v>30</v>
      </c>
      <c r="B470" s="24" t="s">
        <v>39</v>
      </c>
      <c r="C470" s="25" t="s">
        <v>18</v>
      </c>
      <c r="D470" s="25" t="s">
        <v>48</v>
      </c>
      <c r="E470" s="28">
        <f>IF(Table13[[#This Row],[Discount Band]]="High",3,IF(Table13[[#This Row],[Discount Band]]="Medium",2,IF(Table13[[#This Row],[Discount Band]]="Low",1,0)))</f>
        <v>1</v>
      </c>
      <c r="F470" s="34">
        <v>1947</v>
      </c>
      <c r="G470" s="26">
        <v>3</v>
      </c>
      <c r="H470" s="26">
        <v>12</v>
      </c>
      <c r="I470" s="26">
        <v>23364</v>
      </c>
      <c r="J470" s="26">
        <v>700.92</v>
      </c>
      <c r="K470" s="26">
        <v>22663.08</v>
      </c>
      <c r="L470" s="26">
        <v>5841</v>
      </c>
      <c r="M470" s="26">
        <v>16822.080000000002</v>
      </c>
      <c r="N470" s="32">
        <v>41883</v>
      </c>
      <c r="O470" s="28">
        <v>9</v>
      </c>
      <c r="P470" s="33" t="s">
        <v>36</v>
      </c>
      <c r="Q470" s="31">
        <v>2014</v>
      </c>
    </row>
    <row r="471" spans="1:17" ht="12.55" x14ac:dyDescent="0.2">
      <c r="A471" s="24" t="s">
        <v>16</v>
      </c>
      <c r="B471" s="24" t="s">
        <v>24</v>
      </c>
      <c r="C471" s="25" t="s">
        <v>28</v>
      </c>
      <c r="D471" s="25" t="s">
        <v>50</v>
      </c>
      <c r="E471" s="28">
        <f>IF(Table13[[#This Row],[Discount Band]]="High",3,IF(Table13[[#This Row],[Discount Band]]="Medium",2,IF(Table13[[#This Row],[Discount Band]]="Low",1,0)))</f>
        <v>2</v>
      </c>
      <c r="F471" s="34">
        <v>1976</v>
      </c>
      <c r="G471" s="26">
        <v>5</v>
      </c>
      <c r="H471" s="26">
        <v>20</v>
      </c>
      <c r="I471" s="26">
        <v>39520</v>
      </c>
      <c r="J471" s="26">
        <v>2766.4</v>
      </c>
      <c r="K471" s="26">
        <v>36753.599999999999</v>
      </c>
      <c r="L471" s="26">
        <v>19760</v>
      </c>
      <c r="M471" s="26">
        <v>16993.599999999999</v>
      </c>
      <c r="N471" s="32">
        <v>41913</v>
      </c>
      <c r="O471" s="28">
        <v>10</v>
      </c>
      <c r="P471" s="33" t="s">
        <v>37</v>
      </c>
      <c r="Q471" s="31">
        <v>2014</v>
      </c>
    </row>
    <row r="472" spans="1:17" ht="12.55" x14ac:dyDescent="0.2">
      <c r="A472" s="24" t="s">
        <v>16</v>
      </c>
      <c r="B472" s="24" t="s">
        <v>24</v>
      </c>
      <c r="C472" s="25" t="s">
        <v>44</v>
      </c>
      <c r="D472" s="25" t="s">
        <v>50</v>
      </c>
      <c r="E472" s="28">
        <f>IF(Table13[[#This Row],[Discount Band]]="High",3,IF(Table13[[#This Row],[Discount Band]]="Medium",2,IF(Table13[[#This Row],[Discount Band]]="Low",1,0)))</f>
        <v>2</v>
      </c>
      <c r="F472" s="34">
        <v>1976</v>
      </c>
      <c r="G472" s="26">
        <v>120</v>
      </c>
      <c r="H472" s="26">
        <v>20</v>
      </c>
      <c r="I472" s="26">
        <v>39520</v>
      </c>
      <c r="J472" s="26">
        <v>2766.4</v>
      </c>
      <c r="K472" s="26">
        <v>36753.599999999999</v>
      </c>
      <c r="L472" s="26">
        <v>19760</v>
      </c>
      <c r="M472" s="26">
        <v>16993.599999999999</v>
      </c>
      <c r="N472" s="32">
        <v>41913</v>
      </c>
      <c r="O472" s="28">
        <v>10</v>
      </c>
      <c r="P472" s="33" t="s">
        <v>37</v>
      </c>
      <c r="Q472" s="31">
        <v>2014</v>
      </c>
    </row>
    <row r="473" spans="1:17" ht="12.55" x14ac:dyDescent="0.2">
      <c r="A473" s="24" t="s">
        <v>42</v>
      </c>
      <c r="B473" s="24" t="s">
        <v>24</v>
      </c>
      <c r="C473" s="25" t="s">
        <v>44</v>
      </c>
      <c r="D473" s="25" t="s">
        <v>51</v>
      </c>
      <c r="E473" s="28">
        <f>IF(Table13[[#This Row],[Discount Band]]="High",3,IF(Table13[[#This Row],[Discount Band]]="Medium",2,IF(Table13[[#This Row],[Discount Band]]="Low",1,0)))</f>
        <v>3</v>
      </c>
      <c r="F473" s="34">
        <v>853</v>
      </c>
      <c r="G473" s="26">
        <v>120</v>
      </c>
      <c r="H473" s="26">
        <v>300</v>
      </c>
      <c r="I473" s="26">
        <v>255900</v>
      </c>
      <c r="J473" s="26">
        <v>25590</v>
      </c>
      <c r="K473" s="26">
        <v>230310</v>
      </c>
      <c r="L473" s="26">
        <v>213250</v>
      </c>
      <c r="M473" s="26">
        <v>17060</v>
      </c>
      <c r="N473" s="32">
        <v>41974</v>
      </c>
      <c r="O473" s="28">
        <v>12</v>
      </c>
      <c r="P473" s="33" t="s">
        <v>27</v>
      </c>
      <c r="Q473" s="31">
        <v>2014</v>
      </c>
    </row>
    <row r="474" spans="1:17" ht="12.55" x14ac:dyDescent="0.2">
      <c r="A474" s="24" t="s">
        <v>42</v>
      </c>
      <c r="B474" s="24" t="s">
        <v>24</v>
      </c>
      <c r="C474" s="25" t="s">
        <v>47</v>
      </c>
      <c r="D474" s="25" t="s">
        <v>51</v>
      </c>
      <c r="E474" s="28">
        <f>IF(Table13[[#This Row],[Discount Band]]="High",3,IF(Table13[[#This Row],[Discount Band]]="Medium",2,IF(Table13[[#This Row],[Discount Band]]="Low",1,0)))</f>
        <v>3</v>
      </c>
      <c r="F474" s="34">
        <v>853</v>
      </c>
      <c r="G474" s="26">
        <v>260</v>
      </c>
      <c r="H474" s="26">
        <v>300</v>
      </c>
      <c r="I474" s="26">
        <v>255900</v>
      </c>
      <c r="J474" s="26">
        <v>25590</v>
      </c>
      <c r="K474" s="26">
        <v>230310</v>
      </c>
      <c r="L474" s="26">
        <v>213250</v>
      </c>
      <c r="M474" s="26">
        <v>17060</v>
      </c>
      <c r="N474" s="32">
        <v>41974</v>
      </c>
      <c r="O474" s="28">
        <v>12</v>
      </c>
      <c r="P474" s="33" t="s">
        <v>27</v>
      </c>
      <c r="Q474" s="31">
        <v>2014</v>
      </c>
    </row>
    <row r="475" spans="1:17" ht="12.55" x14ac:dyDescent="0.2">
      <c r="A475" s="24" t="s">
        <v>16</v>
      </c>
      <c r="B475" s="24" t="s">
        <v>17</v>
      </c>
      <c r="C475" s="25" t="s">
        <v>40</v>
      </c>
      <c r="D475" s="25" t="s">
        <v>51</v>
      </c>
      <c r="E475" s="28">
        <f>IF(Table13[[#This Row],[Discount Band]]="High",3,IF(Table13[[#This Row],[Discount Band]]="Medium",2,IF(Table13[[#This Row],[Discount Band]]="Low",1,0)))</f>
        <v>3</v>
      </c>
      <c r="F475" s="34">
        <v>2428</v>
      </c>
      <c r="G475" s="26">
        <v>10</v>
      </c>
      <c r="H475" s="26">
        <v>20</v>
      </c>
      <c r="I475" s="26">
        <v>48560</v>
      </c>
      <c r="J475" s="26">
        <v>6798.4</v>
      </c>
      <c r="K475" s="26">
        <v>41761.599999999999</v>
      </c>
      <c r="L475" s="26">
        <v>24280</v>
      </c>
      <c r="M475" s="26">
        <v>17481.599999999999</v>
      </c>
      <c r="N475" s="32">
        <v>41699</v>
      </c>
      <c r="O475" s="28">
        <v>3</v>
      </c>
      <c r="P475" s="33" t="s">
        <v>29</v>
      </c>
      <c r="Q475" s="31">
        <v>2014</v>
      </c>
    </row>
    <row r="476" spans="1:17" ht="12.55" x14ac:dyDescent="0.2">
      <c r="A476" s="24" t="s">
        <v>30</v>
      </c>
      <c r="B476" s="24" t="s">
        <v>39</v>
      </c>
      <c r="C476" s="25" t="s">
        <v>47</v>
      </c>
      <c r="D476" s="25" t="s">
        <v>19</v>
      </c>
      <c r="E476" s="28">
        <f>IF(Table13[[#This Row],[Discount Band]]="High",3,IF(Table13[[#This Row],[Discount Band]]="Medium",2,IF(Table13[[#This Row],[Discount Band]]="Low",1,0)))</f>
        <v>0</v>
      </c>
      <c r="F476" s="34">
        <v>1953</v>
      </c>
      <c r="G476" s="26">
        <v>260</v>
      </c>
      <c r="H476" s="26">
        <v>12</v>
      </c>
      <c r="I476" s="26">
        <v>23436</v>
      </c>
      <c r="J476" s="26">
        <v>0</v>
      </c>
      <c r="K476" s="26">
        <v>23436</v>
      </c>
      <c r="L476" s="26">
        <v>5859</v>
      </c>
      <c r="M476" s="26">
        <v>17577</v>
      </c>
      <c r="N476" s="32">
        <v>41730</v>
      </c>
      <c r="O476" s="28">
        <v>4</v>
      </c>
      <c r="P476" s="33" t="s">
        <v>46</v>
      </c>
      <c r="Q476" s="31">
        <v>2014</v>
      </c>
    </row>
    <row r="477" spans="1:17" ht="12.55" x14ac:dyDescent="0.2">
      <c r="A477" s="24" t="s">
        <v>30</v>
      </c>
      <c r="B477" s="24" t="s">
        <v>39</v>
      </c>
      <c r="C477" s="25" t="s">
        <v>47</v>
      </c>
      <c r="D477" s="25" t="s">
        <v>48</v>
      </c>
      <c r="E477" s="28">
        <f>IF(Table13[[#This Row],[Discount Band]]="High",3,IF(Table13[[#This Row],[Discount Band]]="Medium",2,IF(Table13[[#This Row],[Discount Band]]="Low",1,0)))</f>
        <v>1</v>
      </c>
      <c r="F477" s="34">
        <v>1989</v>
      </c>
      <c r="G477" s="26">
        <v>260</v>
      </c>
      <c r="H477" s="26">
        <v>12</v>
      </c>
      <c r="I477" s="26">
        <v>23868</v>
      </c>
      <c r="J477" s="26">
        <v>238.68</v>
      </c>
      <c r="K477" s="26">
        <v>23629.32</v>
      </c>
      <c r="L477" s="26">
        <v>5967</v>
      </c>
      <c r="M477" s="26">
        <v>17662.32</v>
      </c>
      <c r="N477" s="32">
        <v>41518</v>
      </c>
      <c r="O477" s="28">
        <v>9</v>
      </c>
      <c r="P477" s="33" t="s">
        <v>36</v>
      </c>
      <c r="Q477" s="31">
        <v>2013</v>
      </c>
    </row>
    <row r="478" spans="1:17" ht="12.55" x14ac:dyDescent="0.2">
      <c r="A478" s="24" t="s">
        <v>30</v>
      </c>
      <c r="B478" s="24" t="s">
        <v>24</v>
      </c>
      <c r="C478" s="25" t="s">
        <v>45</v>
      </c>
      <c r="D478" s="25" t="s">
        <v>50</v>
      </c>
      <c r="E478" s="28">
        <f>IF(Table13[[#This Row],[Discount Band]]="High",3,IF(Table13[[#This Row],[Discount Band]]="Medium",2,IF(Table13[[#This Row],[Discount Band]]="Low",1,0)))</f>
        <v>2</v>
      </c>
      <c r="F478" s="34">
        <v>2234</v>
      </c>
      <c r="G478" s="26">
        <v>250</v>
      </c>
      <c r="H478" s="26">
        <v>12</v>
      </c>
      <c r="I478" s="26">
        <v>26808</v>
      </c>
      <c r="J478" s="26">
        <v>2412.7199999999998</v>
      </c>
      <c r="K478" s="26">
        <v>24395.279999999999</v>
      </c>
      <c r="L478" s="26">
        <v>6702</v>
      </c>
      <c r="M478" s="26">
        <v>17693.28</v>
      </c>
      <c r="N478" s="32">
        <v>41518</v>
      </c>
      <c r="O478" s="28">
        <v>9</v>
      </c>
      <c r="P478" s="33" t="s">
        <v>36</v>
      </c>
      <c r="Q478" s="31">
        <v>2013</v>
      </c>
    </row>
    <row r="479" spans="1:17" ht="12.55" x14ac:dyDescent="0.2">
      <c r="A479" s="24" t="s">
        <v>16</v>
      </c>
      <c r="B479" s="24" t="s">
        <v>26</v>
      </c>
      <c r="C479" s="25" t="s">
        <v>44</v>
      </c>
      <c r="D479" s="25" t="s">
        <v>51</v>
      </c>
      <c r="E479" s="28">
        <f>IF(Table13[[#This Row],[Discount Band]]="High",3,IF(Table13[[#This Row],[Discount Band]]="Medium",2,IF(Table13[[#This Row],[Discount Band]]="Low",1,0)))</f>
        <v>3</v>
      </c>
      <c r="F479" s="34">
        <v>344</v>
      </c>
      <c r="G479" s="26">
        <v>120</v>
      </c>
      <c r="H479" s="26">
        <v>350</v>
      </c>
      <c r="I479" s="26">
        <v>120400</v>
      </c>
      <c r="J479" s="26">
        <v>13244</v>
      </c>
      <c r="K479" s="26">
        <v>107156</v>
      </c>
      <c r="L479" s="26">
        <v>89440</v>
      </c>
      <c r="M479" s="26">
        <v>17716</v>
      </c>
      <c r="N479" s="32">
        <v>41548</v>
      </c>
      <c r="O479" s="28">
        <v>10</v>
      </c>
      <c r="P479" s="33" t="s">
        <v>37</v>
      </c>
      <c r="Q479" s="31">
        <v>2013</v>
      </c>
    </row>
    <row r="480" spans="1:17" ht="12.55" x14ac:dyDescent="0.2">
      <c r="A480" s="24" t="s">
        <v>16</v>
      </c>
      <c r="B480" s="24" t="s">
        <v>26</v>
      </c>
      <c r="C480" s="25" t="s">
        <v>47</v>
      </c>
      <c r="D480" s="25" t="s">
        <v>51</v>
      </c>
      <c r="E480" s="28">
        <f>IF(Table13[[#This Row],[Discount Band]]="High",3,IF(Table13[[#This Row],[Discount Band]]="Medium",2,IF(Table13[[#This Row],[Discount Band]]="Low",1,0)))</f>
        <v>3</v>
      </c>
      <c r="F480" s="34">
        <v>344</v>
      </c>
      <c r="G480" s="26">
        <v>260</v>
      </c>
      <c r="H480" s="26">
        <v>350</v>
      </c>
      <c r="I480" s="26">
        <v>120400</v>
      </c>
      <c r="J480" s="26">
        <v>13244</v>
      </c>
      <c r="K480" s="26">
        <v>107156</v>
      </c>
      <c r="L480" s="26">
        <v>89440</v>
      </c>
      <c r="M480" s="26">
        <v>17716</v>
      </c>
      <c r="N480" s="32">
        <v>41548</v>
      </c>
      <c r="O480" s="28">
        <v>10</v>
      </c>
      <c r="P480" s="33" t="s">
        <v>37</v>
      </c>
      <c r="Q480" s="31">
        <v>2013</v>
      </c>
    </row>
    <row r="481" spans="1:17" ht="12.55" x14ac:dyDescent="0.2">
      <c r="A481" s="24" t="s">
        <v>30</v>
      </c>
      <c r="B481" s="24" t="s">
        <v>22</v>
      </c>
      <c r="C481" s="25" t="s">
        <v>45</v>
      </c>
      <c r="D481" s="25" t="s">
        <v>50</v>
      </c>
      <c r="E481" s="28">
        <f>IF(Table13[[#This Row],[Discount Band]]="High",3,IF(Table13[[#This Row],[Discount Band]]="Medium",2,IF(Table13[[#This Row],[Discount Band]]="Low",1,0)))</f>
        <v>2</v>
      </c>
      <c r="F481" s="34">
        <v>2215</v>
      </c>
      <c r="G481" s="26">
        <v>250</v>
      </c>
      <c r="H481" s="26">
        <v>12</v>
      </c>
      <c r="I481" s="26">
        <v>26580</v>
      </c>
      <c r="J481" s="26">
        <v>1860.6</v>
      </c>
      <c r="K481" s="26">
        <v>24719.4</v>
      </c>
      <c r="L481" s="26">
        <v>6645</v>
      </c>
      <c r="M481" s="26">
        <v>18074.400000000001</v>
      </c>
      <c r="N481" s="32">
        <v>41518</v>
      </c>
      <c r="O481" s="28">
        <v>9</v>
      </c>
      <c r="P481" s="33" t="s">
        <v>36</v>
      </c>
      <c r="Q481" s="31">
        <v>2013</v>
      </c>
    </row>
    <row r="482" spans="1:17" ht="12.55" x14ac:dyDescent="0.2">
      <c r="A482" s="24" t="s">
        <v>30</v>
      </c>
      <c r="B482" s="24" t="s">
        <v>24</v>
      </c>
      <c r="C482" s="25" t="s">
        <v>47</v>
      </c>
      <c r="D482" s="25" t="s">
        <v>51</v>
      </c>
      <c r="E482" s="28">
        <f>IF(Table13[[#This Row],[Discount Band]]="High",3,IF(Table13[[#This Row],[Discount Band]]="Medium",2,IF(Table13[[#This Row],[Discount Band]]="Low",1,0)))</f>
        <v>3</v>
      </c>
      <c r="F482" s="34">
        <v>2475</v>
      </c>
      <c r="G482" s="26">
        <v>260</v>
      </c>
      <c r="H482" s="26">
        <v>12</v>
      </c>
      <c r="I482" s="26">
        <v>29700</v>
      </c>
      <c r="J482" s="26">
        <v>4158</v>
      </c>
      <c r="K482" s="26">
        <v>25542</v>
      </c>
      <c r="L482" s="26">
        <v>7425</v>
      </c>
      <c r="M482" s="26">
        <v>18117</v>
      </c>
      <c r="N482" s="32">
        <v>41852</v>
      </c>
      <c r="O482" s="28">
        <v>8</v>
      </c>
      <c r="P482" s="33" t="s">
        <v>35</v>
      </c>
      <c r="Q482" s="31">
        <v>2014</v>
      </c>
    </row>
    <row r="483" spans="1:17" ht="12.55" x14ac:dyDescent="0.2">
      <c r="A483" s="24" t="s">
        <v>16</v>
      </c>
      <c r="B483" s="24" t="s">
        <v>17</v>
      </c>
      <c r="C483" s="25" t="s">
        <v>40</v>
      </c>
      <c r="D483" s="25" t="s">
        <v>19</v>
      </c>
      <c r="E483" s="28">
        <f>IF(Table13[[#This Row],[Discount Band]]="High",3,IF(Table13[[#This Row],[Discount Band]]="Medium",2,IF(Table13[[#This Row],[Discount Band]]="Low",1,0)))</f>
        <v>0</v>
      </c>
      <c r="F483" s="34">
        <v>1817</v>
      </c>
      <c r="G483" s="26">
        <v>10</v>
      </c>
      <c r="H483" s="26">
        <v>20</v>
      </c>
      <c r="I483" s="26">
        <v>36340</v>
      </c>
      <c r="J483" s="26">
        <v>0</v>
      </c>
      <c r="K483" s="26">
        <v>36340</v>
      </c>
      <c r="L483" s="26">
        <v>18170</v>
      </c>
      <c r="M483" s="26">
        <v>18170</v>
      </c>
      <c r="N483" s="32">
        <v>41974</v>
      </c>
      <c r="O483" s="28">
        <v>12</v>
      </c>
      <c r="P483" s="33" t="s">
        <v>27</v>
      </c>
      <c r="Q483" s="31">
        <v>2014</v>
      </c>
    </row>
    <row r="484" spans="1:17" ht="12.55" x14ac:dyDescent="0.2">
      <c r="A484" s="24" t="s">
        <v>16</v>
      </c>
      <c r="B484" s="24" t="s">
        <v>17</v>
      </c>
      <c r="C484" s="25" t="s">
        <v>45</v>
      </c>
      <c r="D484" s="25" t="s">
        <v>19</v>
      </c>
      <c r="E484" s="28">
        <f>IF(Table13[[#This Row],[Discount Band]]="High",3,IF(Table13[[#This Row],[Discount Band]]="Medium",2,IF(Table13[[#This Row],[Discount Band]]="Low",1,0)))</f>
        <v>0</v>
      </c>
      <c r="F484" s="34">
        <v>1817</v>
      </c>
      <c r="G484" s="26">
        <v>250</v>
      </c>
      <c r="H484" s="26">
        <v>20</v>
      </c>
      <c r="I484" s="26">
        <v>36340</v>
      </c>
      <c r="J484" s="26">
        <v>0</v>
      </c>
      <c r="K484" s="26">
        <v>36340</v>
      </c>
      <c r="L484" s="26">
        <v>18170</v>
      </c>
      <c r="M484" s="26">
        <v>18170</v>
      </c>
      <c r="N484" s="32">
        <v>41974</v>
      </c>
      <c r="O484" s="28">
        <v>12</v>
      </c>
      <c r="P484" s="33" t="s">
        <v>27</v>
      </c>
      <c r="Q484" s="31">
        <v>2014</v>
      </c>
    </row>
    <row r="485" spans="1:17" ht="12.55" x14ac:dyDescent="0.2">
      <c r="A485" s="24" t="s">
        <v>30</v>
      </c>
      <c r="B485" s="24" t="s">
        <v>17</v>
      </c>
      <c r="C485" s="25" t="s">
        <v>28</v>
      </c>
      <c r="D485" s="25" t="s">
        <v>50</v>
      </c>
      <c r="E485" s="28">
        <f>IF(Table13[[#This Row],[Discount Band]]="High",3,IF(Table13[[#This Row],[Discount Band]]="Medium",2,IF(Table13[[#This Row],[Discount Band]]="Low",1,0)))</f>
        <v>2</v>
      </c>
      <c r="F485" s="34">
        <v>2321</v>
      </c>
      <c r="G485" s="26">
        <v>5</v>
      </c>
      <c r="H485" s="26">
        <v>12</v>
      </c>
      <c r="I485" s="26">
        <v>27852</v>
      </c>
      <c r="J485" s="26">
        <v>2506.6799999999998</v>
      </c>
      <c r="K485" s="26">
        <v>25345.32</v>
      </c>
      <c r="L485" s="26">
        <v>6963</v>
      </c>
      <c r="M485" s="26">
        <v>18382.32</v>
      </c>
      <c r="N485" s="32">
        <v>41944</v>
      </c>
      <c r="O485" s="28">
        <v>11</v>
      </c>
      <c r="P485" s="33" t="s">
        <v>43</v>
      </c>
      <c r="Q485" s="31">
        <v>2014</v>
      </c>
    </row>
    <row r="486" spans="1:17" ht="12.55" x14ac:dyDescent="0.2">
      <c r="A486" s="24" t="s">
        <v>16</v>
      </c>
      <c r="B486" s="24" t="s">
        <v>26</v>
      </c>
      <c r="C486" s="25" t="s">
        <v>18</v>
      </c>
      <c r="D486" s="25" t="s">
        <v>51</v>
      </c>
      <c r="E486" s="28">
        <f>IF(Table13[[#This Row],[Discount Band]]="High",3,IF(Table13[[#This Row],[Discount Band]]="Medium",2,IF(Table13[[#This Row],[Discount Band]]="Low",1,0)))</f>
        <v>3</v>
      </c>
      <c r="F486" s="34">
        <v>2579</v>
      </c>
      <c r="G486" s="26">
        <v>3</v>
      </c>
      <c r="H486" s="26">
        <v>20</v>
      </c>
      <c r="I486" s="26">
        <v>51580</v>
      </c>
      <c r="J486" s="26">
        <v>7221.2</v>
      </c>
      <c r="K486" s="26">
        <v>44358.8</v>
      </c>
      <c r="L486" s="26">
        <v>25790</v>
      </c>
      <c r="M486" s="26">
        <v>18568.800000000003</v>
      </c>
      <c r="N486" s="32">
        <v>41730</v>
      </c>
      <c r="O486" s="28">
        <v>4</v>
      </c>
      <c r="P486" s="33" t="s">
        <v>46</v>
      </c>
      <c r="Q486" s="31">
        <v>2014</v>
      </c>
    </row>
    <row r="487" spans="1:17" ht="12.55" x14ac:dyDescent="0.2">
      <c r="A487" s="24" t="s">
        <v>30</v>
      </c>
      <c r="B487" s="24" t="s">
        <v>24</v>
      </c>
      <c r="C487" s="25" t="s">
        <v>40</v>
      </c>
      <c r="D487" s="25" t="s">
        <v>51</v>
      </c>
      <c r="E487" s="28">
        <f>IF(Table13[[#This Row],[Discount Band]]="High",3,IF(Table13[[#This Row],[Discount Band]]="Medium",2,IF(Table13[[#This Row],[Discount Band]]="Low",1,0)))</f>
        <v>3</v>
      </c>
      <c r="F487" s="34">
        <v>2425.5</v>
      </c>
      <c r="G487" s="26">
        <v>10</v>
      </c>
      <c r="H487" s="26">
        <v>12</v>
      </c>
      <c r="I487" s="26">
        <v>29106</v>
      </c>
      <c r="J487" s="26">
        <v>3201.66</v>
      </c>
      <c r="K487" s="26">
        <v>25904.340000000004</v>
      </c>
      <c r="L487" s="26">
        <v>7276.5</v>
      </c>
      <c r="M487" s="26">
        <v>18627.840000000004</v>
      </c>
      <c r="N487" s="32">
        <v>41821</v>
      </c>
      <c r="O487" s="28">
        <v>7</v>
      </c>
      <c r="P487" s="33" t="s">
        <v>32</v>
      </c>
      <c r="Q487" s="31">
        <v>2014</v>
      </c>
    </row>
    <row r="488" spans="1:17" ht="12.55" x14ac:dyDescent="0.2">
      <c r="A488" s="24" t="s">
        <v>16</v>
      </c>
      <c r="B488" s="24" t="s">
        <v>17</v>
      </c>
      <c r="C488" s="25" t="s">
        <v>40</v>
      </c>
      <c r="D488" s="25" t="s">
        <v>51</v>
      </c>
      <c r="E488" s="28">
        <f>IF(Table13[[#This Row],[Discount Band]]="High",3,IF(Table13[[#This Row],[Discount Band]]="Medium",2,IF(Table13[[#This Row],[Discount Band]]="Low",1,0)))</f>
        <v>3</v>
      </c>
      <c r="F488" s="34">
        <v>2394</v>
      </c>
      <c r="G488" s="26">
        <v>10</v>
      </c>
      <c r="H488" s="26">
        <v>20</v>
      </c>
      <c r="I488" s="26">
        <v>47880</v>
      </c>
      <c r="J488" s="26">
        <v>5266.8</v>
      </c>
      <c r="K488" s="26">
        <v>42613.2</v>
      </c>
      <c r="L488" s="26">
        <v>23940</v>
      </c>
      <c r="M488" s="26">
        <v>18673.199999999997</v>
      </c>
      <c r="N488" s="32">
        <v>41852</v>
      </c>
      <c r="O488" s="28">
        <v>8</v>
      </c>
      <c r="P488" s="33" t="s">
        <v>35</v>
      </c>
      <c r="Q488" s="31">
        <v>2014</v>
      </c>
    </row>
    <row r="489" spans="1:17" ht="12.55" x14ac:dyDescent="0.2">
      <c r="A489" s="24" t="s">
        <v>16</v>
      </c>
      <c r="B489" s="24" t="s">
        <v>24</v>
      </c>
      <c r="C489" s="25" t="s">
        <v>28</v>
      </c>
      <c r="D489" s="35" t="s">
        <v>51</v>
      </c>
      <c r="E489" s="39">
        <f>IF(Table13[[#This Row],[Discount Band]]="High",3,IF(Table13[[#This Row],[Discount Band]]="Medium",2,IF(Table13[[#This Row],[Discount Band]]="Low",1,0)))</f>
        <v>3</v>
      </c>
      <c r="F489" s="34">
        <v>1899</v>
      </c>
      <c r="G489" s="26">
        <v>5</v>
      </c>
      <c r="H489" s="26">
        <v>20</v>
      </c>
      <c r="I489" s="26">
        <v>37980</v>
      </c>
      <c r="J489" s="26">
        <v>0</v>
      </c>
      <c r="K489" s="26">
        <v>37980</v>
      </c>
      <c r="L489" s="26">
        <v>18990</v>
      </c>
      <c r="M489" s="26">
        <v>18990</v>
      </c>
      <c r="N489" s="32">
        <v>41791</v>
      </c>
      <c r="O489" s="28">
        <v>6</v>
      </c>
      <c r="P489" s="33" t="s">
        <v>25</v>
      </c>
      <c r="Q489" s="31">
        <v>2014</v>
      </c>
    </row>
    <row r="490" spans="1:17" ht="12.55" x14ac:dyDescent="0.2">
      <c r="A490" s="24" t="s">
        <v>16</v>
      </c>
      <c r="B490" s="24" t="s">
        <v>24</v>
      </c>
      <c r="C490" s="25" t="s">
        <v>47</v>
      </c>
      <c r="D490" s="25" t="s">
        <v>19</v>
      </c>
      <c r="E490" s="28">
        <f>IF(Table13[[#This Row],[Discount Band]]="High",3,IF(Table13[[#This Row],[Discount Band]]="Medium",2,IF(Table13[[#This Row],[Discount Band]]="Low",1,0)))</f>
        <v>0</v>
      </c>
      <c r="F490" s="34">
        <v>1899</v>
      </c>
      <c r="G490" s="26">
        <v>260</v>
      </c>
      <c r="H490" s="26">
        <v>20</v>
      </c>
      <c r="I490" s="26">
        <v>37980</v>
      </c>
      <c r="J490" s="26">
        <v>0</v>
      </c>
      <c r="K490" s="26">
        <v>37980</v>
      </c>
      <c r="L490" s="26">
        <v>18990</v>
      </c>
      <c r="M490" s="26">
        <v>18990</v>
      </c>
      <c r="N490" s="32">
        <v>41791</v>
      </c>
      <c r="O490" s="28">
        <v>6</v>
      </c>
      <c r="P490" s="33" t="s">
        <v>25</v>
      </c>
      <c r="Q490" s="31">
        <v>2014</v>
      </c>
    </row>
    <row r="491" spans="1:17" ht="12.55" x14ac:dyDescent="0.2">
      <c r="A491" s="24" t="s">
        <v>42</v>
      </c>
      <c r="B491" s="24" t="s">
        <v>22</v>
      </c>
      <c r="C491" s="25" t="s">
        <v>40</v>
      </c>
      <c r="D491" s="25" t="s">
        <v>51</v>
      </c>
      <c r="E491" s="28">
        <f>IF(Table13[[#This Row],[Discount Band]]="High",3,IF(Table13[[#This Row],[Discount Band]]="Medium",2,IF(Table13[[#This Row],[Discount Band]]="Low",1,0)))</f>
        <v>3</v>
      </c>
      <c r="F491" s="34">
        <v>1359</v>
      </c>
      <c r="G491" s="26">
        <v>10</v>
      </c>
      <c r="H491" s="26">
        <v>300</v>
      </c>
      <c r="I491" s="26">
        <v>407700</v>
      </c>
      <c r="J491" s="26">
        <v>48924</v>
      </c>
      <c r="K491" s="26">
        <v>358776</v>
      </c>
      <c r="L491" s="26">
        <v>339750</v>
      </c>
      <c r="M491" s="26">
        <v>19026</v>
      </c>
      <c r="N491" s="32">
        <v>41944</v>
      </c>
      <c r="O491" s="28">
        <v>11</v>
      </c>
      <c r="P491" s="33" t="s">
        <v>43</v>
      </c>
      <c r="Q491" s="31">
        <v>2014</v>
      </c>
    </row>
    <row r="492" spans="1:17" ht="12.55" x14ac:dyDescent="0.2">
      <c r="A492" s="24" t="s">
        <v>30</v>
      </c>
      <c r="B492" s="24" t="s">
        <v>17</v>
      </c>
      <c r="C492" s="25" t="s">
        <v>18</v>
      </c>
      <c r="D492" s="25" t="s">
        <v>50</v>
      </c>
      <c r="E492" s="28">
        <f>IF(Table13[[#This Row],[Discount Band]]="High",3,IF(Table13[[#This Row],[Discount Band]]="Medium",2,IF(Table13[[#This Row],[Discount Band]]="Low",1,0)))</f>
        <v>2</v>
      </c>
      <c r="F492" s="34">
        <v>2299</v>
      </c>
      <c r="G492" s="26">
        <v>3</v>
      </c>
      <c r="H492" s="26">
        <v>12</v>
      </c>
      <c r="I492" s="26">
        <v>27588</v>
      </c>
      <c r="J492" s="26">
        <v>1655.28</v>
      </c>
      <c r="K492" s="26">
        <v>25932.720000000001</v>
      </c>
      <c r="L492" s="26">
        <v>6897</v>
      </c>
      <c r="M492" s="26">
        <v>19035.72</v>
      </c>
      <c r="N492" s="32">
        <v>41548</v>
      </c>
      <c r="O492" s="28">
        <v>10</v>
      </c>
      <c r="P492" s="33" t="s">
        <v>37</v>
      </c>
      <c r="Q492" s="31">
        <v>2013</v>
      </c>
    </row>
    <row r="493" spans="1:17" ht="12.55" x14ac:dyDescent="0.2">
      <c r="A493" s="24" t="s">
        <v>30</v>
      </c>
      <c r="B493" s="24" t="s">
        <v>17</v>
      </c>
      <c r="C493" s="25" t="s">
        <v>40</v>
      </c>
      <c r="D493" s="25" t="s">
        <v>50</v>
      </c>
      <c r="E493" s="28">
        <f>IF(Table13[[#This Row],[Discount Band]]="High",3,IF(Table13[[#This Row],[Discount Band]]="Medium",2,IF(Table13[[#This Row],[Discount Band]]="Low",1,0)))</f>
        <v>2</v>
      </c>
      <c r="F493" s="34">
        <v>2299</v>
      </c>
      <c r="G493" s="26">
        <v>10</v>
      </c>
      <c r="H493" s="26">
        <v>12</v>
      </c>
      <c r="I493" s="26">
        <v>27588</v>
      </c>
      <c r="J493" s="26">
        <v>1655.28</v>
      </c>
      <c r="K493" s="26">
        <v>25932.720000000001</v>
      </c>
      <c r="L493" s="26">
        <v>6897</v>
      </c>
      <c r="M493" s="26">
        <v>19035.72</v>
      </c>
      <c r="N493" s="32">
        <v>41548</v>
      </c>
      <c r="O493" s="28">
        <v>10</v>
      </c>
      <c r="P493" s="33" t="s">
        <v>37</v>
      </c>
      <c r="Q493" s="31">
        <v>2013</v>
      </c>
    </row>
    <row r="494" spans="1:17" ht="12.55" x14ac:dyDescent="0.2">
      <c r="A494" s="24" t="s">
        <v>16</v>
      </c>
      <c r="B494" s="24" t="s">
        <v>17</v>
      </c>
      <c r="C494" s="25" t="s">
        <v>40</v>
      </c>
      <c r="D494" s="25" t="s">
        <v>48</v>
      </c>
      <c r="E494" s="28">
        <f>IF(Table13[[#This Row],[Discount Band]]="High",3,IF(Table13[[#This Row],[Discount Band]]="Medium",2,IF(Table13[[#This Row],[Discount Band]]="Low",1,0)))</f>
        <v>1</v>
      </c>
      <c r="F494" s="34">
        <v>2074</v>
      </c>
      <c r="G494" s="26">
        <v>10</v>
      </c>
      <c r="H494" s="26">
        <v>20</v>
      </c>
      <c r="I494" s="26">
        <v>41480</v>
      </c>
      <c r="J494" s="26">
        <v>1659.2</v>
      </c>
      <c r="K494" s="26">
        <v>39820.800000000003</v>
      </c>
      <c r="L494" s="26">
        <v>20740</v>
      </c>
      <c r="M494" s="26">
        <v>19080.800000000003</v>
      </c>
      <c r="N494" s="32">
        <v>41883</v>
      </c>
      <c r="O494" s="28">
        <v>9</v>
      </c>
      <c r="P494" s="33" t="s">
        <v>36</v>
      </c>
      <c r="Q494" s="31">
        <v>2014</v>
      </c>
    </row>
    <row r="495" spans="1:17" ht="12.55" x14ac:dyDescent="0.2">
      <c r="A495" s="24" t="s">
        <v>30</v>
      </c>
      <c r="B495" s="24" t="s">
        <v>26</v>
      </c>
      <c r="C495" s="25" t="s">
        <v>28</v>
      </c>
      <c r="D495" s="25" t="s">
        <v>50</v>
      </c>
      <c r="E495" s="28">
        <f>IF(Table13[[#This Row],[Discount Band]]="High",3,IF(Table13[[#This Row],[Discount Band]]="Medium",2,IF(Table13[[#This Row],[Discount Band]]="Low",1,0)))</f>
        <v>2</v>
      </c>
      <c r="F495" s="34">
        <v>2340</v>
      </c>
      <c r="G495" s="26">
        <v>5</v>
      </c>
      <c r="H495" s="26">
        <v>12</v>
      </c>
      <c r="I495" s="26">
        <v>28080</v>
      </c>
      <c r="J495" s="26">
        <v>1965.6</v>
      </c>
      <c r="K495" s="26">
        <v>26114.400000000001</v>
      </c>
      <c r="L495" s="26">
        <v>7020</v>
      </c>
      <c r="M495" s="26">
        <v>19094.400000000001</v>
      </c>
      <c r="N495" s="32">
        <v>41640</v>
      </c>
      <c r="O495" s="28">
        <v>1</v>
      </c>
      <c r="P495" s="33" t="s">
        <v>20</v>
      </c>
      <c r="Q495" s="31">
        <v>2014</v>
      </c>
    </row>
    <row r="496" spans="1:17" ht="12.55" x14ac:dyDescent="0.2">
      <c r="A496" s="24" t="s">
        <v>30</v>
      </c>
      <c r="B496" s="24" t="s">
        <v>24</v>
      </c>
      <c r="C496" s="25" t="s">
        <v>28</v>
      </c>
      <c r="D496" s="25" t="s">
        <v>50</v>
      </c>
      <c r="E496" s="28">
        <f>IF(Table13[[#This Row],[Discount Band]]="High",3,IF(Table13[[#This Row],[Discount Band]]="Medium",2,IF(Table13[[#This Row],[Discount Band]]="Low",1,0)))</f>
        <v>2</v>
      </c>
      <c r="F496" s="34">
        <v>2342</v>
      </c>
      <c r="G496" s="26">
        <v>5</v>
      </c>
      <c r="H496" s="26">
        <v>12</v>
      </c>
      <c r="I496" s="26">
        <v>28104</v>
      </c>
      <c r="J496" s="26">
        <v>1967.28</v>
      </c>
      <c r="K496" s="26">
        <v>26136.720000000001</v>
      </c>
      <c r="L496" s="26">
        <v>7026</v>
      </c>
      <c r="M496" s="26">
        <v>19110.72</v>
      </c>
      <c r="N496" s="32">
        <v>41944</v>
      </c>
      <c r="O496" s="28">
        <v>11</v>
      </c>
      <c r="P496" s="33" t="s">
        <v>43</v>
      </c>
      <c r="Q496" s="31">
        <v>2014</v>
      </c>
    </row>
    <row r="497" spans="1:17" ht="12.55" x14ac:dyDescent="0.2">
      <c r="A497" s="24" t="s">
        <v>16</v>
      </c>
      <c r="B497" s="24" t="s">
        <v>24</v>
      </c>
      <c r="C497" s="25" t="s">
        <v>18</v>
      </c>
      <c r="D497" s="25" t="s">
        <v>51</v>
      </c>
      <c r="E497" s="28">
        <f>IF(Table13[[#This Row],[Discount Band]]="High",3,IF(Table13[[#This Row],[Discount Band]]="Medium",2,IF(Table13[[#This Row],[Discount Band]]="Low",1,0)))</f>
        <v>3</v>
      </c>
      <c r="F497" s="34">
        <v>2521.5</v>
      </c>
      <c r="G497" s="26">
        <v>3</v>
      </c>
      <c r="H497" s="26">
        <v>20</v>
      </c>
      <c r="I497" s="26">
        <v>50430</v>
      </c>
      <c r="J497" s="26">
        <v>6051.6</v>
      </c>
      <c r="K497" s="26">
        <v>44378.399999999994</v>
      </c>
      <c r="L497" s="26">
        <v>25215</v>
      </c>
      <c r="M497" s="26">
        <v>19163.399999999998</v>
      </c>
      <c r="N497" s="32">
        <v>41640</v>
      </c>
      <c r="O497" s="28">
        <v>1</v>
      </c>
      <c r="P497" s="33" t="s">
        <v>20</v>
      </c>
      <c r="Q497" s="31">
        <v>2014</v>
      </c>
    </row>
    <row r="498" spans="1:17" ht="12.55" x14ac:dyDescent="0.2">
      <c r="A498" s="24" t="s">
        <v>30</v>
      </c>
      <c r="B498" s="24" t="s">
        <v>39</v>
      </c>
      <c r="C498" s="25" t="s">
        <v>47</v>
      </c>
      <c r="D498" s="35" t="s">
        <v>51</v>
      </c>
      <c r="E498" s="39">
        <f>IF(Table13[[#This Row],[Discount Band]]="High",3,IF(Table13[[#This Row],[Discount Band]]="Medium",2,IF(Table13[[#This Row],[Discount Band]]="Low",1,0)))</f>
        <v>3</v>
      </c>
      <c r="F498" s="34">
        <v>2141</v>
      </c>
      <c r="G498" s="26">
        <v>260</v>
      </c>
      <c r="H498" s="26">
        <v>12</v>
      </c>
      <c r="I498" s="37">
        <v>38220</v>
      </c>
      <c r="J498" s="26">
        <v>0</v>
      </c>
      <c r="K498" s="26">
        <v>25692</v>
      </c>
      <c r="L498" s="26">
        <v>6423</v>
      </c>
      <c r="M498" s="26">
        <v>19269</v>
      </c>
      <c r="N498" s="32">
        <v>41852</v>
      </c>
      <c r="O498" s="28">
        <v>8</v>
      </c>
      <c r="P498" s="33" t="s">
        <v>35</v>
      </c>
      <c r="Q498" s="31">
        <v>2014</v>
      </c>
    </row>
    <row r="499" spans="1:17" ht="12.55" x14ac:dyDescent="0.2">
      <c r="A499" s="24" t="s">
        <v>30</v>
      </c>
      <c r="B499" s="24" t="s">
        <v>22</v>
      </c>
      <c r="C499" s="25" t="s">
        <v>44</v>
      </c>
      <c r="D499" s="25" t="s">
        <v>19</v>
      </c>
      <c r="E499" s="28">
        <f>IF(Table13[[#This Row],[Discount Band]]="High",3,IF(Table13[[#This Row],[Discount Band]]="Medium",2,IF(Table13[[#This Row],[Discount Band]]="Low",1,0)))</f>
        <v>0</v>
      </c>
      <c r="F499" s="34">
        <v>2161</v>
      </c>
      <c r="G499" s="26">
        <v>120</v>
      </c>
      <c r="H499" s="26">
        <v>12</v>
      </c>
      <c r="I499" s="26">
        <v>25932</v>
      </c>
      <c r="J499" s="26">
        <v>0</v>
      </c>
      <c r="K499" s="26">
        <v>25932</v>
      </c>
      <c r="L499" s="26">
        <v>6483</v>
      </c>
      <c r="M499" s="26">
        <v>19449</v>
      </c>
      <c r="N499" s="32">
        <v>41699</v>
      </c>
      <c r="O499" s="28">
        <v>3</v>
      </c>
      <c r="P499" s="33" t="s">
        <v>29</v>
      </c>
      <c r="Q499" s="31">
        <v>2014</v>
      </c>
    </row>
    <row r="500" spans="1:17" ht="12.55" x14ac:dyDescent="0.2">
      <c r="A500" s="24" t="s">
        <v>16</v>
      </c>
      <c r="B500" s="24" t="s">
        <v>39</v>
      </c>
      <c r="C500" s="25" t="s">
        <v>40</v>
      </c>
      <c r="D500" s="25" t="s">
        <v>51</v>
      </c>
      <c r="E500" s="28">
        <f>IF(Table13[[#This Row],[Discount Band]]="High",3,IF(Table13[[#This Row],[Discount Band]]="Medium",2,IF(Table13[[#This Row],[Discount Band]]="Low",1,0)))</f>
        <v>3</v>
      </c>
      <c r="F500" s="34">
        <v>2641</v>
      </c>
      <c r="G500" s="26">
        <v>10</v>
      </c>
      <c r="H500" s="26">
        <v>20</v>
      </c>
      <c r="I500" s="26">
        <v>52820</v>
      </c>
      <c r="J500" s="26">
        <v>6866.6</v>
      </c>
      <c r="K500" s="26">
        <v>45953.4</v>
      </c>
      <c r="L500" s="26">
        <v>26410</v>
      </c>
      <c r="M500" s="26">
        <v>19543.400000000001</v>
      </c>
      <c r="N500" s="32">
        <v>41671</v>
      </c>
      <c r="O500" s="28">
        <v>2</v>
      </c>
      <c r="P500" s="33" t="s">
        <v>41</v>
      </c>
      <c r="Q500" s="31">
        <v>2014</v>
      </c>
    </row>
    <row r="501" spans="1:17" ht="12.55" x14ac:dyDescent="0.2">
      <c r="A501" s="24" t="s">
        <v>30</v>
      </c>
      <c r="B501" s="24" t="s">
        <v>22</v>
      </c>
      <c r="C501" s="25" t="s">
        <v>28</v>
      </c>
      <c r="D501" s="25" t="s">
        <v>50</v>
      </c>
      <c r="E501" s="28">
        <f>IF(Table13[[#This Row],[Discount Band]]="High",3,IF(Table13[[#This Row],[Discount Band]]="Medium",2,IF(Table13[[#This Row],[Discount Band]]="Low",1,0)))</f>
        <v>2</v>
      </c>
      <c r="F501" s="34">
        <v>2342</v>
      </c>
      <c r="G501" s="26">
        <v>5</v>
      </c>
      <c r="H501" s="26">
        <v>12</v>
      </c>
      <c r="I501" s="26">
        <v>28104</v>
      </c>
      <c r="J501" s="26">
        <v>1405.2</v>
      </c>
      <c r="K501" s="26">
        <v>26698.799999999999</v>
      </c>
      <c r="L501" s="26">
        <v>7026</v>
      </c>
      <c r="M501" s="26">
        <v>19672.8</v>
      </c>
      <c r="N501" s="32">
        <v>41944</v>
      </c>
      <c r="O501" s="28">
        <v>11</v>
      </c>
      <c r="P501" s="33" t="s">
        <v>43</v>
      </c>
      <c r="Q501" s="31">
        <v>2014</v>
      </c>
    </row>
    <row r="502" spans="1:17" ht="12.55" x14ac:dyDescent="0.2">
      <c r="A502" s="24" t="s">
        <v>42</v>
      </c>
      <c r="B502" s="24" t="s">
        <v>39</v>
      </c>
      <c r="C502" s="25" t="s">
        <v>44</v>
      </c>
      <c r="D502" s="25" t="s">
        <v>51</v>
      </c>
      <c r="E502" s="28">
        <f>IF(Table13[[#This Row],[Discount Band]]="High",3,IF(Table13[[#This Row],[Discount Band]]="Medium",2,IF(Table13[[#This Row],[Discount Band]]="Low",1,0)))</f>
        <v>3</v>
      </c>
      <c r="F502" s="34">
        <v>2460</v>
      </c>
      <c r="G502" s="26">
        <v>120</v>
      </c>
      <c r="H502" s="26">
        <v>300</v>
      </c>
      <c r="I502" s="26">
        <v>738000</v>
      </c>
      <c r="J502" s="26">
        <v>103320</v>
      </c>
      <c r="K502" s="26">
        <v>634680</v>
      </c>
      <c r="L502" s="26">
        <v>615000</v>
      </c>
      <c r="M502" s="26">
        <v>19680</v>
      </c>
      <c r="N502" s="32">
        <v>41821</v>
      </c>
      <c r="O502" s="28">
        <v>7</v>
      </c>
      <c r="P502" s="33" t="s">
        <v>32</v>
      </c>
      <c r="Q502" s="31">
        <v>2014</v>
      </c>
    </row>
    <row r="503" spans="1:17" ht="12.55" x14ac:dyDescent="0.2">
      <c r="A503" s="24" t="s">
        <v>16</v>
      </c>
      <c r="B503" s="24" t="s">
        <v>22</v>
      </c>
      <c r="C503" s="25" t="s">
        <v>40</v>
      </c>
      <c r="D503" s="25" t="s">
        <v>51</v>
      </c>
      <c r="E503" s="28">
        <f>IF(Table13[[#This Row],[Discount Band]]="High",3,IF(Table13[[#This Row],[Discount Band]]="Medium",2,IF(Table13[[#This Row],[Discount Band]]="Low",1,0)))</f>
        <v>3</v>
      </c>
      <c r="F503" s="34">
        <v>2708</v>
      </c>
      <c r="G503" s="26">
        <v>10</v>
      </c>
      <c r="H503" s="26">
        <v>20</v>
      </c>
      <c r="I503" s="26">
        <v>54160</v>
      </c>
      <c r="J503" s="26">
        <v>7040.8</v>
      </c>
      <c r="K503" s="26">
        <v>47119.199999999997</v>
      </c>
      <c r="L503" s="26">
        <v>27080</v>
      </c>
      <c r="M503" s="26">
        <v>20039.199999999997</v>
      </c>
      <c r="N503" s="32">
        <v>41671</v>
      </c>
      <c r="O503" s="28">
        <v>2</v>
      </c>
      <c r="P503" s="33" t="s">
        <v>41</v>
      </c>
      <c r="Q503" s="31">
        <v>2014</v>
      </c>
    </row>
    <row r="504" spans="1:17" ht="12.55" x14ac:dyDescent="0.2">
      <c r="A504" s="24" t="s">
        <v>30</v>
      </c>
      <c r="B504" s="24" t="s">
        <v>22</v>
      </c>
      <c r="C504" s="25" t="s">
        <v>47</v>
      </c>
      <c r="D504" s="25" t="s">
        <v>51</v>
      </c>
      <c r="E504" s="28">
        <f>IF(Table13[[#This Row],[Discount Band]]="High",3,IF(Table13[[#This Row],[Discount Band]]="Medium",2,IF(Table13[[#This Row],[Discount Band]]="Low",1,0)))</f>
        <v>3</v>
      </c>
      <c r="F504" s="34">
        <v>2574</v>
      </c>
      <c r="G504" s="26">
        <v>260</v>
      </c>
      <c r="H504" s="26">
        <v>12</v>
      </c>
      <c r="I504" s="26">
        <v>30888</v>
      </c>
      <c r="J504" s="26">
        <v>3088.8</v>
      </c>
      <c r="K504" s="26">
        <v>27799.200000000001</v>
      </c>
      <c r="L504" s="26">
        <v>7722</v>
      </c>
      <c r="M504" s="26">
        <v>20077.2</v>
      </c>
      <c r="N504" s="32">
        <v>41852</v>
      </c>
      <c r="O504" s="28">
        <v>8</v>
      </c>
      <c r="P504" s="33" t="s">
        <v>35</v>
      </c>
      <c r="Q504" s="31">
        <v>2014</v>
      </c>
    </row>
    <row r="505" spans="1:17" ht="12.55" x14ac:dyDescent="0.2">
      <c r="A505" s="24" t="s">
        <v>30</v>
      </c>
      <c r="B505" s="24" t="s">
        <v>26</v>
      </c>
      <c r="C505" s="25" t="s">
        <v>28</v>
      </c>
      <c r="D505" s="25" t="s">
        <v>51</v>
      </c>
      <c r="E505" s="28">
        <f>IF(Table13[[#This Row],[Discount Band]]="High",3,IF(Table13[[#This Row],[Discount Band]]="Medium",2,IF(Table13[[#This Row],[Discount Band]]="Low",1,0)))</f>
        <v>3</v>
      </c>
      <c r="F505" s="34">
        <v>2661</v>
      </c>
      <c r="G505" s="26">
        <v>5</v>
      </c>
      <c r="H505" s="26">
        <v>12</v>
      </c>
      <c r="I505" s="26">
        <v>31932</v>
      </c>
      <c r="J505" s="26">
        <v>3831.84</v>
      </c>
      <c r="K505" s="26">
        <v>28100.16</v>
      </c>
      <c r="L505" s="26">
        <v>7983</v>
      </c>
      <c r="M505" s="26">
        <v>20117.16</v>
      </c>
      <c r="N505" s="32">
        <v>41760</v>
      </c>
      <c r="O505" s="28">
        <v>5</v>
      </c>
      <c r="P505" s="33" t="s">
        <v>49</v>
      </c>
      <c r="Q505" s="31">
        <v>2014</v>
      </c>
    </row>
    <row r="506" spans="1:17" ht="12.55" x14ac:dyDescent="0.2">
      <c r="A506" s="24" t="s">
        <v>42</v>
      </c>
      <c r="B506" s="24" t="s">
        <v>22</v>
      </c>
      <c r="C506" s="25" t="s">
        <v>44</v>
      </c>
      <c r="D506" s="25" t="s">
        <v>51</v>
      </c>
      <c r="E506" s="28">
        <f>IF(Table13[[#This Row],[Discount Band]]="High",3,IF(Table13[[#This Row],[Discount Band]]="Medium",2,IF(Table13[[#This Row],[Discount Band]]="Low",1,0)))</f>
        <v>3</v>
      </c>
      <c r="F506" s="34">
        <v>2536</v>
      </c>
      <c r="G506" s="26">
        <v>120</v>
      </c>
      <c r="H506" s="26">
        <v>300</v>
      </c>
      <c r="I506" s="26">
        <v>760800</v>
      </c>
      <c r="J506" s="26">
        <v>106512</v>
      </c>
      <c r="K506" s="26">
        <v>654288</v>
      </c>
      <c r="L506" s="26">
        <v>634000</v>
      </c>
      <c r="M506" s="26">
        <v>20288</v>
      </c>
      <c r="N506" s="32">
        <v>41579</v>
      </c>
      <c r="O506" s="28">
        <v>11</v>
      </c>
      <c r="P506" s="33" t="s">
        <v>43</v>
      </c>
      <c r="Q506" s="31">
        <v>2013</v>
      </c>
    </row>
    <row r="507" spans="1:17" ht="12.55" x14ac:dyDescent="0.2">
      <c r="A507" s="24" t="s">
        <v>42</v>
      </c>
      <c r="B507" s="24" t="s">
        <v>39</v>
      </c>
      <c r="C507" s="25" t="s">
        <v>45</v>
      </c>
      <c r="D507" s="25" t="s">
        <v>51</v>
      </c>
      <c r="E507" s="28">
        <f>IF(Table13[[#This Row],[Discount Band]]="High",3,IF(Table13[[#This Row],[Discount Band]]="Medium",2,IF(Table13[[#This Row],[Discount Band]]="Low",1,0)))</f>
        <v>3</v>
      </c>
      <c r="F507" s="34">
        <v>2541</v>
      </c>
      <c r="G507" s="26">
        <v>250</v>
      </c>
      <c r="H507" s="26">
        <v>300</v>
      </c>
      <c r="I507" s="26">
        <v>762300</v>
      </c>
      <c r="J507" s="26">
        <v>106722</v>
      </c>
      <c r="K507" s="26">
        <v>655578</v>
      </c>
      <c r="L507" s="26">
        <v>635250</v>
      </c>
      <c r="M507" s="26">
        <v>20328</v>
      </c>
      <c r="N507" s="32">
        <v>41852</v>
      </c>
      <c r="O507" s="28">
        <v>8</v>
      </c>
      <c r="P507" s="33" t="s">
        <v>35</v>
      </c>
      <c r="Q507" s="31">
        <v>2014</v>
      </c>
    </row>
    <row r="508" spans="1:17" ht="12.55" x14ac:dyDescent="0.2">
      <c r="A508" s="24" t="s">
        <v>30</v>
      </c>
      <c r="B508" s="24" t="s">
        <v>17</v>
      </c>
      <c r="C508" s="25" t="s">
        <v>40</v>
      </c>
      <c r="D508" s="25" t="s">
        <v>50</v>
      </c>
      <c r="E508" s="28">
        <f>IF(Table13[[#This Row],[Discount Band]]="High",3,IF(Table13[[#This Row],[Discount Band]]="Medium",2,IF(Table13[[#This Row],[Discount Band]]="Low",1,0)))</f>
        <v>2</v>
      </c>
      <c r="F508" s="34">
        <v>2431</v>
      </c>
      <c r="G508" s="26">
        <v>10</v>
      </c>
      <c r="H508" s="26">
        <v>12</v>
      </c>
      <c r="I508" s="26">
        <v>29172</v>
      </c>
      <c r="J508" s="26">
        <v>1458.6</v>
      </c>
      <c r="K508" s="26">
        <v>27713.4</v>
      </c>
      <c r="L508" s="26">
        <v>7293</v>
      </c>
      <c r="M508" s="26">
        <v>20420.400000000001</v>
      </c>
      <c r="N508" s="32">
        <v>41974</v>
      </c>
      <c r="O508" s="28">
        <v>12</v>
      </c>
      <c r="P508" s="33" t="s">
        <v>27</v>
      </c>
      <c r="Q508" s="31">
        <v>2014</v>
      </c>
    </row>
    <row r="509" spans="1:17" ht="12.55" x14ac:dyDescent="0.2">
      <c r="A509" s="24" t="s">
        <v>30</v>
      </c>
      <c r="B509" s="24" t="s">
        <v>17</v>
      </c>
      <c r="C509" s="25" t="s">
        <v>44</v>
      </c>
      <c r="D509" s="25" t="s">
        <v>50</v>
      </c>
      <c r="E509" s="28">
        <f>IF(Table13[[#This Row],[Discount Band]]="High",3,IF(Table13[[#This Row],[Discount Band]]="Medium",2,IF(Table13[[#This Row],[Discount Band]]="Low",1,0)))</f>
        <v>2</v>
      </c>
      <c r="F509" s="34">
        <v>2431</v>
      </c>
      <c r="G509" s="26">
        <v>120</v>
      </c>
      <c r="H509" s="26">
        <v>12</v>
      </c>
      <c r="I509" s="26">
        <v>29172</v>
      </c>
      <c r="J509" s="26">
        <v>1458.6</v>
      </c>
      <c r="K509" s="26">
        <v>27713.4</v>
      </c>
      <c r="L509" s="26">
        <v>7293</v>
      </c>
      <c r="M509" s="26">
        <v>20420.400000000001</v>
      </c>
      <c r="N509" s="32">
        <v>41974</v>
      </c>
      <c r="O509" s="28">
        <v>12</v>
      </c>
      <c r="P509" s="33" t="s">
        <v>27</v>
      </c>
      <c r="Q509" s="31">
        <v>2014</v>
      </c>
    </row>
    <row r="510" spans="1:17" ht="12.55" x14ac:dyDescent="0.2">
      <c r="A510" s="24" t="s">
        <v>16</v>
      </c>
      <c r="B510" s="24" t="s">
        <v>26</v>
      </c>
      <c r="C510" s="25" t="s">
        <v>47</v>
      </c>
      <c r="D510" s="25" t="s">
        <v>51</v>
      </c>
      <c r="E510" s="28">
        <f>IF(Table13[[#This Row],[Discount Band]]="High",3,IF(Table13[[#This Row],[Discount Band]]="Medium",2,IF(Table13[[#This Row],[Discount Band]]="Low",1,0)))</f>
        <v>3</v>
      </c>
      <c r="F510" s="34">
        <v>2629</v>
      </c>
      <c r="G510" s="26">
        <v>260</v>
      </c>
      <c r="H510" s="26">
        <v>20</v>
      </c>
      <c r="I510" s="26">
        <v>52580</v>
      </c>
      <c r="J510" s="26">
        <v>5783.8</v>
      </c>
      <c r="K510" s="26">
        <v>46796.2</v>
      </c>
      <c r="L510" s="26">
        <v>26290</v>
      </c>
      <c r="M510" s="26">
        <v>20506.199999999997</v>
      </c>
      <c r="N510" s="32">
        <v>41640</v>
      </c>
      <c r="O510" s="28">
        <v>1</v>
      </c>
      <c r="P510" s="33" t="s">
        <v>20</v>
      </c>
      <c r="Q510" s="31">
        <v>2014</v>
      </c>
    </row>
    <row r="511" spans="1:17" ht="12.55" x14ac:dyDescent="0.2">
      <c r="A511" s="24" t="s">
        <v>16</v>
      </c>
      <c r="B511" s="24" t="s">
        <v>22</v>
      </c>
      <c r="C511" s="25" t="s">
        <v>45</v>
      </c>
      <c r="D511" s="25" t="s">
        <v>50</v>
      </c>
      <c r="E511" s="28">
        <f>IF(Table13[[#This Row],[Discount Band]]="High",3,IF(Table13[[#This Row],[Discount Band]]="Medium",2,IF(Table13[[#This Row],[Discount Band]]="Low",1,0)))</f>
        <v>2</v>
      </c>
      <c r="F511" s="34">
        <v>2297</v>
      </c>
      <c r="G511" s="26">
        <v>250</v>
      </c>
      <c r="H511" s="26">
        <v>20</v>
      </c>
      <c r="I511" s="26">
        <v>45940</v>
      </c>
      <c r="J511" s="26">
        <v>2297</v>
      </c>
      <c r="K511" s="26">
        <v>43643</v>
      </c>
      <c r="L511" s="26">
        <v>22970</v>
      </c>
      <c r="M511" s="26">
        <v>20673</v>
      </c>
      <c r="N511" s="32">
        <v>41579</v>
      </c>
      <c r="O511" s="28">
        <v>11</v>
      </c>
      <c r="P511" s="33" t="s">
        <v>43</v>
      </c>
      <c r="Q511" s="31">
        <v>2013</v>
      </c>
    </row>
    <row r="512" spans="1:17" ht="12.55" x14ac:dyDescent="0.2">
      <c r="A512" s="24" t="s">
        <v>16</v>
      </c>
      <c r="B512" s="24" t="s">
        <v>39</v>
      </c>
      <c r="C512" s="25" t="s">
        <v>18</v>
      </c>
      <c r="D512" s="25" t="s">
        <v>48</v>
      </c>
      <c r="E512" s="28">
        <f>IF(Table13[[#This Row],[Discount Band]]="High",3,IF(Table13[[#This Row],[Discount Band]]="Medium",2,IF(Table13[[#This Row],[Discount Band]]="Low",1,0)))</f>
        <v>1</v>
      </c>
      <c r="F512" s="34">
        <v>274</v>
      </c>
      <c r="G512" s="26">
        <v>3</v>
      </c>
      <c r="H512" s="26">
        <v>350</v>
      </c>
      <c r="I512" s="26">
        <v>95900</v>
      </c>
      <c r="J512" s="26">
        <v>3836</v>
      </c>
      <c r="K512" s="26">
        <v>92064</v>
      </c>
      <c r="L512" s="26">
        <v>71240</v>
      </c>
      <c r="M512" s="26">
        <v>20824</v>
      </c>
      <c r="N512" s="32">
        <v>41974</v>
      </c>
      <c r="O512" s="28">
        <v>12</v>
      </c>
      <c r="P512" s="33" t="s">
        <v>27</v>
      </c>
      <c r="Q512" s="31">
        <v>2014</v>
      </c>
    </row>
    <row r="513" spans="1:17" ht="12.55" x14ac:dyDescent="0.2">
      <c r="A513" s="24" t="s">
        <v>16</v>
      </c>
      <c r="B513" s="24" t="s">
        <v>39</v>
      </c>
      <c r="C513" s="25" t="s">
        <v>40</v>
      </c>
      <c r="D513" s="25" t="s">
        <v>48</v>
      </c>
      <c r="E513" s="28">
        <f>IF(Table13[[#This Row],[Discount Band]]="High",3,IF(Table13[[#This Row],[Discount Band]]="Medium",2,IF(Table13[[#This Row],[Discount Band]]="Low",1,0)))</f>
        <v>1</v>
      </c>
      <c r="F513" s="34">
        <v>274</v>
      </c>
      <c r="G513" s="26">
        <v>10</v>
      </c>
      <c r="H513" s="26">
        <v>350</v>
      </c>
      <c r="I513" s="26">
        <v>95900</v>
      </c>
      <c r="J513" s="26">
        <v>3836</v>
      </c>
      <c r="K513" s="26">
        <v>92064</v>
      </c>
      <c r="L513" s="26">
        <v>71240</v>
      </c>
      <c r="M513" s="26">
        <v>20824</v>
      </c>
      <c r="N513" s="32">
        <v>41974</v>
      </c>
      <c r="O513" s="28">
        <v>12</v>
      </c>
      <c r="P513" s="33" t="s">
        <v>27</v>
      </c>
      <c r="Q513" s="31">
        <v>2014</v>
      </c>
    </row>
    <row r="514" spans="1:17" ht="12.55" x14ac:dyDescent="0.2">
      <c r="A514" s="24" t="s">
        <v>30</v>
      </c>
      <c r="B514" s="24" t="s">
        <v>17</v>
      </c>
      <c r="C514" s="25" t="s">
        <v>47</v>
      </c>
      <c r="D514" s="25" t="s">
        <v>51</v>
      </c>
      <c r="E514" s="28">
        <f>IF(Table13[[#This Row],[Discount Band]]="High",3,IF(Table13[[#This Row],[Discount Band]]="Medium",2,IF(Table13[[#This Row],[Discount Band]]="Low",1,0)))</f>
        <v>3</v>
      </c>
      <c r="F514" s="34">
        <v>2761</v>
      </c>
      <c r="G514" s="26">
        <v>260</v>
      </c>
      <c r="H514" s="26">
        <v>12</v>
      </c>
      <c r="I514" s="26">
        <v>33132</v>
      </c>
      <c r="J514" s="26">
        <v>3975.84</v>
      </c>
      <c r="K514" s="26">
        <v>29156.16</v>
      </c>
      <c r="L514" s="26">
        <v>8283</v>
      </c>
      <c r="M514" s="26">
        <v>20873.16</v>
      </c>
      <c r="N514" s="32">
        <v>41518</v>
      </c>
      <c r="O514" s="28">
        <v>9</v>
      </c>
      <c r="P514" s="33" t="s">
        <v>36</v>
      </c>
      <c r="Q514" s="31">
        <v>2013</v>
      </c>
    </row>
    <row r="515" spans="1:17" ht="12.55" x14ac:dyDescent="0.2">
      <c r="A515" s="24" t="s">
        <v>42</v>
      </c>
      <c r="B515" s="24" t="s">
        <v>39</v>
      </c>
      <c r="C515" s="25" t="s">
        <v>45</v>
      </c>
      <c r="D515" s="25" t="s">
        <v>50</v>
      </c>
      <c r="E515" s="28">
        <f>IF(Table13[[#This Row],[Discount Band]]="High",3,IF(Table13[[#This Row],[Discount Band]]="Medium",2,IF(Table13[[#This Row],[Discount Band]]="Low",1,0)))</f>
        <v>2</v>
      </c>
      <c r="F515" s="34">
        <v>808</v>
      </c>
      <c r="G515" s="26">
        <v>250</v>
      </c>
      <c r="H515" s="26">
        <v>300</v>
      </c>
      <c r="I515" s="26">
        <v>242400</v>
      </c>
      <c r="J515" s="26">
        <v>19392</v>
      </c>
      <c r="K515" s="26">
        <v>223008</v>
      </c>
      <c r="L515" s="26">
        <v>202000</v>
      </c>
      <c r="M515" s="26">
        <v>21008</v>
      </c>
      <c r="N515" s="32">
        <v>41609</v>
      </c>
      <c r="O515" s="28">
        <v>12</v>
      </c>
      <c r="P515" s="33" t="s">
        <v>27</v>
      </c>
      <c r="Q515" s="31">
        <v>2013</v>
      </c>
    </row>
    <row r="516" spans="1:17" ht="12.55" x14ac:dyDescent="0.2">
      <c r="A516" s="24" t="s">
        <v>31</v>
      </c>
      <c r="B516" s="24" t="s">
        <v>22</v>
      </c>
      <c r="C516" s="25" t="s">
        <v>47</v>
      </c>
      <c r="D516" s="25" t="s">
        <v>19</v>
      </c>
      <c r="E516" s="28">
        <f>IF(Table13[[#This Row],[Discount Band]]="High",3,IF(Table13[[#This Row],[Discount Band]]="Medium",2,IF(Table13[[#This Row],[Discount Band]]="Low",1,0)))</f>
        <v>0</v>
      </c>
      <c r="F516" s="34">
        <v>4219.5</v>
      </c>
      <c r="G516" s="26">
        <v>260</v>
      </c>
      <c r="H516" s="26">
        <v>125</v>
      </c>
      <c r="I516" s="26">
        <v>527437.5</v>
      </c>
      <c r="J516" s="26">
        <v>0</v>
      </c>
      <c r="K516" s="26">
        <v>527437.5</v>
      </c>
      <c r="L516" s="26">
        <v>506340</v>
      </c>
      <c r="M516" s="26">
        <v>21097.5</v>
      </c>
      <c r="N516" s="32">
        <v>41730</v>
      </c>
      <c r="O516" s="28">
        <v>4</v>
      </c>
      <c r="P516" s="33" t="s">
        <v>46</v>
      </c>
      <c r="Q516" s="31">
        <v>2014</v>
      </c>
    </row>
    <row r="517" spans="1:17" ht="12.55" x14ac:dyDescent="0.2">
      <c r="A517" s="24" t="s">
        <v>30</v>
      </c>
      <c r="B517" s="24" t="s">
        <v>39</v>
      </c>
      <c r="C517" s="25" t="s">
        <v>40</v>
      </c>
      <c r="D517" s="25" t="s">
        <v>51</v>
      </c>
      <c r="E517" s="28">
        <f>IF(Table13[[#This Row],[Discount Band]]="High",3,IF(Table13[[#This Row],[Discount Band]]="Medium",2,IF(Table13[[#This Row],[Discount Band]]="Low",1,0)))</f>
        <v>3</v>
      </c>
      <c r="F517" s="34">
        <v>2914</v>
      </c>
      <c r="G517" s="26">
        <v>10</v>
      </c>
      <c r="H517" s="26">
        <v>12</v>
      </c>
      <c r="I517" s="26">
        <v>34968</v>
      </c>
      <c r="J517" s="26">
        <v>4895.5200000000004</v>
      </c>
      <c r="K517" s="26">
        <v>30072.48</v>
      </c>
      <c r="L517" s="26">
        <v>8742</v>
      </c>
      <c r="M517" s="26">
        <v>21330.48</v>
      </c>
      <c r="N517" s="32">
        <v>41913</v>
      </c>
      <c r="O517" s="28">
        <v>10</v>
      </c>
      <c r="P517" s="33" t="s">
        <v>37</v>
      </c>
      <c r="Q517" s="31">
        <v>2014</v>
      </c>
    </row>
    <row r="518" spans="1:17" ht="12.55" x14ac:dyDescent="0.2">
      <c r="A518" s="24" t="s">
        <v>30</v>
      </c>
      <c r="B518" s="24" t="s">
        <v>39</v>
      </c>
      <c r="C518" s="25" t="s">
        <v>47</v>
      </c>
      <c r="D518" s="25" t="s">
        <v>51</v>
      </c>
      <c r="E518" s="28">
        <f>IF(Table13[[#This Row],[Discount Band]]="High",3,IF(Table13[[#This Row],[Discount Band]]="Medium",2,IF(Table13[[#This Row],[Discount Band]]="Low",1,0)))</f>
        <v>3</v>
      </c>
      <c r="F518" s="34">
        <v>2914</v>
      </c>
      <c r="G518" s="26">
        <v>260</v>
      </c>
      <c r="H518" s="26">
        <v>12</v>
      </c>
      <c r="I518" s="26">
        <v>34968</v>
      </c>
      <c r="J518" s="26">
        <v>4895.5200000000004</v>
      </c>
      <c r="K518" s="26">
        <v>30072.48</v>
      </c>
      <c r="L518" s="26">
        <v>8742</v>
      </c>
      <c r="M518" s="26">
        <v>21330.48</v>
      </c>
      <c r="N518" s="32">
        <v>41913</v>
      </c>
      <c r="O518" s="28">
        <v>10</v>
      </c>
      <c r="P518" s="33" t="s">
        <v>37</v>
      </c>
      <c r="Q518" s="31">
        <v>2014</v>
      </c>
    </row>
    <row r="519" spans="1:17" ht="12.55" x14ac:dyDescent="0.2">
      <c r="A519" s="24" t="s">
        <v>30</v>
      </c>
      <c r="B519" s="24" t="s">
        <v>22</v>
      </c>
      <c r="C519" s="25" t="s">
        <v>45</v>
      </c>
      <c r="D519" s="25" t="s">
        <v>48</v>
      </c>
      <c r="E519" s="28">
        <f>IF(Table13[[#This Row],[Discount Band]]="High",3,IF(Table13[[#This Row],[Discount Band]]="Medium",2,IF(Table13[[#This Row],[Discount Band]]="Low",1,0)))</f>
        <v>1</v>
      </c>
      <c r="F519" s="34">
        <v>2479</v>
      </c>
      <c r="G519" s="26">
        <v>250</v>
      </c>
      <c r="H519" s="26">
        <v>12</v>
      </c>
      <c r="I519" s="26">
        <v>29748</v>
      </c>
      <c r="J519" s="26">
        <v>892.44</v>
      </c>
      <c r="K519" s="26">
        <v>28855.56</v>
      </c>
      <c r="L519" s="26">
        <v>7437</v>
      </c>
      <c r="M519" s="26">
        <v>21418.560000000001</v>
      </c>
      <c r="N519" s="32">
        <v>41640</v>
      </c>
      <c r="O519" s="28">
        <v>1</v>
      </c>
      <c r="P519" s="33" t="s">
        <v>20</v>
      </c>
      <c r="Q519" s="31">
        <v>2014</v>
      </c>
    </row>
    <row r="520" spans="1:17" ht="12.55" x14ac:dyDescent="0.2">
      <c r="A520" s="24" t="s">
        <v>16</v>
      </c>
      <c r="B520" s="24" t="s">
        <v>24</v>
      </c>
      <c r="C520" s="25" t="s">
        <v>44</v>
      </c>
      <c r="D520" s="25" t="s">
        <v>51</v>
      </c>
      <c r="E520" s="28">
        <f>IF(Table13[[#This Row],[Discount Band]]="High",3,IF(Table13[[#This Row],[Discount Band]]="Medium",2,IF(Table13[[#This Row],[Discount Band]]="Low",1,0)))</f>
        <v>3</v>
      </c>
      <c r="F520" s="34">
        <v>2805</v>
      </c>
      <c r="G520" s="26">
        <v>120</v>
      </c>
      <c r="H520" s="26">
        <v>20</v>
      </c>
      <c r="I520" s="26">
        <v>56100</v>
      </c>
      <c r="J520" s="26">
        <v>6171</v>
      </c>
      <c r="K520" s="26">
        <v>49929</v>
      </c>
      <c r="L520" s="26">
        <v>28050</v>
      </c>
      <c r="M520" s="26">
        <v>21879</v>
      </c>
      <c r="N520" s="32">
        <v>41518</v>
      </c>
      <c r="O520" s="28">
        <v>9</v>
      </c>
      <c r="P520" s="33" t="s">
        <v>36</v>
      </c>
      <c r="Q520" s="31">
        <v>2013</v>
      </c>
    </row>
    <row r="521" spans="1:17" ht="12.55" x14ac:dyDescent="0.2">
      <c r="A521" s="24" t="s">
        <v>16</v>
      </c>
      <c r="B521" s="24" t="s">
        <v>24</v>
      </c>
      <c r="C521" s="25" t="s">
        <v>45</v>
      </c>
      <c r="D521" s="25" t="s">
        <v>50</v>
      </c>
      <c r="E521" s="28">
        <f>IF(Table13[[#This Row],[Discount Band]]="High",3,IF(Table13[[#This Row],[Discount Band]]="Medium",2,IF(Table13[[#This Row],[Discount Band]]="Low",1,0)))</f>
        <v>2</v>
      </c>
      <c r="F521" s="34">
        <v>2682</v>
      </c>
      <c r="G521" s="26">
        <v>250</v>
      </c>
      <c r="H521" s="26">
        <v>20</v>
      </c>
      <c r="I521" s="26">
        <v>53640</v>
      </c>
      <c r="J521" s="26">
        <v>4827.6000000000004</v>
      </c>
      <c r="K521" s="26">
        <v>48812.4</v>
      </c>
      <c r="L521" s="26">
        <v>26820</v>
      </c>
      <c r="M521" s="26">
        <v>21992.400000000001</v>
      </c>
      <c r="N521" s="32">
        <v>41579</v>
      </c>
      <c r="O521" s="28">
        <v>11</v>
      </c>
      <c r="P521" s="33" t="s">
        <v>43</v>
      </c>
      <c r="Q521" s="31">
        <v>2013</v>
      </c>
    </row>
    <row r="522" spans="1:17" ht="12.55" x14ac:dyDescent="0.2">
      <c r="A522" s="24" t="s">
        <v>16</v>
      </c>
      <c r="B522" s="24" t="s">
        <v>39</v>
      </c>
      <c r="C522" s="25" t="s">
        <v>45</v>
      </c>
      <c r="D522" s="25" t="s">
        <v>48</v>
      </c>
      <c r="E522" s="28">
        <f>IF(Table13[[#This Row],[Discount Band]]="High",3,IF(Table13[[#This Row],[Discount Band]]="Medium",2,IF(Table13[[#This Row],[Discount Band]]="Low",1,0)))</f>
        <v>1</v>
      </c>
      <c r="F522" s="34">
        <v>266</v>
      </c>
      <c r="G522" s="26">
        <v>250</v>
      </c>
      <c r="H522" s="26">
        <v>350</v>
      </c>
      <c r="I522" s="26">
        <v>93100</v>
      </c>
      <c r="J522" s="26">
        <v>1862</v>
      </c>
      <c r="K522" s="26">
        <v>91238</v>
      </c>
      <c r="L522" s="26">
        <v>69160</v>
      </c>
      <c r="M522" s="26">
        <v>22078</v>
      </c>
      <c r="N522" s="32">
        <v>41609</v>
      </c>
      <c r="O522" s="28">
        <v>12</v>
      </c>
      <c r="P522" s="33" t="s">
        <v>27</v>
      </c>
      <c r="Q522" s="31">
        <v>2013</v>
      </c>
    </row>
    <row r="523" spans="1:17" ht="12.55" x14ac:dyDescent="0.2">
      <c r="A523" s="24" t="s">
        <v>30</v>
      </c>
      <c r="B523" s="24" t="s">
        <v>26</v>
      </c>
      <c r="C523" s="25" t="s">
        <v>40</v>
      </c>
      <c r="D523" s="25" t="s">
        <v>50</v>
      </c>
      <c r="E523" s="28">
        <f>IF(Table13[[#This Row],[Discount Band]]="High",3,IF(Table13[[#This Row],[Discount Band]]="Medium",2,IF(Table13[[#This Row],[Discount Band]]="Low",1,0)))</f>
        <v>2</v>
      </c>
      <c r="F523" s="34">
        <v>2763</v>
      </c>
      <c r="G523" s="26">
        <v>10</v>
      </c>
      <c r="H523" s="26">
        <v>12</v>
      </c>
      <c r="I523" s="26">
        <v>33156</v>
      </c>
      <c r="J523" s="26">
        <v>2320.92</v>
      </c>
      <c r="K523" s="26">
        <v>30835.08</v>
      </c>
      <c r="L523" s="26">
        <v>8289</v>
      </c>
      <c r="M523" s="26">
        <v>22546.080000000002</v>
      </c>
      <c r="N523" s="32">
        <v>41579</v>
      </c>
      <c r="O523" s="28">
        <v>11</v>
      </c>
      <c r="P523" s="33" t="s">
        <v>43</v>
      </c>
      <c r="Q523" s="31">
        <v>2013</v>
      </c>
    </row>
    <row r="524" spans="1:17" ht="12.55" x14ac:dyDescent="0.2">
      <c r="A524" s="24" t="s">
        <v>30</v>
      </c>
      <c r="B524" s="24" t="s">
        <v>39</v>
      </c>
      <c r="C524" s="25" t="s">
        <v>28</v>
      </c>
      <c r="D524" s="25" t="s">
        <v>50</v>
      </c>
      <c r="E524" s="28">
        <f>IF(Table13[[#This Row],[Discount Band]]="High",3,IF(Table13[[#This Row],[Discount Band]]="Medium",2,IF(Table13[[#This Row],[Discount Band]]="Low",1,0)))</f>
        <v>2</v>
      </c>
      <c r="F524" s="34">
        <v>2723</v>
      </c>
      <c r="G524" s="26">
        <v>5</v>
      </c>
      <c r="H524" s="26">
        <v>12</v>
      </c>
      <c r="I524" s="26">
        <v>32676</v>
      </c>
      <c r="J524" s="26">
        <v>1960.56</v>
      </c>
      <c r="K524" s="26">
        <v>30715.439999999999</v>
      </c>
      <c r="L524" s="26">
        <v>8169</v>
      </c>
      <c r="M524" s="26">
        <v>22546.44</v>
      </c>
      <c r="N524" s="32">
        <v>41944</v>
      </c>
      <c r="O524" s="28">
        <v>11</v>
      </c>
      <c r="P524" s="33" t="s">
        <v>43</v>
      </c>
      <c r="Q524" s="31">
        <v>2014</v>
      </c>
    </row>
    <row r="525" spans="1:17" ht="12.55" x14ac:dyDescent="0.2">
      <c r="A525" s="24" t="s">
        <v>30</v>
      </c>
      <c r="B525" s="24" t="s">
        <v>17</v>
      </c>
      <c r="C525" s="25" t="s">
        <v>28</v>
      </c>
      <c r="D525" s="25" t="s">
        <v>19</v>
      </c>
      <c r="E525" s="28">
        <f>IF(Table13[[#This Row],[Discount Band]]="High",3,IF(Table13[[#This Row],[Discount Band]]="Medium",2,IF(Table13[[#This Row],[Discount Band]]="Low",1,0)))</f>
        <v>0</v>
      </c>
      <c r="F525" s="34">
        <v>2518</v>
      </c>
      <c r="G525" s="26">
        <v>5</v>
      </c>
      <c r="H525" s="26">
        <v>12</v>
      </c>
      <c r="I525" s="26">
        <v>30216</v>
      </c>
      <c r="J525" s="26">
        <v>0</v>
      </c>
      <c r="K525" s="26">
        <v>30216</v>
      </c>
      <c r="L525" s="26">
        <v>7554</v>
      </c>
      <c r="M525" s="26">
        <v>22662</v>
      </c>
      <c r="N525" s="32">
        <v>41791</v>
      </c>
      <c r="O525" s="28">
        <v>6</v>
      </c>
      <c r="P525" s="33" t="s">
        <v>25</v>
      </c>
      <c r="Q525" s="31">
        <v>2014</v>
      </c>
    </row>
    <row r="526" spans="1:17" ht="12.55" x14ac:dyDescent="0.2">
      <c r="A526" s="24" t="s">
        <v>30</v>
      </c>
      <c r="B526" s="24" t="s">
        <v>17</v>
      </c>
      <c r="C526" s="25" t="s">
        <v>40</v>
      </c>
      <c r="D526" s="25" t="s">
        <v>19</v>
      </c>
      <c r="E526" s="28">
        <f>IF(Table13[[#This Row],[Discount Band]]="High",3,IF(Table13[[#This Row],[Discount Band]]="Medium",2,IF(Table13[[#This Row],[Discount Band]]="Low",1,0)))</f>
        <v>0</v>
      </c>
      <c r="F526" s="34">
        <v>2518</v>
      </c>
      <c r="G526" s="26">
        <v>10</v>
      </c>
      <c r="H526" s="26">
        <v>12</v>
      </c>
      <c r="I526" s="26">
        <v>30216</v>
      </c>
      <c r="J526" s="26">
        <v>0</v>
      </c>
      <c r="K526" s="26">
        <v>30216</v>
      </c>
      <c r="L526" s="26">
        <v>7554</v>
      </c>
      <c r="M526" s="26">
        <v>22662</v>
      </c>
      <c r="N526" s="32">
        <v>41791</v>
      </c>
      <c r="O526" s="28">
        <v>6</v>
      </c>
      <c r="P526" s="33" t="s">
        <v>25</v>
      </c>
      <c r="Q526" s="31">
        <v>2014</v>
      </c>
    </row>
    <row r="527" spans="1:17" ht="12.55" x14ac:dyDescent="0.2">
      <c r="A527" s="24" t="s">
        <v>16</v>
      </c>
      <c r="B527" s="24" t="s">
        <v>17</v>
      </c>
      <c r="C527" s="25" t="s">
        <v>45</v>
      </c>
      <c r="D527" s="25" t="s">
        <v>51</v>
      </c>
      <c r="E527" s="28">
        <f>IF(Table13[[#This Row],[Discount Band]]="High",3,IF(Table13[[#This Row],[Discount Band]]="Medium",2,IF(Table13[[#This Row],[Discount Band]]="Low",1,0)))</f>
        <v>3</v>
      </c>
      <c r="F527" s="34">
        <v>2935</v>
      </c>
      <c r="G527" s="26">
        <v>250</v>
      </c>
      <c r="H527" s="26">
        <v>20</v>
      </c>
      <c r="I527" s="26">
        <v>58700</v>
      </c>
      <c r="J527" s="26">
        <v>6457</v>
      </c>
      <c r="K527" s="26">
        <v>52243</v>
      </c>
      <c r="L527" s="26">
        <v>29350</v>
      </c>
      <c r="M527" s="26">
        <v>22893</v>
      </c>
      <c r="N527" s="32">
        <v>41579</v>
      </c>
      <c r="O527" s="28">
        <v>11</v>
      </c>
      <c r="P527" s="33" t="s">
        <v>43</v>
      </c>
      <c r="Q527" s="31">
        <v>2013</v>
      </c>
    </row>
    <row r="528" spans="1:17" ht="12.55" x14ac:dyDescent="0.2">
      <c r="A528" s="24" t="s">
        <v>33</v>
      </c>
      <c r="B528" s="24" t="s">
        <v>26</v>
      </c>
      <c r="C528" s="25" t="s">
        <v>18</v>
      </c>
      <c r="D528" s="25" t="s">
        <v>48</v>
      </c>
      <c r="E528" s="28">
        <f>IF(Table13[[#This Row],[Discount Band]]="High",3,IF(Table13[[#This Row],[Discount Band]]="Medium",2,IF(Table13[[#This Row],[Discount Band]]="Low",1,0)))</f>
        <v>1</v>
      </c>
      <c r="F528" s="34">
        <v>494</v>
      </c>
      <c r="G528" s="26">
        <v>3</v>
      </c>
      <c r="H528" s="26">
        <v>300</v>
      </c>
      <c r="I528" s="26">
        <v>148200</v>
      </c>
      <c r="J528" s="26">
        <v>1482</v>
      </c>
      <c r="K528" s="26">
        <v>146718</v>
      </c>
      <c r="L528" s="26">
        <v>123500</v>
      </c>
      <c r="M528" s="26">
        <v>23218</v>
      </c>
      <c r="N528" s="32">
        <v>41548</v>
      </c>
      <c r="O528" s="28">
        <v>10</v>
      </c>
      <c r="P528" s="33" t="s">
        <v>37</v>
      </c>
      <c r="Q528" s="31">
        <v>2013</v>
      </c>
    </row>
    <row r="529" spans="1:17" ht="12.55" x14ac:dyDescent="0.2">
      <c r="A529" s="24" t="s">
        <v>42</v>
      </c>
      <c r="B529" s="24" t="s">
        <v>26</v>
      </c>
      <c r="C529" s="25" t="s">
        <v>45</v>
      </c>
      <c r="D529" s="25" t="s">
        <v>48</v>
      </c>
      <c r="E529" s="28">
        <f>IF(Table13[[#This Row],[Discount Band]]="High",3,IF(Table13[[#This Row],[Discount Band]]="Medium",2,IF(Table13[[#This Row],[Discount Band]]="Low",1,0)))</f>
        <v>1</v>
      </c>
      <c r="F529" s="34">
        <v>494</v>
      </c>
      <c r="G529" s="26">
        <v>250</v>
      </c>
      <c r="H529" s="26">
        <v>300</v>
      </c>
      <c r="I529" s="26">
        <v>148200</v>
      </c>
      <c r="J529" s="26">
        <v>1482</v>
      </c>
      <c r="K529" s="26">
        <v>146718</v>
      </c>
      <c r="L529" s="26">
        <v>123500</v>
      </c>
      <c r="M529" s="26">
        <v>23218</v>
      </c>
      <c r="N529" s="32">
        <v>41548</v>
      </c>
      <c r="O529" s="28">
        <v>10</v>
      </c>
      <c r="P529" s="33" t="s">
        <v>37</v>
      </c>
      <c r="Q529" s="31">
        <v>2013</v>
      </c>
    </row>
    <row r="530" spans="1:17" ht="12.55" x14ac:dyDescent="0.2">
      <c r="A530" s="24" t="s">
        <v>42</v>
      </c>
      <c r="B530" s="24" t="s">
        <v>17</v>
      </c>
      <c r="C530" s="25" t="s">
        <v>40</v>
      </c>
      <c r="D530" s="25" t="s">
        <v>51</v>
      </c>
      <c r="E530" s="28">
        <f>IF(Table13[[#This Row],[Discount Band]]="High",3,IF(Table13[[#This Row],[Discount Band]]="Medium",2,IF(Table13[[#This Row],[Discount Band]]="Low",1,0)))</f>
        <v>3</v>
      </c>
      <c r="F530" s="34">
        <v>1366</v>
      </c>
      <c r="G530" s="26">
        <v>10</v>
      </c>
      <c r="H530" s="26">
        <v>300</v>
      </c>
      <c r="I530" s="26">
        <v>409800</v>
      </c>
      <c r="J530" s="26">
        <v>45078</v>
      </c>
      <c r="K530" s="26">
        <v>364722</v>
      </c>
      <c r="L530" s="26">
        <v>341500</v>
      </c>
      <c r="M530" s="26">
        <v>23222</v>
      </c>
      <c r="N530" s="32">
        <v>41944</v>
      </c>
      <c r="O530" s="28">
        <v>11</v>
      </c>
      <c r="P530" s="33" t="s">
        <v>43</v>
      </c>
      <c r="Q530" s="31">
        <v>2014</v>
      </c>
    </row>
    <row r="531" spans="1:17" ht="12.55" x14ac:dyDescent="0.2">
      <c r="A531" s="24" t="s">
        <v>16</v>
      </c>
      <c r="B531" s="24" t="s">
        <v>22</v>
      </c>
      <c r="C531" s="25" t="s">
        <v>28</v>
      </c>
      <c r="D531" s="25" t="s">
        <v>51</v>
      </c>
      <c r="E531" s="28">
        <f>IF(Table13[[#This Row],[Discount Band]]="High",3,IF(Table13[[#This Row],[Discount Band]]="Medium",2,IF(Table13[[#This Row],[Discount Band]]="Low",1,0)))</f>
        <v>3</v>
      </c>
      <c r="F531" s="34">
        <v>2992</v>
      </c>
      <c r="G531" s="26">
        <v>5</v>
      </c>
      <c r="H531" s="26">
        <v>20</v>
      </c>
      <c r="I531" s="26">
        <v>59840</v>
      </c>
      <c r="J531" s="26">
        <v>6582.4</v>
      </c>
      <c r="K531" s="26">
        <v>53257.599999999999</v>
      </c>
      <c r="L531" s="26">
        <v>29920</v>
      </c>
      <c r="M531" s="26">
        <v>23337.599999999999</v>
      </c>
      <c r="N531" s="32">
        <v>41548</v>
      </c>
      <c r="O531" s="28">
        <v>10</v>
      </c>
      <c r="P531" s="33" t="s">
        <v>37</v>
      </c>
      <c r="Q531" s="31">
        <v>2013</v>
      </c>
    </row>
    <row r="532" spans="1:17" ht="12.55" x14ac:dyDescent="0.2">
      <c r="A532" s="24" t="s">
        <v>16</v>
      </c>
      <c r="B532" s="24" t="s">
        <v>22</v>
      </c>
      <c r="C532" s="25" t="s">
        <v>40</v>
      </c>
      <c r="D532" s="25" t="s">
        <v>51</v>
      </c>
      <c r="E532" s="28">
        <f>IF(Table13[[#This Row],[Discount Band]]="High",3,IF(Table13[[#This Row],[Discount Band]]="Medium",2,IF(Table13[[#This Row],[Discount Band]]="Low",1,0)))</f>
        <v>3</v>
      </c>
      <c r="F532" s="34">
        <v>2992</v>
      </c>
      <c r="G532" s="26">
        <v>10</v>
      </c>
      <c r="H532" s="26">
        <v>20</v>
      </c>
      <c r="I532" s="26">
        <v>59840</v>
      </c>
      <c r="J532" s="26">
        <v>6582.4</v>
      </c>
      <c r="K532" s="26">
        <v>53257.599999999999</v>
      </c>
      <c r="L532" s="26">
        <v>29920</v>
      </c>
      <c r="M532" s="26">
        <v>23337.599999999999</v>
      </c>
      <c r="N532" s="32">
        <v>41548</v>
      </c>
      <c r="O532" s="28">
        <v>10</v>
      </c>
      <c r="P532" s="33" t="s">
        <v>37</v>
      </c>
      <c r="Q532" s="31">
        <v>2013</v>
      </c>
    </row>
    <row r="533" spans="1:17" ht="12.55" x14ac:dyDescent="0.2">
      <c r="A533" s="24" t="s">
        <v>16</v>
      </c>
      <c r="B533" s="24" t="s">
        <v>24</v>
      </c>
      <c r="C533" s="25" t="s">
        <v>45</v>
      </c>
      <c r="D533" s="25" t="s">
        <v>50</v>
      </c>
      <c r="E533" s="28">
        <f>IF(Table13[[#This Row],[Discount Band]]="High",3,IF(Table13[[#This Row],[Discount Band]]="Medium",2,IF(Table13[[#This Row],[Discount Band]]="Low",1,0)))</f>
        <v>2</v>
      </c>
      <c r="F533" s="34">
        <v>381</v>
      </c>
      <c r="G533" s="26">
        <v>250</v>
      </c>
      <c r="H533" s="26">
        <v>350</v>
      </c>
      <c r="I533" s="26">
        <v>133350</v>
      </c>
      <c r="J533" s="26">
        <v>10668</v>
      </c>
      <c r="K533" s="26">
        <v>122682</v>
      </c>
      <c r="L533" s="26">
        <v>99060</v>
      </c>
      <c r="M533" s="26">
        <v>23622</v>
      </c>
      <c r="N533" s="32">
        <v>41852</v>
      </c>
      <c r="O533" s="28">
        <v>8</v>
      </c>
      <c r="P533" s="33" t="s">
        <v>35</v>
      </c>
      <c r="Q533" s="31">
        <v>2014</v>
      </c>
    </row>
    <row r="534" spans="1:17" ht="12.55" x14ac:dyDescent="0.2">
      <c r="A534" s="24" t="s">
        <v>30</v>
      </c>
      <c r="B534" s="24" t="s">
        <v>24</v>
      </c>
      <c r="C534" s="25" t="s">
        <v>18</v>
      </c>
      <c r="D534" s="25" t="s">
        <v>48</v>
      </c>
      <c r="E534" s="28">
        <f>IF(Table13[[#This Row],[Discount Band]]="High",3,IF(Table13[[#This Row],[Discount Band]]="Medium",2,IF(Table13[[#This Row],[Discount Band]]="Low",1,0)))</f>
        <v>1</v>
      </c>
      <c r="F534" s="34">
        <v>2671</v>
      </c>
      <c r="G534" s="26">
        <v>3</v>
      </c>
      <c r="H534" s="26">
        <v>12</v>
      </c>
      <c r="I534" s="26">
        <v>32052</v>
      </c>
      <c r="J534" s="26">
        <v>320.52</v>
      </c>
      <c r="K534" s="26">
        <v>31731.48</v>
      </c>
      <c r="L534" s="26">
        <v>8013</v>
      </c>
      <c r="M534" s="26">
        <v>23718.48</v>
      </c>
      <c r="N534" s="32">
        <v>41883</v>
      </c>
      <c r="O534" s="28">
        <v>9</v>
      </c>
      <c r="P534" s="33" t="s">
        <v>36</v>
      </c>
      <c r="Q534" s="31">
        <v>2014</v>
      </c>
    </row>
    <row r="535" spans="1:17" ht="12.55" x14ac:dyDescent="0.2">
      <c r="A535" s="24" t="s">
        <v>16</v>
      </c>
      <c r="B535" s="24" t="s">
        <v>39</v>
      </c>
      <c r="C535" s="25" t="s">
        <v>40</v>
      </c>
      <c r="D535" s="25" t="s">
        <v>50</v>
      </c>
      <c r="E535" s="28">
        <f>IF(Table13[[#This Row],[Discount Band]]="High",3,IF(Table13[[#This Row],[Discount Band]]="Medium",2,IF(Table13[[#This Row],[Discount Band]]="Low",1,0)))</f>
        <v>2</v>
      </c>
      <c r="F535" s="34">
        <v>2663</v>
      </c>
      <c r="G535" s="26">
        <v>10</v>
      </c>
      <c r="H535" s="26">
        <v>20</v>
      </c>
      <c r="I535" s="26">
        <v>53260</v>
      </c>
      <c r="J535" s="26">
        <v>2663</v>
      </c>
      <c r="K535" s="26">
        <v>50597</v>
      </c>
      <c r="L535" s="26">
        <v>26630</v>
      </c>
      <c r="M535" s="26">
        <v>23967</v>
      </c>
      <c r="N535" s="32">
        <v>41974</v>
      </c>
      <c r="O535" s="28">
        <v>12</v>
      </c>
      <c r="P535" s="33" t="s">
        <v>27</v>
      </c>
      <c r="Q535" s="31">
        <v>2014</v>
      </c>
    </row>
    <row r="536" spans="1:17" ht="12.55" x14ac:dyDescent="0.2">
      <c r="A536" s="24" t="s">
        <v>16</v>
      </c>
      <c r="B536" s="24" t="s">
        <v>39</v>
      </c>
      <c r="C536" s="25" t="s">
        <v>45</v>
      </c>
      <c r="D536" s="25" t="s">
        <v>50</v>
      </c>
      <c r="E536" s="28">
        <f>IF(Table13[[#This Row],[Discount Band]]="High",3,IF(Table13[[#This Row],[Discount Band]]="Medium",2,IF(Table13[[#This Row],[Discount Band]]="Low",1,0)))</f>
        <v>2</v>
      </c>
      <c r="F536" s="34">
        <v>2663</v>
      </c>
      <c r="G536" s="26">
        <v>250</v>
      </c>
      <c r="H536" s="26">
        <v>20</v>
      </c>
      <c r="I536" s="26">
        <v>53260</v>
      </c>
      <c r="J536" s="26">
        <v>2663</v>
      </c>
      <c r="K536" s="26">
        <v>50597</v>
      </c>
      <c r="L536" s="26">
        <v>26630</v>
      </c>
      <c r="M536" s="26">
        <v>23967</v>
      </c>
      <c r="N536" s="32">
        <v>41974</v>
      </c>
      <c r="O536" s="28">
        <v>12</v>
      </c>
      <c r="P536" s="33" t="s">
        <v>27</v>
      </c>
      <c r="Q536" s="31">
        <v>2014</v>
      </c>
    </row>
    <row r="537" spans="1:17" ht="12.55" x14ac:dyDescent="0.2">
      <c r="A537" s="24" t="s">
        <v>16</v>
      </c>
      <c r="B537" s="24" t="s">
        <v>22</v>
      </c>
      <c r="C537" s="25" t="s">
        <v>18</v>
      </c>
      <c r="D537" s="25" t="s">
        <v>48</v>
      </c>
      <c r="E537" s="28">
        <f>IF(Table13[[#This Row],[Discount Band]]="High",3,IF(Table13[[#This Row],[Discount Band]]="Medium",2,IF(Table13[[#This Row],[Discount Band]]="Low",1,0)))</f>
        <v>1</v>
      </c>
      <c r="F537" s="34">
        <v>2580</v>
      </c>
      <c r="G537" s="26">
        <v>3</v>
      </c>
      <c r="H537" s="26">
        <v>20</v>
      </c>
      <c r="I537" s="26">
        <v>51600</v>
      </c>
      <c r="J537" s="26">
        <v>1548</v>
      </c>
      <c r="K537" s="26">
        <v>50052</v>
      </c>
      <c r="L537" s="26">
        <v>25800</v>
      </c>
      <c r="M537" s="26">
        <v>24252</v>
      </c>
      <c r="N537" s="32">
        <v>41730</v>
      </c>
      <c r="O537" s="28">
        <v>4</v>
      </c>
      <c r="P537" s="33" t="s">
        <v>46</v>
      </c>
      <c r="Q537" s="31">
        <v>2014</v>
      </c>
    </row>
    <row r="538" spans="1:17" ht="12.55" x14ac:dyDescent="0.2">
      <c r="A538" s="24" t="s">
        <v>16</v>
      </c>
      <c r="B538" s="24" t="s">
        <v>17</v>
      </c>
      <c r="C538" s="25" t="s">
        <v>44</v>
      </c>
      <c r="D538" s="25" t="s">
        <v>48</v>
      </c>
      <c r="E538" s="28">
        <f>IF(Table13[[#This Row],[Discount Band]]="High",3,IF(Table13[[#This Row],[Discount Band]]="Medium",2,IF(Table13[[#This Row],[Discount Band]]="Low",1,0)))</f>
        <v>1</v>
      </c>
      <c r="F538" s="34">
        <v>2646</v>
      </c>
      <c r="G538" s="26">
        <v>120</v>
      </c>
      <c r="H538" s="26">
        <v>20</v>
      </c>
      <c r="I538" s="26">
        <v>52920</v>
      </c>
      <c r="J538" s="26">
        <v>2116.8000000000002</v>
      </c>
      <c r="K538" s="26">
        <v>50803.199999999997</v>
      </c>
      <c r="L538" s="26">
        <v>26460</v>
      </c>
      <c r="M538" s="26">
        <v>24343.199999999997</v>
      </c>
      <c r="N538" s="32">
        <v>41518</v>
      </c>
      <c r="O538" s="28">
        <v>9</v>
      </c>
      <c r="P538" s="33" t="s">
        <v>36</v>
      </c>
      <c r="Q538" s="31">
        <v>2013</v>
      </c>
    </row>
    <row r="539" spans="1:17" ht="12.55" x14ac:dyDescent="0.2">
      <c r="A539" s="24" t="s">
        <v>42</v>
      </c>
      <c r="B539" s="24" t="s">
        <v>24</v>
      </c>
      <c r="C539" s="25" t="s">
        <v>28</v>
      </c>
      <c r="D539" s="25" t="s">
        <v>51</v>
      </c>
      <c r="E539" s="28">
        <f>IF(Table13[[#This Row],[Discount Band]]="High",3,IF(Table13[[#This Row],[Discount Band]]="Medium",2,IF(Table13[[#This Row],[Discount Band]]="Low",1,0)))</f>
        <v>3</v>
      </c>
      <c r="F539" s="34">
        <v>1773</v>
      </c>
      <c r="G539" s="26">
        <v>5</v>
      </c>
      <c r="H539" s="26">
        <v>300</v>
      </c>
      <c r="I539" s="26">
        <v>531900</v>
      </c>
      <c r="J539" s="26">
        <v>63828</v>
      </c>
      <c r="K539" s="26">
        <v>468072</v>
      </c>
      <c r="L539" s="26">
        <v>443250</v>
      </c>
      <c r="M539" s="26">
        <v>24822</v>
      </c>
      <c r="N539" s="32">
        <v>41730</v>
      </c>
      <c r="O539" s="28">
        <v>4</v>
      </c>
      <c r="P539" s="33" t="s">
        <v>46</v>
      </c>
      <c r="Q539" s="31">
        <v>2014</v>
      </c>
    </row>
    <row r="540" spans="1:17" ht="12.55" x14ac:dyDescent="0.2">
      <c r="A540" s="24" t="s">
        <v>16</v>
      </c>
      <c r="B540" s="24" t="s">
        <v>26</v>
      </c>
      <c r="C540" s="25" t="s">
        <v>40</v>
      </c>
      <c r="D540" s="25" t="s">
        <v>50</v>
      </c>
      <c r="E540" s="28">
        <f>IF(Table13[[#This Row],[Discount Band]]="High",3,IF(Table13[[#This Row],[Discount Band]]="Medium",2,IF(Table13[[#This Row],[Discount Band]]="Low",1,0)))</f>
        <v>2</v>
      </c>
      <c r="F540" s="34">
        <v>2993</v>
      </c>
      <c r="G540" s="26">
        <v>10</v>
      </c>
      <c r="H540" s="26">
        <v>20</v>
      </c>
      <c r="I540" s="26">
        <v>59860</v>
      </c>
      <c r="J540" s="26">
        <v>4788.8</v>
      </c>
      <c r="K540" s="26">
        <v>55071.199999999997</v>
      </c>
      <c r="L540" s="26">
        <v>29930</v>
      </c>
      <c r="M540" s="26">
        <v>25141.199999999997</v>
      </c>
      <c r="N540" s="32">
        <v>41883</v>
      </c>
      <c r="O540" s="28">
        <v>9</v>
      </c>
      <c r="P540" s="33" t="s">
        <v>36</v>
      </c>
      <c r="Q540" s="31">
        <v>2014</v>
      </c>
    </row>
    <row r="541" spans="1:17" ht="12.55" x14ac:dyDescent="0.2">
      <c r="A541" s="24" t="s">
        <v>42</v>
      </c>
      <c r="B541" s="24" t="s">
        <v>17</v>
      </c>
      <c r="C541" s="25" t="s">
        <v>18</v>
      </c>
      <c r="D541" s="25" t="s">
        <v>50</v>
      </c>
      <c r="E541" s="28">
        <f>IF(Table13[[#This Row],[Discount Band]]="High",3,IF(Table13[[#This Row],[Discount Band]]="Medium",2,IF(Table13[[#This Row],[Discount Band]]="Low",1,0)))</f>
        <v>2</v>
      </c>
      <c r="F541" s="34">
        <v>1094</v>
      </c>
      <c r="G541" s="26">
        <v>3</v>
      </c>
      <c r="H541" s="26">
        <v>300</v>
      </c>
      <c r="I541" s="26">
        <v>328200</v>
      </c>
      <c r="J541" s="26">
        <v>29538</v>
      </c>
      <c r="K541" s="26">
        <v>298662</v>
      </c>
      <c r="L541" s="26">
        <v>273500</v>
      </c>
      <c r="M541" s="26">
        <v>25162</v>
      </c>
      <c r="N541" s="32">
        <v>41791</v>
      </c>
      <c r="O541" s="28">
        <v>6</v>
      </c>
      <c r="P541" s="33" t="s">
        <v>25</v>
      </c>
      <c r="Q541" s="31">
        <v>2014</v>
      </c>
    </row>
    <row r="542" spans="1:17" ht="12.55" x14ac:dyDescent="0.2">
      <c r="A542" s="24" t="s">
        <v>42</v>
      </c>
      <c r="B542" s="24" t="s">
        <v>17</v>
      </c>
      <c r="C542" s="25" t="s">
        <v>40</v>
      </c>
      <c r="D542" s="25" t="s">
        <v>50</v>
      </c>
      <c r="E542" s="28">
        <f>IF(Table13[[#This Row],[Discount Band]]="High",3,IF(Table13[[#This Row],[Discount Band]]="Medium",2,IF(Table13[[#This Row],[Discount Band]]="Low",1,0)))</f>
        <v>2</v>
      </c>
      <c r="F542" s="34">
        <v>1094</v>
      </c>
      <c r="G542" s="26">
        <v>10</v>
      </c>
      <c r="H542" s="26">
        <v>300</v>
      </c>
      <c r="I542" s="26">
        <v>328200</v>
      </c>
      <c r="J542" s="26">
        <v>29538</v>
      </c>
      <c r="K542" s="26">
        <v>298662</v>
      </c>
      <c r="L542" s="26">
        <v>273500</v>
      </c>
      <c r="M542" s="26">
        <v>25162</v>
      </c>
      <c r="N542" s="32">
        <v>41791</v>
      </c>
      <c r="O542" s="28">
        <v>6</v>
      </c>
      <c r="P542" s="33" t="s">
        <v>25</v>
      </c>
      <c r="Q542" s="31">
        <v>2014</v>
      </c>
    </row>
    <row r="543" spans="1:17" ht="12.55" x14ac:dyDescent="0.2">
      <c r="A543" s="24" t="s">
        <v>16</v>
      </c>
      <c r="B543" s="24" t="s">
        <v>39</v>
      </c>
      <c r="C543" s="25" t="s">
        <v>44</v>
      </c>
      <c r="D543" s="25" t="s">
        <v>50</v>
      </c>
      <c r="E543" s="28">
        <f>IF(Table13[[#This Row],[Discount Band]]="High",3,IF(Table13[[#This Row],[Discount Band]]="Medium",2,IF(Table13[[#This Row],[Discount Band]]="Low",1,0)))</f>
        <v>2</v>
      </c>
      <c r="F543" s="34">
        <v>2832</v>
      </c>
      <c r="G543" s="26">
        <v>120</v>
      </c>
      <c r="H543" s="26">
        <v>20</v>
      </c>
      <c r="I543" s="26">
        <v>56640</v>
      </c>
      <c r="J543" s="26">
        <v>2832</v>
      </c>
      <c r="K543" s="26">
        <v>53808</v>
      </c>
      <c r="L543" s="26">
        <v>28320</v>
      </c>
      <c r="M543" s="26">
        <v>25488</v>
      </c>
      <c r="N543" s="32">
        <v>41852</v>
      </c>
      <c r="O543" s="28">
        <v>8</v>
      </c>
      <c r="P543" s="33" t="s">
        <v>35</v>
      </c>
      <c r="Q543" s="31">
        <v>2014</v>
      </c>
    </row>
    <row r="544" spans="1:17" ht="12.55" x14ac:dyDescent="0.2">
      <c r="A544" s="24" t="s">
        <v>30</v>
      </c>
      <c r="B544" s="24" t="s">
        <v>22</v>
      </c>
      <c r="C544" s="25" t="s">
        <v>45</v>
      </c>
      <c r="D544" s="25" t="s">
        <v>19</v>
      </c>
      <c r="E544" s="28">
        <f>IF(Table13[[#This Row],[Discount Band]]="High",3,IF(Table13[[#This Row],[Discount Band]]="Medium",2,IF(Table13[[#This Row],[Discount Band]]="Low",1,0)))</f>
        <v>0</v>
      </c>
      <c r="F544" s="34">
        <v>2838</v>
      </c>
      <c r="G544" s="26">
        <v>250</v>
      </c>
      <c r="H544" s="26">
        <v>12</v>
      </c>
      <c r="I544" s="26">
        <v>34056</v>
      </c>
      <c r="J544" s="26">
        <v>0</v>
      </c>
      <c r="K544" s="26">
        <v>34056</v>
      </c>
      <c r="L544" s="26">
        <v>8514</v>
      </c>
      <c r="M544" s="26">
        <v>25542</v>
      </c>
      <c r="N544" s="32">
        <v>41730</v>
      </c>
      <c r="O544" s="28">
        <v>4</v>
      </c>
      <c r="P544" s="33" t="s">
        <v>46</v>
      </c>
      <c r="Q544" s="31">
        <v>2014</v>
      </c>
    </row>
    <row r="545" spans="1:17" ht="12.55" x14ac:dyDescent="0.2">
      <c r="A545" s="24" t="s">
        <v>16</v>
      </c>
      <c r="B545" s="24" t="s">
        <v>22</v>
      </c>
      <c r="C545" s="25" t="s">
        <v>45</v>
      </c>
      <c r="D545" s="25" t="s">
        <v>50</v>
      </c>
      <c r="E545" s="28">
        <f>IF(Table13[[#This Row],[Discount Band]]="High",3,IF(Table13[[#This Row],[Discount Band]]="Medium",2,IF(Table13[[#This Row],[Discount Band]]="Low",1,0)))</f>
        <v>2</v>
      </c>
      <c r="F545" s="34">
        <v>422</v>
      </c>
      <c r="G545" s="26">
        <v>250</v>
      </c>
      <c r="H545" s="26">
        <v>350</v>
      </c>
      <c r="I545" s="26">
        <v>147700</v>
      </c>
      <c r="J545" s="26">
        <v>11816</v>
      </c>
      <c r="K545" s="26">
        <v>135884</v>
      </c>
      <c r="L545" s="26">
        <v>109720</v>
      </c>
      <c r="M545" s="26">
        <v>26164</v>
      </c>
      <c r="N545" s="32">
        <v>41852</v>
      </c>
      <c r="O545" s="28">
        <v>8</v>
      </c>
      <c r="P545" s="33" t="s">
        <v>35</v>
      </c>
      <c r="Q545" s="31">
        <v>2014</v>
      </c>
    </row>
    <row r="546" spans="1:17" ht="12.55" x14ac:dyDescent="0.2">
      <c r="A546" s="24" t="s">
        <v>30</v>
      </c>
      <c r="B546" s="24" t="s">
        <v>17</v>
      </c>
      <c r="C546" s="25" t="s">
        <v>45</v>
      </c>
      <c r="D546" s="25" t="s">
        <v>50</v>
      </c>
      <c r="E546" s="28">
        <f>IF(Table13[[#This Row],[Discount Band]]="High",3,IF(Table13[[#This Row],[Discount Band]]="Medium",2,IF(Table13[[#This Row],[Discount Band]]="Low",1,0)))</f>
        <v>2</v>
      </c>
      <c r="F546" s="34">
        <v>3244.5</v>
      </c>
      <c r="G546" s="26">
        <v>250</v>
      </c>
      <c r="H546" s="26">
        <v>12</v>
      </c>
      <c r="I546" s="26">
        <v>38934</v>
      </c>
      <c r="J546" s="26">
        <v>2725.38</v>
      </c>
      <c r="K546" s="26">
        <v>36208.620000000003</v>
      </c>
      <c r="L546" s="26">
        <v>9733.5</v>
      </c>
      <c r="M546" s="26">
        <v>26475.120000000003</v>
      </c>
      <c r="N546" s="32">
        <v>41640</v>
      </c>
      <c r="O546" s="28">
        <v>1</v>
      </c>
      <c r="P546" s="33" t="s">
        <v>20</v>
      </c>
      <c r="Q546" s="31">
        <v>2014</v>
      </c>
    </row>
    <row r="547" spans="1:17" ht="12.55" x14ac:dyDescent="0.2">
      <c r="A547" s="24" t="s">
        <v>16</v>
      </c>
      <c r="B547" s="24" t="s">
        <v>39</v>
      </c>
      <c r="C547" s="25" t="s">
        <v>45</v>
      </c>
      <c r="D547" s="25" t="s">
        <v>48</v>
      </c>
      <c r="E547" s="28">
        <f>IF(Table13[[#This Row],[Discount Band]]="High",3,IF(Table13[[#This Row],[Discount Band]]="Medium",2,IF(Table13[[#This Row],[Discount Band]]="Low",1,0)))</f>
        <v>1</v>
      </c>
      <c r="F547" s="34">
        <v>349</v>
      </c>
      <c r="G547" s="26">
        <v>250</v>
      </c>
      <c r="H547" s="26">
        <v>350</v>
      </c>
      <c r="I547" s="26">
        <v>122150</v>
      </c>
      <c r="J547" s="26">
        <v>4886</v>
      </c>
      <c r="K547" s="26">
        <v>117264</v>
      </c>
      <c r="L547" s="26">
        <v>90740</v>
      </c>
      <c r="M547" s="26">
        <v>26524</v>
      </c>
      <c r="N547" s="32">
        <v>41518</v>
      </c>
      <c r="O547" s="28">
        <v>9</v>
      </c>
      <c r="P547" s="33" t="s">
        <v>36</v>
      </c>
      <c r="Q547" s="31">
        <v>2013</v>
      </c>
    </row>
    <row r="548" spans="1:17" ht="12.55" x14ac:dyDescent="0.2">
      <c r="A548" s="24" t="s">
        <v>30</v>
      </c>
      <c r="B548" s="24" t="s">
        <v>17</v>
      </c>
      <c r="C548" s="25" t="s">
        <v>47</v>
      </c>
      <c r="D548" s="25" t="s">
        <v>51</v>
      </c>
      <c r="E548" s="28">
        <f>IF(Table13[[#This Row],[Discount Band]]="High",3,IF(Table13[[#This Row],[Discount Band]]="Medium",2,IF(Table13[[#This Row],[Discount Band]]="Low",1,0)))</f>
        <v>3</v>
      </c>
      <c r="F548" s="34">
        <v>3520.5</v>
      </c>
      <c r="G548" s="26">
        <v>260</v>
      </c>
      <c r="H548" s="26">
        <v>12</v>
      </c>
      <c r="I548" s="26">
        <v>42246</v>
      </c>
      <c r="J548" s="26">
        <v>4224.6000000000004</v>
      </c>
      <c r="K548" s="26">
        <v>38021.399999999994</v>
      </c>
      <c r="L548" s="26">
        <v>10561.5</v>
      </c>
      <c r="M548" s="26">
        <v>27459.899999999998</v>
      </c>
      <c r="N548" s="32">
        <v>41730</v>
      </c>
      <c r="O548" s="28">
        <v>4</v>
      </c>
      <c r="P548" s="33" t="s">
        <v>46</v>
      </c>
      <c r="Q548" s="31">
        <v>2014</v>
      </c>
    </row>
    <row r="549" spans="1:17" ht="12.55" x14ac:dyDescent="0.2">
      <c r="A549" s="24" t="s">
        <v>42</v>
      </c>
      <c r="B549" s="24" t="s">
        <v>24</v>
      </c>
      <c r="C549" s="25" t="s">
        <v>45</v>
      </c>
      <c r="D549" s="25" t="s">
        <v>50</v>
      </c>
      <c r="E549" s="28">
        <f>IF(Table13[[#This Row],[Discount Band]]="High",3,IF(Table13[[#This Row],[Discount Band]]="Medium",2,IF(Table13[[#This Row],[Discount Band]]="Low",1,0)))</f>
        <v>2</v>
      </c>
      <c r="F549" s="34">
        <v>959</v>
      </c>
      <c r="G549" s="26">
        <v>250</v>
      </c>
      <c r="H549" s="26">
        <v>300</v>
      </c>
      <c r="I549" s="26">
        <v>287700</v>
      </c>
      <c r="J549" s="26">
        <v>20139</v>
      </c>
      <c r="K549" s="26">
        <v>267561</v>
      </c>
      <c r="L549" s="26">
        <v>239750</v>
      </c>
      <c r="M549" s="26">
        <v>27811</v>
      </c>
      <c r="N549" s="32">
        <v>41671</v>
      </c>
      <c r="O549" s="28">
        <v>2</v>
      </c>
      <c r="P549" s="33" t="s">
        <v>41</v>
      </c>
      <c r="Q549" s="31">
        <v>2014</v>
      </c>
    </row>
    <row r="550" spans="1:17" ht="12.55" x14ac:dyDescent="0.2">
      <c r="A550" s="24" t="s">
        <v>42</v>
      </c>
      <c r="B550" s="24" t="s">
        <v>22</v>
      </c>
      <c r="C550" s="25" t="s">
        <v>18</v>
      </c>
      <c r="D550" s="25" t="s">
        <v>48</v>
      </c>
      <c r="E550" s="28">
        <f>IF(Table13[[#This Row],[Discount Band]]="High",3,IF(Table13[[#This Row],[Discount Band]]="Medium",2,IF(Table13[[#This Row],[Discount Band]]="Low",1,0)))</f>
        <v>1</v>
      </c>
      <c r="F550" s="34">
        <v>689</v>
      </c>
      <c r="G550" s="26">
        <v>3</v>
      </c>
      <c r="H550" s="26">
        <v>300</v>
      </c>
      <c r="I550" s="26">
        <v>206700</v>
      </c>
      <c r="J550" s="26">
        <v>6201</v>
      </c>
      <c r="K550" s="26">
        <v>200499</v>
      </c>
      <c r="L550" s="26">
        <v>172250</v>
      </c>
      <c r="M550" s="26">
        <v>28249</v>
      </c>
      <c r="N550" s="32">
        <v>41791</v>
      </c>
      <c r="O550" s="28">
        <v>6</v>
      </c>
      <c r="P550" s="33" t="s">
        <v>25</v>
      </c>
      <c r="Q550" s="31">
        <v>2014</v>
      </c>
    </row>
    <row r="551" spans="1:17" ht="12.55" x14ac:dyDescent="0.2">
      <c r="A551" s="24" t="s">
        <v>42</v>
      </c>
      <c r="B551" s="24" t="s">
        <v>22</v>
      </c>
      <c r="C551" s="25" t="s">
        <v>40</v>
      </c>
      <c r="D551" s="25" t="s">
        <v>48</v>
      </c>
      <c r="E551" s="28">
        <f>IF(Table13[[#This Row],[Discount Band]]="High",3,IF(Table13[[#This Row],[Discount Band]]="Medium",2,IF(Table13[[#This Row],[Discount Band]]="Low",1,0)))</f>
        <v>1</v>
      </c>
      <c r="F551" s="34">
        <v>689</v>
      </c>
      <c r="G551" s="26">
        <v>10</v>
      </c>
      <c r="H551" s="26">
        <v>300</v>
      </c>
      <c r="I551" s="26">
        <v>206700</v>
      </c>
      <c r="J551" s="26">
        <v>6201</v>
      </c>
      <c r="K551" s="26">
        <v>200499</v>
      </c>
      <c r="L551" s="26">
        <v>172250</v>
      </c>
      <c r="M551" s="26">
        <v>28249</v>
      </c>
      <c r="N551" s="32">
        <v>41791</v>
      </c>
      <c r="O551" s="28">
        <v>6</v>
      </c>
      <c r="P551" s="33" t="s">
        <v>25</v>
      </c>
      <c r="Q551" s="31">
        <v>2014</v>
      </c>
    </row>
    <row r="552" spans="1:17" ht="12.55" x14ac:dyDescent="0.2">
      <c r="A552" s="24" t="s">
        <v>42</v>
      </c>
      <c r="B552" s="24" t="s">
        <v>26</v>
      </c>
      <c r="C552" s="25" t="s">
        <v>44</v>
      </c>
      <c r="D552" s="25" t="s">
        <v>51</v>
      </c>
      <c r="E552" s="28">
        <f>IF(Table13[[#This Row],[Discount Band]]="High",3,IF(Table13[[#This Row],[Discount Band]]="Medium",2,IF(Table13[[#This Row],[Discount Band]]="Low",1,0)))</f>
        <v>3</v>
      </c>
      <c r="F552" s="34">
        <v>2605</v>
      </c>
      <c r="G552" s="26">
        <v>120</v>
      </c>
      <c r="H552" s="26">
        <v>300</v>
      </c>
      <c r="I552" s="26">
        <v>781500</v>
      </c>
      <c r="J552" s="26">
        <v>101595</v>
      </c>
      <c r="K552" s="26">
        <v>679905</v>
      </c>
      <c r="L552" s="26">
        <v>651250</v>
      </c>
      <c r="M552" s="26">
        <v>28655</v>
      </c>
      <c r="N552" s="32">
        <v>41579</v>
      </c>
      <c r="O552" s="28">
        <v>11</v>
      </c>
      <c r="P552" s="33" t="s">
        <v>43</v>
      </c>
      <c r="Q552" s="31">
        <v>2013</v>
      </c>
    </row>
    <row r="553" spans="1:17" ht="12.55" x14ac:dyDescent="0.2">
      <c r="A553" s="24" t="s">
        <v>16</v>
      </c>
      <c r="B553" s="24" t="s">
        <v>17</v>
      </c>
      <c r="C553" s="25" t="s">
        <v>40</v>
      </c>
      <c r="D553" s="25" t="s">
        <v>51</v>
      </c>
      <c r="E553" s="28">
        <f>IF(Table13[[#This Row],[Discount Band]]="High",3,IF(Table13[[#This Row],[Discount Band]]="Medium",2,IF(Table13[[#This Row],[Discount Band]]="Low",1,0)))</f>
        <v>3</v>
      </c>
      <c r="F553" s="34">
        <v>700</v>
      </c>
      <c r="G553" s="26">
        <v>10</v>
      </c>
      <c r="H553" s="26">
        <v>350</v>
      </c>
      <c r="I553" s="26">
        <v>245000</v>
      </c>
      <c r="J553" s="26">
        <v>34300</v>
      </c>
      <c r="K553" s="26">
        <v>210700</v>
      </c>
      <c r="L553" s="26">
        <v>182000</v>
      </c>
      <c r="M553" s="26">
        <v>28700</v>
      </c>
      <c r="N553" s="32">
        <v>41944</v>
      </c>
      <c r="O553" s="28">
        <v>11</v>
      </c>
      <c r="P553" s="33" t="s">
        <v>43</v>
      </c>
      <c r="Q553" s="31">
        <v>2014</v>
      </c>
    </row>
    <row r="554" spans="1:17" ht="12.55" x14ac:dyDescent="0.2">
      <c r="A554" s="24" t="s">
        <v>16</v>
      </c>
      <c r="B554" s="24" t="s">
        <v>17</v>
      </c>
      <c r="C554" s="25" t="s">
        <v>45</v>
      </c>
      <c r="D554" s="25" t="s">
        <v>51</v>
      </c>
      <c r="E554" s="28">
        <f>IF(Table13[[#This Row],[Discount Band]]="High",3,IF(Table13[[#This Row],[Discount Band]]="Medium",2,IF(Table13[[#This Row],[Discount Band]]="Low",1,0)))</f>
        <v>3</v>
      </c>
      <c r="F554" s="34">
        <v>623</v>
      </c>
      <c r="G554" s="26">
        <v>250</v>
      </c>
      <c r="H554" s="26">
        <v>350</v>
      </c>
      <c r="I554" s="26">
        <v>218050</v>
      </c>
      <c r="J554" s="26">
        <v>26166</v>
      </c>
      <c r="K554" s="26">
        <v>191884</v>
      </c>
      <c r="L554" s="26">
        <v>161980</v>
      </c>
      <c r="M554" s="26">
        <v>29904</v>
      </c>
      <c r="N554" s="32">
        <v>41518</v>
      </c>
      <c r="O554" s="28">
        <v>9</v>
      </c>
      <c r="P554" s="33" t="s">
        <v>36</v>
      </c>
      <c r="Q554" s="31">
        <v>2013</v>
      </c>
    </row>
    <row r="555" spans="1:17" ht="12.55" x14ac:dyDescent="0.2">
      <c r="A555" s="24" t="s">
        <v>42</v>
      </c>
      <c r="B555" s="24" t="s">
        <v>26</v>
      </c>
      <c r="C555" s="25" t="s">
        <v>40</v>
      </c>
      <c r="D555" s="25" t="s">
        <v>51</v>
      </c>
      <c r="E555" s="28">
        <f>IF(Table13[[#This Row],[Discount Band]]="High",3,IF(Table13[[#This Row],[Discount Band]]="Medium",2,IF(Table13[[#This Row],[Discount Band]]="Low",1,0)))</f>
        <v>3</v>
      </c>
      <c r="F555" s="34">
        <v>2150</v>
      </c>
      <c r="G555" s="26">
        <v>10</v>
      </c>
      <c r="H555" s="26">
        <v>300</v>
      </c>
      <c r="I555" s="26">
        <v>645000</v>
      </c>
      <c r="J555" s="26">
        <v>77400</v>
      </c>
      <c r="K555" s="26">
        <v>567600</v>
      </c>
      <c r="L555" s="26">
        <v>537500</v>
      </c>
      <c r="M555" s="26">
        <v>30100</v>
      </c>
      <c r="N555" s="32">
        <v>41944</v>
      </c>
      <c r="O555" s="28">
        <v>11</v>
      </c>
      <c r="P555" s="33" t="s">
        <v>43</v>
      </c>
      <c r="Q555" s="31">
        <v>2014</v>
      </c>
    </row>
    <row r="556" spans="1:17" ht="12.55" x14ac:dyDescent="0.2">
      <c r="A556" s="24" t="s">
        <v>42</v>
      </c>
      <c r="B556" s="24" t="s">
        <v>24</v>
      </c>
      <c r="C556" s="25" t="s">
        <v>40</v>
      </c>
      <c r="D556" s="25" t="s">
        <v>50</v>
      </c>
      <c r="E556" s="28">
        <f>IF(Table13[[#This Row],[Discount Band]]="High",3,IF(Table13[[#This Row],[Discount Band]]="Medium",2,IF(Table13[[#This Row],[Discount Band]]="Low",1,0)))</f>
        <v>2</v>
      </c>
      <c r="F556" s="34">
        <v>1324</v>
      </c>
      <c r="G556" s="26">
        <v>10</v>
      </c>
      <c r="H556" s="26">
        <v>300</v>
      </c>
      <c r="I556" s="26">
        <v>397200</v>
      </c>
      <c r="J556" s="26">
        <v>35748</v>
      </c>
      <c r="K556" s="26">
        <v>361452</v>
      </c>
      <c r="L556" s="26">
        <v>331000</v>
      </c>
      <c r="M556" s="26">
        <v>30452</v>
      </c>
      <c r="N556" s="32">
        <v>41944</v>
      </c>
      <c r="O556" s="28">
        <v>11</v>
      </c>
      <c r="P556" s="33" t="s">
        <v>43</v>
      </c>
      <c r="Q556" s="31">
        <v>2014</v>
      </c>
    </row>
    <row r="557" spans="1:17" ht="12.55" x14ac:dyDescent="0.2">
      <c r="A557" s="24" t="s">
        <v>30</v>
      </c>
      <c r="B557" s="24" t="s">
        <v>17</v>
      </c>
      <c r="C557" s="25" t="s">
        <v>40</v>
      </c>
      <c r="D557" s="25" t="s">
        <v>51</v>
      </c>
      <c r="E557" s="28">
        <f>IF(Table13[[#This Row],[Discount Band]]="High",3,IF(Table13[[#This Row],[Discount Band]]="Medium",2,IF(Table13[[#This Row],[Discount Band]]="Low",1,0)))</f>
        <v>3</v>
      </c>
      <c r="F557" s="34">
        <v>4026</v>
      </c>
      <c r="G557" s="26">
        <v>10</v>
      </c>
      <c r="H557" s="26">
        <v>12</v>
      </c>
      <c r="I557" s="26">
        <v>48312</v>
      </c>
      <c r="J557" s="26">
        <v>5314.32</v>
      </c>
      <c r="K557" s="26">
        <v>42997.68</v>
      </c>
      <c r="L557" s="26">
        <v>12078</v>
      </c>
      <c r="M557" s="26">
        <v>30919.68</v>
      </c>
      <c r="N557" s="32">
        <v>41821</v>
      </c>
      <c r="O557" s="28">
        <v>7</v>
      </c>
      <c r="P557" s="33" t="s">
        <v>32</v>
      </c>
      <c r="Q557" s="31">
        <v>2014</v>
      </c>
    </row>
    <row r="558" spans="1:17" ht="12.55" x14ac:dyDescent="0.2">
      <c r="A558" s="24" t="s">
        <v>42</v>
      </c>
      <c r="B558" s="24" t="s">
        <v>22</v>
      </c>
      <c r="C558" s="25" t="s">
        <v>40</v>
      </c>
      <c r="D558" s="25" t="s">
        <v>50</v>
      </c>
      <c r="E558" s="28">
        <f>IF(Table13[[#This Row],[Discount Band]]="High",3,IF(Table13[[#This Row],[Discount Band]]="Medium",2,IF(Table13[[#This Row],[Discount Band]]="Low",1,0)))</f>
        <v>2</v>
      </c>
      <c r="F558" s="34">
        <v>1123</v>
      </c>
      <c r="G558" s="26">
        <v>10</v>
      </c>
      <c r="H558" s="26">
        <v>300</v>
      </c>
      <c r="I558" s="26">
        <v>336900</v>
      </c>
      <c r="J558" s="26">
        <v>23583</v>
      </c>
      <c r="K558" s="26">
        <v>313317</v>
      </c>
      <c r="L558" s="26">
        <v>280750</v>
      </c>
      <c r="M558" s="26">
        <v>32567</v>
      </c>
      <c r="N558" s="32">
        <v>41518</v>
      </c>
      <c r="O558" s="28">
        <v>9</v>
      </c>
      <c r="P558" s="33" t="s">
        <v>36</v>
      </c>
      <c r="Q558" s="31">
        <v>2013</v>
      </c>
    </row>
    <row r="559" spans="1:17" ht="12.55" x14ac:dyDescent="0.2">
      <c r="A559" s="24" t="s">
        <v>42</v>
      </c>
      <c r="B559" s="24" t="s">
        <v>17</v>
      </c>
      <c r="C559" s="25" t="s">
        <v>28</v>
      </c>
      <c r="D559" s="25" t="s">
        <v>50</v>
      </c>
      <c r="E559" s="28">
        <f>IF(Table13[[#This Row],[Discount Band]]="High",3,IF(Table13[[#This Row],[Discount Band]]="Medium",2,IF(Table13[[#This Row],[Discount Band]]="Low",1,0)))</f>
        <v>2</v>
      </c>
      <c r="F559" s="34">
        <v>1283</v>
      </c>
      <c r="G559" s="26">
        <v>5</v>
      </c>
      <c r="H559" s="26">
        <v>300</v>
      </c>
      <c r="I559" s="26">
        <v>384900</v>
      </c>
      <c r="J559" s="26">
        <v>30792</v>
      </c>
      <c r="K559" s="26">
        <v>354108</v>
      </c>
      <c r="L559" s="26">
        <v>320750</v>
      </c>
      <c r="M559" s="26">
        <v>33358</v>
      </c>
      <c r="N559" s="32">
        <v>41518</v>
      </c>
      <c r="O559" s="28">
        <v>9</v>
      </c>
      <c r="P559" s="33" t="s">
        <v>36</v>
      </c>
      <c r="Q559" s="31">
        <v>2013</v>
      </c>
    </row>
    <row r="560" spans="1:17" ht="12.55" x14ac:dyDescent="0.2">
      <c r="A560" s="24" t="s">
        <v>42</v>
      </c>
      <c r="B560" s="24" t="s">
        <v>39</v>
      </c>
      <c r="C560" s="25" t="s">
        <v>18</v>
      </c>
      <c r="D560" s="25" t="s">
        <v>50</v>
      </c>
      <c r="E560" s="28">
        <f>IF(Table13[[#This Row],[Discount Band]]="High",3,IF(Table13[[#This Row],[Discount Band]]="Medium",2,IF(Table13[[#This Row],[Discount Band]]="Low",1,0)))</f>
        <v>2</v>
      </c>
      <c r="F560" s="34">
        <v>991</v>
      </c>
      <c r="G560" s="26">
        <v>3</v>
      </c>
      <c r="H560" s="26">
        <v>300</v>
      </c>
      <c r="I560" s="26">
        <v>297300</v>
      </c>
      <c r="J560" s="26">
        <v>14865</v>
      </c>
      <c r="K560" s="26">
        <v>282435</v>
      </c>
      <c r="L560" s="26">
        <v>247750</v>
      </c>
      <c r="M560" s="26">
        <v>34685</v>
      </c>
      <c r="N560" s="32">
        <v>41791</v>
      </c>
      <c r="O560" s="28">
        <v>6</v>
      </c>
      <c r="P560" s="33" t="s">
        <v>25</v>
      </c>
      <c r="Q560" s="31">
        <v>2014</v>
      </c>
    </row>
    <row r="561" spans="1:17" ht="12.55" x14ac:dyDescent="0.2">
      <c r="A561" s="24" t="s">
        <v>42</v>
      </c>
      <c r="B561" s="24" t="s">
        <v>39</v>
      </c>
      <c r="C561" s="25" t="s">
        <v>40</v>
      </c>
      <c r="D561" s="25" t="s">
        <v>50</v>
      </c>
      <c r="E561" s="28">
        <f>IF(Table13[[#This Row],[Discount Band]]="High",3,IF(Table13[[#This Row],[Discount Band]]="Medium",2,IF(Table13[[#This Row],[Discount Band]]="Low",1,0)))</f>
        <v>2</v>
      </c>
      <c r="F561" s="34">
        <v>991</v>
      </c>
      <c r="G561" s="26">
        <v>10</v>
      </c>
      <c r="H561" s="26">
        <v>300</v>
      </c>
      <c r="I561" s="26">
        <v>297300</v>
      </c>
      <c r="J561" s="26">
        <v>14865</v>
      </c>
      <c r="K561" s="26">
        <v>282435</v>
      </c>
      <c r="L561" s="26">
        <v>247750</v>
      </c>
      <c r="M561" s="26">
        <v>34685</v>
      </c>
      <c r="N561" s="32">
        <v>41791</v>
      </c>
      <c r="O561" s="28">
        <v>6</v>
      </c>
      <c r="P561" s="33" t="s">
        <v>25</v>
      </c>
      <c r="Q561" s="31">
        <v>2014</v>
      </c>
    </row>
    <row r="562" spans="1:17" ht="12.55" x14ac:dyDescent="0.2">
      <c r="A562" s="24" t="s">
        <v>16</v>
      </c>
      <c r="B562" s="24" t="s">
        <v>24</v>
      </c>
      <c r="C562" s="25" t="s">
        <v>44</v>
      </c>
      <c r="D562" s="25" t="s">
        <v>51</v>
      </c>
      <c r="E562" s="28">
        <f>IF(Table13[[#This Row],[Discount Band]]="High",3,IF(Table13[[#This Row],[Discount Band]]="Medium",2,IF(Table13[[#This Row],[Discount Band]]="Low",1,0)))</f>
        <v>3</v>
      </c>
      <c r="F562" s="34">
        <v>639</v>
      </c>
      <c r="G562" s="26">
        <v>120</v>
      </c>
      <c r="H562" s="26">
        <v>350</v>
      </c>
      <c r="I562" s="26">
        <v>223650</v>
      </c>
      <c r="J562" s="26">
        <v>22365</v>
      </c>
      <c r="K562" s="26">
        <v>201285</v>
      </c>
      <c r="L562" s="26">
        <v>166140</v>
      </c>
      <c r="M562" s="26">
        <v>35145</v>
      </c>
      <c r="N562" s="32">
        <v>41821</v>
      </c>
      <c r="O562" s="28">
        <v>7</v>
      </c>
      <c r="P562" s="33" t="s">
        <v>32</v>
      </c>
      <c r="Q562" s="31">
        <v>2014</v>
      </c>
    </row>
    <row r="563" spans="1:17" ht="12.55" x14ac:dyDescent="0.2">
      <c r="A563" s="24" t="s">
        <v>16</v>
      </c>
      <c r="B563" s="24" t="s">
        <v>24</v>
      </c>
      <c r="C563" s="25" t="s">
        <v>45</v>
      </c>
      <c r="D563" s="25" t="s">
        <v>50</v>
      </c>
      <c r="E563" s="28">
        <f>IF(Table13[[#This Row],[Discount Band]]="High",3,IF(Table13[[#This Row],[Discount Band]]="Medium",2,IF(Table13[[#This Row],[Discount Band]]="Low",1,0)))</f>
        <v>2</v>
      </c>
      <c r="F563" s="34">
        <v>574.5</v>
      </c>
      <c r="G563" s="26">
        <v>250</v>
      </c>
      <c r="H563" s="26">
        <v>350</v>
      </c>
      <c r="I563" s="26">
        <v>201075</v>
      </c>
      <c r="J563" s="26">
        <v>16086</v>
      </c>
      <c r="K563" s="26">
        <v>184989</v>
      </c>
      <c r="L563" s="26">
        <v>149370</v>
      </c>
      <c r="M563" s="26">
        <v>35619</v>
      </c>
      <c r="N563" s="32">
        <v>41730</v>
      </c>
      <c r="O563" s="28">
        <v>4</v>
      </c>
      <c r="P563" s="33" t="s">
        <v>46</v>
      </c>
      <c r="Q563" s="31">
        <v>2014</v>
      </c>
    </row>
    <row r="564" spans="1:17" ht="12.55" x14ac:dyDescent="0.2">
      <c r="A564" s="24" t="s">
        <v>16</v>
      </c>
      <c r="B564" s="24" t="s">
        <v>17</v>
      </c>
      <c r="C564" s="25" t="s">
        <v>44</v>
      </c>
      <c r="D564" s="25" t="s">
        <v>48</v>
      </c>
      <c r="E564" s="28">
        <f>IF(Table13[[#This Row],[Discount Band]]="High",3,IF(Table13[[#This Row],[Discount Band]]="Medium",2,IF(Table13[[#This Row],[Discount Band]]="Low",1,0)))</f>
        <v>1</v>
      </c>
      <c r="F564" s="34">
        <v>3850.5</v>
      </c>
      <c r="G564" s="26">
        <v>120</v>
      </c>
      <c r="H564" s="26">
        <v>20</v>
      </c>
      <c r="I564" s="26">
        <v>77010</v>
      </c>
      <c r="J564" s="26">
        <v>2310.3000000000002</v>
      </c>
      <c r="K564" s="26">
        <v>74699.700000000012</v>
      </c>
      <c r="L564" s="26">
        <v>38505</v>
      </c>
      <c r="M564" s="26">
        <v>36194.700000000004</v>
      </c>
      <c r="N564" s="32">
        <v>41730</v>
      </c>
      <c r="O564" s="28">
        <v>4</v>
      </c>
      <c r="P564" s="33" t="s">
        <v>46</v>
      </c>
      <c r="Q564" s="31">
        <v>2014</v>
      </c>
    </row>
    <row r="565" spans="1:17" ht="12.55" x14ac:dyDescent="0.2">
      <c r="A565" s="24" t="s">
        <v>16</v>
      </c>
      <c r="B565" s="24" t="s">
        <v>24</v>
      </c>
      <c r="C565" s="25" t="s">
        <v>44</v>
      </c>
      <c r="D565" s="25" t="s">
        <v>48</v>
      </c>
      <c r="E565" s="28">
        <f>IF(Table13[[#This Row],[Discount Band]]="High",3,IF(Table13[[#This Row],[Discount Band]]="Medium",2,IF(Table13[[#This Row],[Discount Band]]="Low",1,0)))</f>
        <v>1</v>
      </c>
      <c r="F565" s="34">
        <v>3864</v>
      </c>
      <c r="G565" s="26">
        <v>120</v>
      </c>
      <c r="H565" s="26">
        <v>20</v>
      </c>
      <c r="I565" s="26">
        <v>77280</v>
      </c>
      <c r="J565" s="26">
        <v>772.80000000000007</v>
      </c>
      <c r="K565" s="26">
        <v>76507.200000000012</v>
      </c>
      <c r="L565" s="26">
        <v>38640</v>
      </c>
      <c r="M565" s="26">
        <v>37867.200000000004</v>
      </c>
      <c r="N565" s="32">
        <v>41730</v>
      </c>
      <c r="O565" s="28">
        <v>4</v>
      </c>
      <c r="P565" s="33" t="s">
        <v>46</v>
      </c>
      <c r="Q565" s="31">
        <v>2014</v>
      </c>
    </row>
    <row r="566" spans="1:17" ht="12.55" x14ac:dyDescent="0.2">
      <c r="A566" s="24" t="s">
        <v>42</v>
      </c>
      <c r="B566" s="24" t="s">
        <v>26</v>
      </c>
      <c r="C566" s="25" t="s">
        <v>28</v>
      </c>
      <c r="D566" s="25" t="s">
        <v>50</v>
      </c>
      <c r="E566" s="28">
        <f>IF(Table13[[#This Row],[Discount Band]]="High",3,IF(Table13[[#This Row],[Discount Band]]="Medium",2,IF(Table13[[#This Row],[Discount Band]]="Low",1,0)))</f>
        <v>2</v>
      </c>
      <c r="F566" s="34">
        <v>1100</v>
      </c>
      <c r="G566" s="26">
        <v>5</v>
      </c>
      <c r="H566" s="26">
        <v>300</v>
      </c>
      <c r="I566" s="26">
        <v>330000</v>
      </c>
      <c r="J566" s="26">
        <v>16500</v>
      </c>
      <c r="K566" s="26">
        <v>313500</v>
      </c>
      <c r="L566" s="26">
        <v>275000</v>
      </c>
      <c r="M566" s="26">
        <v>38500</v>
      </c>
      <c r="N566" s="32">
        <v>41609</v>
      </c>
      <c r="O566" s="28">
        <v>12</v>
      </c>
      <c r="P566" s="33" t="s">
        <v>27</v>
      </c>
      <c r="Q566" s="31">
        <v>2013</v>
      </c>
    </row>
    <row r="567" spans="1:17" ht="12.55" x14ac:dyDescent="0.2">
      <c r="A567" s="24" t="s">
        <v>16</v>
      </c>
      <c r="B567" s="24" t="s">
        <v>17</v>
      </c>
      <c r="C567" s="25" t="s">
        <v>47</v>
      </c>
      <c r="D567" s="25" t="s">
        <v>51</v>
      </c>
      <c r="E567" s="28">
        <f>IF(Table13[[#This Row],[Discount Band]]="High",3,IF(Table13[[#This Row],[Discount Band]]="Medium",2,IF(Table13[[#This Row],[Discount Band]]="Low",1,0)))</f>
        <v>3</v>
      </c>
      <c r="F567" s="34">
        <v>707</v>
      </c>
      <c r="G567" s="26">
        <v>260</v>
      </c>
      <c r="H567" s="26">
        <v>350</v>
      </c>
      <c r="I567" s="26">
        <v>247450</v>
      </c>
      <c r="J567" s="26">
        <v>24745</v>
      </c>
      <c r="K567" s="26">
        <v>222705</v>
      </c>
      <c r="L567" s="26">
        <v>183820</v>
      </c>
      <c r="M567" s="26">
        <v>38885</v>
      </c>
      <c r="N567" s="32">
        <v>41883</v>
      </c>
      <c r="O567" s="28">
        <v>9</v>
      </c>
      <c r="P567" s="33" t="s">
        <v>36</v>
      </c>
      <c r="Q567" s="31">
        <v>2014</v>
      </c>
    </row>
    <row r="568" spans="1:17" ht="12.55" x14ac:dyDescent="0.2">
      <c r="A568" s="24" t="s">
        <v>42</v>
      </c>
      <c r="B568" s="24" t="s">
        <v>24</v>
      </c>
      <c r="C568" s="25" t="s">
        <v>44</v>
      </c>
      <c r="D568" s="25" t="s">
        <v>50</v>
      </c>
      <c r="E568" s="28">
        <f>IF(Table13[[#This Row],[Discount Band]]="High",3,IF(Table13[[#This Row],[Discount Band]]="Medium",2,IF(Table13[[#This Row],[Discount Band]]="Low",1,0)))</f>
        <v>2</v>
      </c>
      <c r="F568" s="34">
        <v>1221</v>
      </c>
      <c r="G568" s="26">
        <v>120</v>
      </c>
      <c r="H568" s="26">
        <v>300</v>
      </c>
      <c r="I568" s="26">
        <v>366300</v>
      </c>
      <c r="J568" s="26">
        <v>21978</v>
      </c>
      <c r="K568" s="26">
        <v>344322</v>
      </c>
      <c r="L568" s="26">
        <v>305250</v>
      </c>
      <c r="M568" s="26">
        <v>39072</v>
      </c>
      <c r="N568" s="32">
        <v>41548</v>
      </c>
      <c r="O568" s="28">
        <v>10</v>
      </c>
      <c r="P568" s="33" t="s">
        <v>37</v>
      </c>
      <c r="Q568" s="31">
        <v>2013</v>
      </c>
    </row>
    <row r="569" spans="1:17" ht="12.55" x14ac:dyDescent="0.2">
      <c r="A569" s="24" t="s">
        <v>42</v>
      </c>
      <c r="B569" s="24" t="s">
        <v>24</v>
      </c>
      <c r="C569" s="25" t="s">
        <v>45</v>
      </c>
      <c r="D569" s="25" t="s">
        <v>50</v>
      </c>
      <c r="E569" s="28">
        <f>IF(Table13[[#This Row],[Discount Band]]="High",3,IF(Table13[[#This Row],[Discount Band]]="Medium",2,IF(Table13[[#This Row],[Discount Band]]="Low",1,0)))</f>
        <v>2</v>
      </c>
      <c r="F569" s="34">
        <v>1221</v>
      </c>
      <c r="G569" s="26">
        <v>250</v>
      </c>
      <c r="H569" s="26">
        <v>300</v>
      </c>
      <c r="I569" s="26">
        <v>366300</v>
      </c>
      <c r="J569" s="26">
        <v>21978</v>
      </c>
      <c r="K569" s="26">
        <v>344322</v>
      </c>
      <c r="L569" s="26">
        <v>305250</v>
      </c>
      <c r="M569" s="26">
        <v>39072</v>
      </c>
      <c r="N569" s="32">
        <v>41548</v>
      </c>
      <c r="O569" s="28">
        <v>10</v>
      </c>
      <c r="P569" s="33" t="s">
        <v>37</v>
      </c>
      <c r="Q569" s="31">
        <v>2013</v>
      </c>
    </row>
    <row r="570" spans="1:17" ht="12.55" x14ac:dyDescent="0.2">
      <c r="A570" s="24" t="s">
        <v>42</v>
      </c>
      <c r="B570" s="24" t="s">
        <v>26</v>
      </c>
      <c r="C570" s="25" t="s">
        <v>40</v>
      </c>
      <c r="D570" s="25" t="s">
        <v>19</v>
      </c>
      <c r="E570" s="28">
        <f>IF(Table13[[#This Row],[Discount Band]]="High",3,IF(Table13[[#This Row],[Discount Band]]="Medium",2,IF(Table13[[#This Row],[Discount Band]]="Low",1,0)))</f>
        <v>0</v>
      </c>
      <c r="F570" s="34">
        <v>788</v>
      </c>
      <c r="G570" s="26">
        <v>10</v>
      </c>
      <c r="H570" s="26">
        <v>300</v>
      </c>
      <c r="I570" s="26">
        <v>236400</v>
      </c>
      <c r="J570" s="26">
        <v>0</v>
      </c>
      <c r="K570" s="26">
        <v>236400</v>
      </c>
      <c r="L570" s="26">
        <v>197000</v>
      </c>
      <c r="M570" s="26">
        <v>39400</v>
      </c>
      <c r="N570" s="32">
        <v>41518</v>
      </c>
      <c r="O570" s="28">
        <v>9</v>
      </c>
      <c r="P570" s="33" t="s">
        <v>36</v>
      </c>
      <c r="Q570" s="31">
        <v>2013</v>
      </c>
    </row>
    <row r="571" spans="1:17" ht="12.55" x14ac:dyDescent="0.2">
      <c r="A571" s="24" t="s">
        <v>16</v>
      </c>
      <c r="B571" s="24" t="s">
        <v>22</v>
      </c>
      <c r="C571" s="25" t="s">
        <v>28</v>
      </c>
      <c r="D571" s="25" t="s">
        <v>51</v>
      </c>
      <c r="E571" s="28">
        <f>IF(Table13[[#This Row],[Discount Band]]="High",3,IF(Table13[[#This Row],[Discount Band]]="Medium",2,IF(Table13[[#This Row],[Discount Band]]="Low",1,0)))</f>
        <v>3</v>
      </c>
      <c r="F571" s="34">
        <v>766</v>
      </c>
      <c r="G571" s="26">
        <v>5</v>
      </c>
      <c r="H571" s="26">
        <v>350</v>
      </c>
      <c r="I571" s="26">
        <v>268100</v>
      </c>
      <c r="J571" s="26">
        <v>29491</v>
      </c>
      <c r="K571" s="26">
        <v>238609</v>
      </c>
      <c r="L571" s="26">
        <v>199160</v>
      </c>
      <c r="M571" s="26">
        <v>39449</v>
      </c>
      <c r="N571" s="32">
        <v>41640</v>
      </c>
      <c r="O571" s="28">
        <v>1</v>
      </c>
      <c r="P571" s="33" t="s">
        <v>20</v>
      </c>
      <c r="Q571" s="31">
        <v>2014</v>
      </c>
    </row>
    <row r="572" spans="1:17" ht="12.55" x14ac:dyDescent="0.2">
      <c r="A572" s="24" t="s">
        <v>42</v>
      </c>
      <c r="B572" s="24" t="s">
        <v>39</v>
      </c>
      <c r="C572" s="25" t="s">
        <v>44</v>
      </c>
      <c r="D572" s="25" t="s">
        <v>50</v>
      </c>
      <c r="E572" s="28">
        <f>IF(Table13[[#This Row],[Discount Band]]="High",3,IF(Table13[[#This Row],[Discount Band]]="Medium",2,IF(Table13[[#This Row],[Discount Band]]="Low",1,0)))</f>
        <v>2</v>
      </c>
      <c r="F572" s="34">
        <v>1372</v>
      </c>
      <c r="G572" s="26">
        <v>120</v>
      </c>
      <c r="H572" s="26">
        <v>300</v>
      </c>
      <c r="I572" s="26">
        <v>411600</v>
      </c>
      <c r="J572" s="26">
        <v>28812</v>
      </c>
      <c r="K572" s="26">
        <v>382788</v>
      </c>
      <c r="L572" s="26">
        <v>343000</v>
      </c>
      <c r="M572" s="26">
        <v>39788</v>
      </c>
      <c r="N572" s="32">
        <v>41974</v>
      </c>
      <c r="O572" s="28">
        <v>12</v>
      </c>
      <c r="P572" s="33" t="s">
        <v>27</v>
      </c>
      <c r="Q572" s="31">
        <v>2014</v>
      </c>
    </row>
    <row r="573" spans="1:17" ht="12.55" x14ac:dyDescent="0.2">
      <c r="A573" s="24" t="s">
        <v>42</v>
      </c>
      <c r="B573" s="24" t="s">
        <v>39</v>
      </c>
      <c r="C573" s="25" t="s">
        <v>47</v>
      </c>
      <c r="D573" s="25" t="s">
        <v>50</v>
      </c>
      <c r="E573" s="28">
        <f>IF(Table13[[#This Row],[Discount Band]]="High",3,IF(Table13[[#This Row],[Discount Band]]="Medium",2,IF(Table13[[#This Row],[Discount Band]]="Low",1,0)))</f>
        <v>2</v>
      </c>
      <c r="F573" s="34">
        <v>1372</v>
      </c>
      <c r="G573" s="26">
        <v>260</v>
      </c>
      <c r="H573" s="26">
        <v>300</v>
      </c>
      <c r="I573" s="26">
        <v>411600</v>
      </c>
      <c r="J573" s="26">
        <v>28812</v>
      </c>
      <c r="K573" s="26">
        <v>382788</v>
      </c>
      <c r="L573" s="26">
        <v>343000</v>
      </c>
      <c r="M573" s="26">
        <v>39788</v>
      </c>
      <c r="N573" s="32">
        <v>41974</v>
      </c>
      <c r="O573" s="28">
        <v>12</v>
      </c>
      <c r="P573" s="33" t="s">
        <v>27</v>
      </c>
      <c r="Q573" s="31">
        <v>2014</v>
      </c>
    </row>
    <row r="574" spans="1:17" ht="12.55" x14ac:dyDescent="0.2">
      <c r="A574" s="24" t="s">
        <v>16</v>
      </c>
      <c r="B574" s="24" t="s">
        <v>17</v>
      </c>
      <c r="C574" s="25" t="s">
        <v>47</v>
      </c>
      <c r="D574" s="25" t="s">
        <v>50</v>
      </c>
      <c r="E574" s="28">
        <f>IF(Table13[[#This Row],[Discount Band]]="High",3,IF(Table13[[#This Row],[Discount Band]]="Medium",2,IF(Table13[[#This Row],[Discount Band]]="Low",1,0)))</f>
        <v>2</v>
      </c>
      <c r="F574" s="34">
        <v>552</v>
      </c>
      <c r="G574" s="26">
        <v>260</v>
      </c>
      <c r="H574" s="26">
        <v>350</v>
      </c>
      <c r="I574" s="26">
        <v>193200</v>
      </c>
      <c r="J574" s="26">
        <v>9660</v>
      </c>
      <c r="K574" s="26">
        <v>183540</v>
      </c>
      <c r="L574" s="26">
        <v>143520</v>
      </c>
      <c r="M574" s="26">
        <v>40020</v>
      </c>
      <c r="N574" s="32">
        <v>41852</v>
      </c>
      <c r="O574" s="28">
        <v>8</v>
      </c>
      <c r="P574" s="33" t="s">
        <v>35</v>
      </c>
      <c r="Q574" s="31">
        <v>2014</v>
      </c>
    </row>
    <row r="575" spans="1:17" ht="12.55" x14ac:dyDescent="0.2">
      <c r="A575" s="24" t="s">
        <v>42</v>
      </c>
      <c r="B575" s="24" t="s">
        <v>24</v>
      </c>
      <c r="C575" s="25" t="s">
        <v>40</v>
      </c>
      <c r="D575" s="25" t="s">
        <v>48</v>
      </c>
      <c r="E575" s="28">
        <f>IF(Table13[[#This Row],[Discount Band]]="High",3,IF(Table13[[#This Row],[Discount Band]]="Medium",2,IF(Table13[[#This Row],[Discount Band]]="Low",1,0)))</f>
        <v>1</v>
      </c>
      <c r="F575" s="34">
        <v>918</v>
      </c>
      <c r="G575" s="26">
        <v>10</v>
      </c>
      <c r="H575" s="26">
        <v>300</v>
      </c>
      <c r="I575" s="26">
        <v>275400</v>
      </c>
      <c r="J575" s="26">
        <v>5508</v>
      </c>
      <c r="K575" s="26">
        <v>269892</v>
      </c>
      <c r="L575" s="26">
        <v>229500</v>
      </c>
      <c r="M575" s="26">
        <v>40392</v>
      </c>
      <c r="N575" s="32">
        <v>41760</v>
      </c>
      <c r="O575" s="28">
        <v>5</v>
      </c>
      <c r="P575" s="33" t="s">
        <v>49</v>
      </c>
      <c r="Q575" s="31">
        <v>2014</v>
      </c>
    </row>
    <row r="576" spans="1:17" ht="12.55" x14ac:dyDescent="0.2">
      <c r="A576" s="24" t="s">
        <v>42</v>
      </c>
      <c r="B576" s="24" t="s">
        <v>24</v>
      </c>
      <c r="C576" s="25" t="s">
        <v>28</v>
      </c>
      <c r="D576" s="25" t="s">
        <v>50</v>
      </c>
      <c r="E576" s="28">
        <f>IF(Table13[[#This Row],[Discount Band]]="High",3,IF(Table13[[#This Row],[Discount Band]]="Medium",2,IF(Table13[[#This Row],[Discount Band]]="Low",1,0)))</f>
        <v>2</v>
      </c>
      <c r="F576" s="34">
        <v>1562</v>
      </c>
      <c r="G576" s="26">
        <v>5</v>
      </c>
      <c r="H576" s="26">
        <v>300</v>
      </c>
      <c r="I576" s="26">
        <v>468600</v>
      </c>
      <c r="J576" s="26">
        <v>37488</v>
      </c>
      <c r="K576" s="26">
        <v>431112</v>
      </c>
      <c r="L576" s="26">
        <v>390500</v>
      </c>
      <c r="M576" s="26">
        <v>40612</v>
      </c>
      <c r="N576" s="32">
        <v>41852</v>
      </c>
      <c r="O576" s="28">
        <v>8</v>
      </c>
      <c r="P576" s="33" t="s">
        <v>35</v>
      </c>
      <c r="Q576" s="31">
        <v>2014</v>
      </c>
    </row>
    <row r="577" spans="1:17" ht="12.55" x14ac:dyDescent="0.2">
      <c r="A577" s="24" t="s">
        <v>42</v>
      </c>
      <c r="B577" s="24" t="s">
        <v>17</v>
      </c>
      <c r="C577" s="25" t="s">
        <v>40</v>
      </c>
      <c r="D577" s="25" t="s">
        <v>50</v>
      </c>
      <c r="E577" s="28">
        <f>IF(Table13[[#This Row],[Discount Band]]="High",3,IF(Table13[[#This Row],[Discount Band]]="Medium",2,IF(Table13[[#This Row],[Discount Band]]="Low",1,0)))</f>
        <v>2</v>
      </c>
      <c r="F577" s="34">
        <v>1404</v>
      </c>
      <c r="G577" s="26">
        <v>10</v>
      </c>
      <c r="H577" s="26">
        <v>300</v>
      </c>
      <c r="I577" s="26">
        <v>421200</v>
      </c>
      <c r="J577" s="26">
        <v>29484</v>
      </c>
      <c r="K577" s="26">
        <v>391716</v>
      </c>
      <c r="L577" s="26">
        <v>351000</v>
      </c>
      <c r="M577" s="26">
        <v>40716</v>
      </c>
      <c r="N577" s="32">
        <v>41579</v>
      </c>
      <c r="O577" s="28">
        <v>11</v>
      </c>
      <c r="P577" s="33" t="s">
        <v>43</v>
      </c>
      <c r="Q577" s="31">
        <v>2013</v>
      </c>
    </row>
    <row r="578" spans="1:17" ht="12.55" x14ac:dyDescent="0.2">
      <c r="A578" s="24" t="s">
        <v>16</v>
      </c>
      <c r="B578" s="24" t="s">
        <v>22</v>
      </c>
      <c r="C578" s="25" t="s">
        <v>18</v>
      </c>
      <c r="D578" s="25" t="s">
        <v>51</v>
      </c>
      <c r="E578" s="28">
        <f>IF(Table13[[#This Row],[Discount Band]]="High",3,IF(Table13[[#This Row],[Discount Band]]="Medium",2,IF(Table13[[#This Row],[Discount Band]]="Low",1,0)))</f>
        <v>3</v>
      </c>
      <c r="F578" s="34">
        <v>792</v>
      </c>
      <c r="G578" s="26">
        <v>3</v>
      </c>
      <c r="H578" s="26">
        <v>350</v>
      </c>
      <c r="I578" s="26">
        <v>277200</v>
      </c>
      <c r="J578" s="26">
        <v>30492</v>
      </c>
      <c r="K578" s="26">
        <v>246708</v>
      </c>
      <c r="L578" s="26">
        <v>205920</v>
      </c>
      <c r="M578" s="26">
        <v>40788</v>
      </c>
      <c r="N578" s="32">
        <v>41699</v>
      </c>
      <c r="O578" s="28">
        <v>3</v>
      </c>
      <c r="P578" s="33" t="s">
        <v>29</v>
      </c>
      <c r="Q578" s="31">
        <v>2014</v>
      </c>
    </row>
    <row r="579" spans="1:17" ht="12.55" x14ac:dyDescent="0.2">
      <c r="A579" s="24" t="s">
        <v>16</v>
      </c>
      <c r="B579" s="24" t="s">
        <v>17</v>
      </c>
      <c r="C579" s="25" t="s">
        <v>18</v>
      </c>
      <c r="D579" s="25" t="s">
        <v>51</v>
      </c>
      <c r="E579" s="28">
        <f>IF(Table13[[#This Row],[Discount Band]]="High",3,IF(Table13[[#This Row],[Discount Band]]="Medium",2,IF(Table13[[#This Row],[Discount Band]]="Low",1,0)))</f>
        <v>3</v>
      </c>
      <c r="F579" s="34">
        <v>923</v>
      </c>
      <c r="G579" s="26">
        <v>3</v>
      </c>
      <c r="H579" s="26">
        <v>350</v>
      </c>
      <c r="I579" s="26">
        <v>323050</v>
      </c>
      <c r="J579" s="26">
        <v>41996.5</v>
      </c>
      <c r="K579" s="26">
        <v>281053.5</v>
      </c>
      <c r="L579" s="26">
        <v>239980</v>
      </c>
      <c r="M579" s="26">
        <v>41073.5</v>
      </c>
      <c r="N579" s="32">
        <v>41699</v>
      </c>
      <c r="O579" s="28">
        <v>3</v>
      </c>
      <c r="P579" s="33" t="s">
        <v>29</v>
      </c>
      <c r="Q579" s="31">
        <v>2014</v>
      </c>
    </row>
    <row r="580" spans="1:17" ht="12.55" x14ac:dyDescent="0.2">
      <c r="A580" s="24" t="s">
        <v>16</v>
      </c>
      <c r="B580" s="24" t="s">
        <v>26</v>
      </c>
      <c r="C580" s="25" t="s">
        <v>18</v>
      </c>
      <c r="D580" s="25" t="s">
        <v>51</v>
      </c>
      <c r="E580" s="28">
        <f>IF(Table13[[#This Row],[Discount Band]]="High",3,IF(Table13[[#This Row],[Discount Band]]="Medium",2,IF(Table13[[#This Row],[Discount Band]]="Low",1,0)))</f>
        <v>3</v>
      </c>
      <c r="F580" s="34">
        <v>886</v>
      </c>
      <c r="G580" s="26">
        <v>3</v>
      </c>
      <c r="H580" s="26">
        <v>350</v>
      </c>
      <c r="I580" s="26">
        <v>310100</v>
      </c>
      <c r="J580" s="26">
        <v>37212</v>
      </c>
      <c r="K580" s="26">
        <v>272888</v>
      </c>
      <c r="L580" s="26">
        <v>230360</v>
      </c>
      <c r="M580" s="26">
        <v>42528</v>
      </c>
      <c r="N580" s="32">
        <v>41791</v>
      </c>
      <c r="O580" s="28">
        <v>6</v>
      </c>
      <c r="P580" s="33" t="s">
        <v>25</v>
      </c>
      <c r="Q580" s="31">
        <v>2014</v>
      </c>
    </row>
    <row r="581" spans="1:17" ht="12.55" x14ac:dyDescent="0.2">
      <c r="A581" s="24" t="s">
        <v>16</v>
      </c>
      <c r="B581" s="24" t="s">
        <v>26</v>
      </c>
      <c r="C581" s="25" t="s">
        <v>40</v>
      </c>
      <c r="D581" s="25" t="s">
        <v>51</v>
      </c>
      <c r="E581" s="28">
        <f>IF(Table13[[#This Row],[Discount Band]]="High",3,IF(Table13[[#This Row],[Discount Band]]="Medium",2,IF(Table13[[#This Row],[Discount Band]]="Low",1,0)))</f>
        <v>3</v>
      </c>
      <c r="F581" s="34">
        <v>886</v>
      </c>
      <c r="G581" s="26">
        <v>10</v>
      </c>
      <c r="H581" s="26">
        <v>350</v>
      </c>
      <c r="I581" s="26">
        <v>310100</v>
      </c>
      <c r="J581" s="26">
        <v>37212</v>
      </c>
      <c r="K581" s="26">
        <v>272888</v>
      </c>
      <c r="L581" s="26">
        <v>230360</v>
      </c>
      <c r="M581" s="26">
        <v>42528</v>
      </c>
      <c r="N581" s="32">
        <v>41791</v>
      </c>
      <c r="O581" s="28">
        <v>6</v>
      </c>
      <c r="P581" s="33" t="s">
        <v>25</v>
      </c>
      <c r="Q581" s="31">
        <v>2014</v>
      </c>
    </row>
    <row r="582" spans="1:17" ht="12.55" x14ac:dyDescent="0.2">
      <c r="A582" s="24" t="s">
        <v>42</v>
      </c>
      <c r="B582" s="24" t="s">
        <v>39</v>
      </c>
      <c r="C582" s="25" t="s">
        <v>45</v>
      </c>
      <c r="D582" s="25" t="s">
        <v>50</v>
      </c>
      <c r="E582" s="28">
        <f>IF(Table13[[#This Row],[Discount Band]]="High",3,IF(Table13[[#This Row],[Discount Band]]="Medium",2,IF(Table13[[#This Row],[Discount Band]]="Low",1,0)))</f>
        <v>2</v>
      </c>
      <c r="F582" s="34">
        <v>1867</v>
      </c>
      <c r="G582" s="26">
        <v>250</v>
      </c>
      <c r="H582" s="26">
        <v>300</v>
      </c>
      <c r="I582" s="26">
        <v>560100</v>
      </c>
      <c r="J582" s="26">
        <v>50409</v>
      </c>
      <c r="K582" s="26">
        <v>509691</v>
      </c>
      <c r="L582" s="26">
        <v>466750</v>
      </c>
      <c r="M582" s="26">
        <v>42941</v>
      </c>
      <c r="N582" s="32">
        <v>41883</v>
      </c>
      <c r="O582" s="28">
        <v>9</v>
      </c>
      <c r="P582" s="33" t="s">
        <v>36</v>
      </c>
      <c r="Q582" s="31">
        <v>2014</v>
      </c>
    </row>
    <row r="583" spans="1:17" ht="12.55" x14ac:dyDescent="0.2">
      <c r="A583" s="24" t="s">
        <v>16</v>
      </c>
      <c r="B583" s="24" t="s">
        <v>39</v>
      </c>
      <c r="C583" s="25" t="s">
        <v>40</v>
      </c>
      <c r="D583" s="25" t="s">
        <v>50</v>
      </c>
      <c r="E583" s="28">
        <f>IF(Table13[[#This Row],[Discount Band]]="High",3,IF(Table13[[#This Row],[Discount Band]]="Medium",2,IF(Table13[[#This Row],[Discount Band]]="Low",1,0)))</f>
        <v>2</v>
      </c>
      <c r="F583" s="34">
        <v>602</v>
      </c>
      <c r="G583" s="26">
        <v>10</v>
      </c>
      <c r="H583" s="26">
        <v>350</v>
      </c>
      <c r="I583" s="26">
        <v>210700</v>
      </c>
      <c r="J583" s="26">
        <v>10535</v>
      </c>
      <c r="K583" s="26">
        <v>200165</v>
      </c>
      <c r="L583" s="26">
        <v>156520</v>
      </c>
      <c r="M583" s="26">
        <v>43645</v>
      </c>
      <c r="N583" s="32">
        <v>41791</v>
      </c>
      <c r="O583" s="28">
        <v>6</v>
      </c>
      <c r="P583" s="33" t="s">
        <v>25</v>
      </c>
      <c r="Q583" s="31">
        <v>2014</v>
      </c>
    </row>
    <row r="584" spans="1:17" ht="12.55" x14ac:dyDescent="0.2">
      <c r="A584" s="24" t="s">
        <v>16</v>
      </c>
      <c r="B584" s="24" t="s">
        <v>39</v>
      </c>
      <c r="C584" s="25" t="s">
        <v>44</v>
      </c>
      <c r="D584" s="25" t="s">
        <v>50</v>
      </c>
      <c r="E584" s="28">
        <f>IF(Table13[[#This Row],[Discount Band]]="High",3,IF(Table13[[#This Row],[Discount Band]]="Medium",2,IF(Table13[[#This Row],[Discount Band]]="Low",1,0)))</f>
        <v>2</v>
      </c>
      <c r="F584" s="34">
        <v>602</v>
      </c>
      <c r="G584" s="26">
        <v>120</v>
      </c>
      <c r="H584" s="26">
        <v>350</v>
      </c>
      <c r="I584" s="26">
        <v>210700</v>
      </c>
      <c r="J584" s="26">
        <v>10535</v>
      </c>
      <c r="K584" s="26">
        <v>200165</v>
      </c>
      <c r="L584" s="26">
        <v>156520</v>
      </c>
      <c r="M584" s="26">
        <v>43645</v>
      </c>
      <c r="N584" s="32">
        <v>41791</v>
      </c>
      <c r="O584" s="28">
        <v>6</v>
      </c>
      <c r="P584" s="33" t="s">
        <v>25</v>
      </c>
      <c r="Q584" s="31">
        <v>2014</v>
      </c>
    </row>
    <row r="585" spans="1:17" ht="12.55" x14ac:dyDescent="0.2">
      <c r="A585" s="24" t="s">
        <v>16</v>
      </c>
      <c r="B585" s="24" t="s">
        <v>39</v>
      </c>
      <c r="C585" s="25" t="s">
        <v>28</v>
      </c>
      <c r="D585" s="25" t="s">
        <v>51</v>
      </c>
      <c r="E585" s="28">
        <f>IF(Table13[[#This Row],[Discount Band]]="High",3,IF(Table13[[#This Row],[Discount Band]]="Medium",2,IF(Table13[[#This Row],[Discount Band]]="Low",1,0)))</f>
        <v>3</v>
      </c>
      <c r="F585" s="34">
        <v>982.5</v>
      </c>
      <c r="G585" s="26">
        <v>5</v>
      </c>
      <c r="H585" s="26">
        <v>350</v>
      </c>
      <c r="I585" s="26">
        <v>343875</v>
      </c>
      <c r="J585" s="26">
        <v>44703.75</v>
      </c>
      <c r="K585" s="26">
        <v>299171.25</v>
      </c>
      <c r="L585" s="26">
        <v>255450</v>
      </c>
      <c r="M585" s="26">
        <v>43721.25</v>
      </c>
      <c r="N585" s="32">
        <v>41640</v>
      </c>
      <c r="O585" s="28">
        <v>1</v>
      </c>
      <c r="P585" s="33" t="s">
        <v>20</v>
      </c>
      <c r="Q585" s="31">
        <v>2014</v>
      </c>
    </row>
    <row r="586" spans="1:17" ht="12.55" x14ac:dyDescent="0.2">
      <c r="A586" s="24" t="s">
        <v>42</v>
      </c>
      <c r="B586" s="24" t="s">
        <v>22</v>
      </c>
      <c r="C586" s="25" t="s">
        <v>44</v>
      </c>
      <c r="D586" s="25" t="s">
        <v>50</v>
      </c>
      <c r="E586" s="28">
        <f>IF(Table13[[#This Row],[Discount Band]]="High",3,IF(Table13[[#This Row],[Discount Band]]="Medium",2,IF(Table13[[#This Row],[Discount Band]]="Low",1,0)))</f>
        <v>2</v>
      </c>
      <c r="F586" s="34">
        <v>1250</v>
      </c>
      <c r="G586" s="26">
        <v>120</v>
      </c>
      <c r="H586" s="26">
        <v>300</v>
      </c>
      <c r="I586" s="26">
        <v>375000</v>
      </c>
      <c r="J586" s="26">
        <v>18750</v>
      </c>
      <c r="K586" s="26">
        <v>356250</v>
      </c>
      <c r="L586" s="26">
        <v>312500</v>
      </c>
      <c r="M586" s="26">
        <v>43750</v>
      </c>
      <c r="N586" s="32">
        <v>41974</v>
      </c>
      <c r="O586" s="28">
        <v>12</v>
      </c>
      <c r="P586" s="33" t="s">
        <v>27</v>
      </c>
      <c r="Q586" s="31">
        <v>2014</v>
      </c>
    </row>
    <row r="587" spans="1:17" ht="12.55" x14ac:dyDescent="0.2">
      <c r="A587" s="24" t="s">
        <v>42</v>
      </c>
      <c r="B587" s="24" t="s">
        <v>22</v>
      </c>
      <c r="C587" s="25" t="s">
        <v>47</v>
      </c>
      <c r="D587" s="25" t="s">
        <v>50</v>
      </c>
      <c r="E587" s="28">
        <f>IF(Table13[[#This Row],[Discount Band]]="High",3,IF(Table13[[#This Row],[Discount Band]]="Medium",2,IF(Table13[[#This Row],[Discount Band]]="Low",1,0)))</f>
        <v>2</v>
      </c>
      <c r="F587" s="34">
        <v>1250</v>
      </c>
      <c r="G587" s="26">
        <v>260</v>
      </c>
      <c r="H587" s="26">
        <v>300</v>
      </c>
      <c r="I587" s="26">
        <v>375000</v>
      </c>
      <c r="J587" s="26">
        <v>18750</v>
      </c>
      <c r="K587" s="26">
        <v>356250</v>
      </c>
      <c r="L587" s="26">
        <v>312500</v>
      </c>
      <c r="M587" s="26">
        <v>43750</v>
      </c>
      <c r="N587" s="32">
        <v>41974</v>
      </c>
      <c r="O587" s="28">
        <v>12</v>
      </c>
      <c r="P587" s="33" t="s">
        <v>27</v>
      </c>
      <c r="Q587" s="31">
        <v>2014</v>
      </c>
    </row>
    <row r="588" spans="1:17" ht="12.55" x14ac:dyDescent="0.2">
      <c r="A588" s="24" t="s">
        <v>42</v>
      </c>
      <c r="B588" s="24" t="s">
        <v>39</v>
      </c>
      <c r="C588" s="25" t="s">
        <v>44</v>
      </c>
      <c r="D588" s="25" t="s">
        <v>51</v>
      </c>
      <c r="E588" s="28">
        <f>IF(Table13[[#This Row],[Discount Band]]="High",3,IF(Table13[[#This Row],[Discount Band]]="Medium",2,IF(Table13[[#This Row],[Discount Band]]="Low",1,0)))</f>
        <v>3</v>
      </c>
      <c r="F588" s="34">
        <v>2294</v>
      </c>
      <c r="G588" s="26">
        <v>120</v>
      </c>
      <c r="H588" s="26">
        <v>300</v>
      </c>
      <c r="I588" s="26">
        <v>688200</v>
      </c>
      <c r="J588" s="26">
        <v>68820</v>
      </c>
      <c r="K588" s="26">
        <v>619380</v>
      </c>
      <c r="L588" s="26">
        <v>573500</v>
      </c>
      <c r="M588" s="26">
        <v>45880</v>
      </c>
      <c r="N588" s="32">
        <v>41548</v>
      </c>
      <c r="O588" s="28">
        <v>10</v>
      </c>
      <c r="P588" s="33" t="s">
        <v>37</v>
      </c>
      <c r="Q588" s="31">
        <v>2013</v>
      </c>
    </row>
    <row r="589" spans="1:17" ht="12.55" x14ac:dyDescent="0.2">
      <c r="A589" s="24" t="s">
        <v>42</v>
      </c>
      <c r="B589" s="24" t="s">
        <v>39</v>
      </c>
      <c r="C589" s="25" t="s">
        <v>45</v>
      </c>
      <c r="D589" s="25" t="s">
        <v>51</v>
      </c>
      <c r="E589" s="28">
        <f>IF(Table13[[#This Row],[Discount Band]]="High",3,IF(Table13[[#This Row],[Discount Band]]="Medium",2,IF(Table13[[#This Row],[Discount Band]]="Low",1,0)))</f>
        <v>3</v>
      </c>
      <c r="F589" s="34">
        <v>2294</v>
      </c>
      <c r="G589" s="26">
        <v>250</v>
      </c>
      <c r="H589" s="26">
        <v>300</v>
      </c>
      <c r="I589" s="26">
        <v>688200</v>
      </c>
      <c r="J589" s="26">
        <v>68820</v>
      </c>
      <c r="K589" s="26">
        <v>619380</v>
      </c>
      <c r="L589" s="26">
        <v>573500</v>
      </c>
      <c r="M589" s="26">
        <v>45880</v>
      </c>
      <c r="N589" s="32">
        <v>41548</v>
      </c>
      <c r="O589" s="28">
        <v>10</v>
      </c>
      <c r="P589" s="33" t="s">
        <v>37</v>
      </c>
      <c r="Q589" s="31">
        <v>2013</v>
      </c>
    </row>
    <row r="590" spans="1:17" ht="12.55" x14ac:dyDescent="0.2">
      <c r="A590" s="24" t="s">
        <v>42</v>
      </c>
      <c r="B590" s="24" t="s">
        <v>22</v>
      </c>
      <c r="C590" s="25" t="s">
        <v>45</v>
      </c>
      <c r="D590" s="25" t="s">
        <v>48</v>
      </c>
      <c r="E590" s="28">
        <f>IF(Table13[[#This Row],[Discount Band]]="High",3,IF(Table13[[#This Row],[Discount Band]]="Medium",2,IF(Table13[[#This Row],[Discount Band]]="Low",1,0)))</f>
        <v>1</v>
      </c>
      <c r="F590" s="34">
        <v>986</v>
      </c>
      <c r="G590" s="26">
        <v>250</v>
      </c>
      <c r="H590" s="26">
        <v>300</v>
      </c>
      <c r="I590" s="26">
        <v>295800</v>
      </c>
      <c r="J590" s="26">
        <v>2958</v>
      </c>
      <c r="K590" s="26">
        <v>292842</v>
      </c>
      <c r="L590" s="26">
        <v>246500</v>
      </c>
      <c r="M590" s="26">
        <v>46342</v>
      </c>
      <c r="N590" s="32">
        <v>41883</v>
      </c>
      <c r="O590" s="28">
        <v>9</v>
      </c>
      <c r="P590" s="33" t="s">
        <v>36</v>
      </c>
      <c r="Q590" s="31">
        <v>2014</v>
      </c>
    </row>
    <row r="591" spans="1:17" ht="12.55" x14ac:dyDescent="0.2">
      <c r="A591" s="24" t="s">
        <v>16</v>
      </c>
      <c r="B591" s="24" t="s">
        <v>39</v>
      </c>
      <c r="C591" s="25" t="s">
        <v>44</v>
      </c>
      <c r="D591" s="25" t="s">
        <v>51</v>
      </c>
      <c r="E591" s="28">
        <f>IF(Table13[[#This Row],[Discount Band]]="High",3,IF(Table13[[#This Row],[Discount Band]]="Medium",2,IF(Table13[[#This Row],[Discount Band]]="Low",1,0)))</f>
        <v>3</v>
      </c>
      <c r="F591" s="34">
        <v>986</v>
      </c>
      <c r="G591" s="26">
        <v>120</v>
      </c>
      <c r="H591" s="26">
        <v>350</v>
      </c>
      <c r="I591" s="26">
        <v>345100</v>
      </c>
      <c r="J591" s="26">
        <v>41412</v>
      </c>
      <c r="K591" s="26">
        <v>303688</v>
      </c>
      <c r="L591" s="26">
        <v>256360</v>
      </c>
      <c r="M591" s="26">
        <v>47328</v>
      </c>
      <c r="N591" s="32">
        <v>41913</v>
      </c>
      <c r="O591" s="28">
        <v>10</v>
      </c>
      <c r="P591" s="33" t="s">
        <v>37</v>
      </c>
      <c r="Q591" s="31">
        <v>2014</v>
      </c>
    </row>
    <row r="592" spans="1:17" ht="12.55" x14ac:dyDescent="0.2">
      <c r="A592" s="24" t="s">
        <v>16</v>
      </c>
      <c r="B592" s="24" t="s">
        <v>39</v>
      </c>
      <c r="C592" s="25" t="s">
        <v>45</v>
      </c>
      <c r="D592" s="25" t="s">
        <v>51</v>
      </c>
      <c r="E592" s="28">
        <f>IF(Table13[[#This Row],[Discount Band]]="High",3,IF(Table13[[#This Row],[Discount Band]]="Medium",2,IF(Table13[[#This Row],[Discount Band]]="Low",1,0)))</f>
        <v>3</v>
      </c>
      <c r="F592" s="34">
        <v>986</v>
      </c>
      <c r="G592" s="26">
        <v>250</v>
      </c>
      <c r="H592" s="26">
        <v>350</v>
      </c>
      <c r="I592" s="26">
        <v>345100</v>
      </c>
      <c r="J592" s="26">
        <v>41412</v>
      </c>
      <c r="K592" s="26">
        <v>303688</v>
      </c>
      <c r="L592" s="26">
        <v>256360</v>
      </c>
      <c r="M592" s="26">
        <v>47328</v>
      </c>
      <c r="N592" s="32">
        <v>41913</v>
      </c>
      <c r="O592" s="28">
        <v>10</v>
      </c>
      <c r="P592" s="33" t="s">
        <v>37</v>
      </c>
      <c r="Q592" s="31">
        <v>2014</v>
      </c>
    </row>
    <row r="593" spans="1:17" ht="12.55" x14ac:dyDescent="0.2">
      <c r="A593" s="24" t="s">
        <v>42</v>
      </c>
      <c r="B593" s="24" t="s">
        <v>22</v>
      </c>
      <c r="C593" s="25" t="s">
        <v>18</v>
      </c>
      <c r="D593" s="25" t="s">
        <v>51</v>
      </c>
      <c r="E593" s="28">
        <f>IF(Table13[[#This Row],[Discount Band]]="High",3,IF(Table13[[#This Row],[Discount Band]]="Medium",2,IF(Table13[[#This Row],[Discount Band]]="Low",1,0)))</f>
        <v>3</v>
      </c>
      <c r="F593" s="34">
        <v>2811</v>
      </c>
      <c r="G593" s="26">
        <v>3</v>
      </c>
      <c r="H593" s="26">
        <v>300</v>
      </c>
      <c r="I593" s="26">
        <v>843300</v>
      </c>
      <c r="J593" s="26">
        <v>92763</v>
      </c>
      <c r="K593" s="26">
        <v>750537</v>
      </c>
      <c r="L593" s="26">
        <v>702750</v>
      </c>
      <c r="M593" s="26">
        <v>47787</v>
      </c>
      <c r="N593" s="32">
        <v>41821</v>
      </c>
      <c r="O593" s="28">
        <v>7</v>
      </c>
      <c r="P593" s="33" t="s">
        <v>32</v>
      </c>
      <c r="Q593" s="31">
        <v>2014</v>
      </c>
    </row>
    <row r="594" spans="1:17" ht="12.55" x14ac:dyDescent="0.2">
      <c r="A594" s="24" t="s">
        <v>33</v>
      </c>
      <c r="B594" s="24" t="s">
        <v>34</v>
      </c>
      <c r="C594" s="25" t="s">
        <v>28</v>
      </c>
      <c r="D594" s="25" t="s">
        <v>19</v>
      </c>
      <c r="E594" s="28">
        <f>IF(Table13[[#This Row],[Discount Band]]="High",3,IF(Table13[[#This Row],[Discount Band]]="Medium",2,IF(Table13[[#This Row],[Discount Band]]="Low",1,0)))</f>
        <v>0</v>
      </c>
      <c r="F594" s="34">
        <v>958</v>
      </c>
      <c r="G594" s="26">
        <v>5</v>
      </c>
      <c r="H594" s="26">
        <v>300</v>
      </c>
      <c r="I594" s="26">
        <v>287400</v>
      </c>
      <c r="J594" s="26">
        <v>0</v>
      </c>
      <c r="K594" s="26">
        <v>287400</v>
      </c>
      <c r="L594" s="26">
        <v>239500</v>
      </c>
      <c r="M594" s="26">
        <v>47900</v>
      </c>
      <c r="N594" s="32">
        <v>41852</v>
      </c>
      <c r="O594" s="28">
        <v>8</v>
      </c>
      <c r="P594" s="33" t="s">
        <v>35</v>
      </c>
      <c r="Q594" s="31">
        <v>2014</v>
      </c>
    </row>
    <row r="595" spans="1:17" ht="12.55" x14ac:dyDescent="0.2">
      <c r="A595" s="24" t="s">
        <v>42</v>
      </c>
      <c r="B595" s="24" t="s">
        <v>24</v>
      </c>
      <c r="C595" s="25" t="s">
        <v>44</v>
      </c>
      <c r="D595" s="25" t="s">
        <v>50</v>
      </c>
      <c r="E595" s="28">
        <f>IF(Table13[[#This Row],[Discount Band]]="High",3,IF(Table13[[#This Row],[Discount Band]]="Medium",2,IF(Table13[[#This Row],[Discount Band]]="Low",1,0)))</f>
        <v>2</v>
      </c>
      <c r="F595" s="34">
        <v>1659</v>
      </c>
      <c r="G595" s="26">
        <v>120</v>
      </c>
      <c r="H595" s="26">
        <v>300</v>
      </c>
      <c r="I595" s="26">
        <v>497700</v>
      </c>
      <c r="J595" s="26">
        <v>34839</v>
      </c>
      <c r="K595" s="26">
        <v>462861</v>
      </c>
      <c r="L595" s="26">
        <v>414750</v>
      </c>
      <c r="M595" s="26">
        <v>48111</v>
      </c>
      <c r="N595" s="32">
        <v>41821</v>
      </c>
      <c r="O595" s="28">
        <v>7</v>
      </c>
      <c r="P595" s="33" t="s">
        <v>32</v>
      </c>
      <c r="Q595" s="31">
        <v>2014</v>
      </c>
    </row>
    <row r="596" spans="1:17" ht="12.55" x14ac:dyDescent="0.2">
      <c r="A596" s="24" t="s">
        <v>16</v>
      </c>
      <c r="B596" s="24" t="s">
        <v>39</v>
      </c>
      <c r="C596" s="25" t="s">
        <v>40</v>
      </c>
      <c r="D596" s="25" t="s">
        <v>51</v>
      </c>
      <c r="E596" s="28">
        <f>IF(Table13[[#This Row],[Discount Band]]="High",3,IF(Table13[[#This Row],[Discount Band]]="Medium",2,IF(Table13[[#This Row],[Discount Band]]="Low",1,0)))</f>
        <v>3</v>
      </c>
      <c r="F596" s="34">
        <v>1177</v>
      </c>
      <c r="G596" s="26">
        <v>10</v>
      </c>
      <c r="H596" s="26">
        <v>350</v>
      </c>
      <c r="I596" s="26">
        <v>411950</v>
      </c>
      <c r="J596" s="26">
        <v>57673</v>
      </c>
      <c r="K596" s="26">
        <v>354277</v>
      </c>
      <c r="L596" s="26">
        <v>306020</v>
      </c>
      <c r="M596" s="26">
        <v>48257</v>
      </c>
      <c r="N596" s="32">
        <v>41944</v>
      </c>
      <c r="O596" s="28">
        <v>11</v>
      </c>
      <c r="P596" s="33" t="s">
        <v>43</v>
      </c>
      <c r="Q596" s="31">
        <v>2014</v>
      </c>
    </row>
    <row r="597" spans="1:17" ht="12.55" x14ac:dyDescent="0.2">
      <c r="A597" s="24" t="s">
        <v>42</v>
      </c>
      <c r="B597" s="24" t="s">
        <v>26</v>
      </c>
      <c r="C597" s="25" t="s">
        <v>47</v>
      </c>
      <c r="D597" s="25" t="s">
        <v>48</v>
      </c>
      <c r="E597" s="28">
        <f>IF(Table13[[#This Row],[Discount Band]]="High",3,IF(Table13[[#This Row],[Discount Band]]="Medium",2,IF(Table13[[#This Row],[Discount Band]]="Low",1,0)))</f>
        <v>1</v>
      </c>
      <c r="F597" s="34">
        <v>1101</v>
      </c>
      <c r="G597" s="26">
        <v>260</v>
      </c>
      <c r="H597" s="26">
        <v>300</v>
      </c>
      <c r="I597" s="26">
        <v>330300</v>
      </c>
      <c r="J597" s="26">
        <v>6606</v>
      </c>
      <c r="K597" s="26">
        <v>323694</v>
      </c>
      <c r="L597" s="26">
        <v>275250</v>
      </c>
      <c r="M597" s="26">
        <v>48444</v>
      </c>
      <c r="N597" s="32">
        <v>41699</v>
      </c>
      <c r="O597" s="28">
        <v>3</v>
      </c>
      <c r="P597" s="33" t="s">
        <v>29</v>
      </c>
      <c r="Q597" s="31">
        <v>2014</v>
      </c>
    </row>
    <row r="598" spans="1:17" ht="12.55" x14ac:dyDescent="0.2">
      <c r="A598" s="24" t="s">
        <v>42</v>
      </c>
      <c r="B598" s="24" t="s">
        <v>39</v>
      </c>
      <c r="C598" s="25" t="s">
        <v>40</v>
      </c>
      <c r="D598" s="25" t="s">
        <v>51</v>
      </c>
      <c r="E598" s="28">
        <f>IF(Table13[[#This Row],[Discount Band]]="High",3,IF(Table13[[#This Row],[Discount Band]]="Medium",2,IF(Table13[[#This Row],[Discount Band]]="Low",1,0)))</f>
        <v>3</v>
      </c>
      <c r="F598" s="34">
        <v>3495</v>
      </c>
      <c r="G598" s="26">
        <v>10</v>
      </c>
      <c r="H598" s="26">
        <v>300</v>
      </c>
      <c r="I598" s="26">
        <v>1048500</v>
      </c>
      <c r="J598" s="26">
        <v>125820</v>
      </c>
      <c r="K598" s="26">
        <v>922680</v>
      </c>
      <c r="L598" s="26">
        <v>873750</v>
      </c>
      <c r="M598" s="26">
        <v>48930</v>
      </c>
      <c r="N598" s="32">
        <v>41640</v>
      </c>
      <c r="O598" s="28">
        <v>1</v>
      </c>
      <c r="P598" s="33" t="s">
        <v>20</v>
      </c>
      <c r="Q598" s="31">
        <v>2014</v>
      </c>
    </row>
    <row r="599" spans="1:17" ht="12.55" x14ac:dyDescent="0.2">
      <c r="A599" s="24" t="s">
        <v>16</v>
      </c>
      <c r="B599" s="24" t="s">
        <v>22</v>
      </c>
      <c r="C599" s="25" t="s">
        <v>28</v>
      </c>
      <c r="D599" s="25" t="s">
        <v>51</v>
      </c>
      <c r="E599" s="28">
        <f>IF(Table13[[#This Row],[Discount Band]]="High",3,IF(Table13[[#This Row],[Discount Band]]="Medium",2,IF(Table13[[#This Row],[Discount Band]]="Low",1,0)))</f>
        <v>3</v>
      </c>
      <c r="F599" s="34">
        <v>1199</v>
      </c>
      <c r="G599" s="26">
        <v>5</v>
      </c>
      <c r="H599" s="26">
        <v>350</v>
      </c>
      <c r="I599" s="26">
        <v>419650</v>
      </c>
      <c r="J599" s="26">
        <v>58751</v>
      </c>
      <c r="K599" s="26">
        <v>360899</v>
      </c>
      <c r="L599" s="26">
        <v>311740</v>
      </c>
      <c r="M599" s="26">
        <v>49159</v>
      </c>
      <c r="N599" s="32">
        <v>41730</v>
      </c>
      <c r="O599" s="28">
        <v>4</v>
      </c>
      <c r="P599" s="33" t="s">
        <v>46</v>
      </c>
      <c r="Q599" s="31">
        <v>2014</v>
      </c>
    </row>
    <row r="600" spans="1:17" ht="12.55" x14ac:dyDescent="0.2">
      <c r="A600" s="24" t="s">
        <v>42</v>
      </c>
      <c r="B600" s="24" t="s">
        <v>17</v>
      </c>
      <c r="C600" s="25" t="s">
        <v>40</v>
      </c>
      <c r="D600" s="25" t="s">
        <v>50</v>
      </c>
      <c r="E600" s="28">
        <f>IF(Table13[[#This Row],[Discount Band]]="High",3,IF(Table13[[#This Row],[Discount Band]]="Medium",2,IF(Table13[[#This Row],[Discount Band]]="Low",1,0)))</f>
        <v>2</v>
      </c>
      <c r="F600" s="34">
        <v>1702</v>
      </c>
      <c r="G600" s="26">
        <v>10</v>
      </c>
      <c r="H600" s="26">
        <v>300</v>
      </c>
      <c r="I600" s="26">
        <v>510600</v>
      </c>
      <c r="J600" s="26">
        <v>35742</v>
      </c>
      <c r="K600" s="26">
        <v>474858</v>
      </c>
      <c r="L600" s="26">
        <v>425500</v>
      </c>
      <c r="M600" s="26">
        <v>49358</v>
      </c>
      <c r="N600" s="32">
        <v>41760</v>
      </c>
      <c r="O600" s="28">
        <v>5</v>
      </c>
      <c r="P600" s="33" t="s">
        <v>49</v>
      </c>
      <c r="Q600" s="31">
        <v>2014</v>
      </c>
    </row>
    <row r="601" spans="1:17" ht="12.55" x14ac:dyDescent="0.2">
      <c r="A601" s="24" t="s">
        <v>16</v>
      </c>
      <c r="B601" s="24" t="s">
        <v>39</v>
      </c>
      <c r="C601" s="25" t="s">
        <v>40</v>
      </c>
      <c r="D601" s="25" t="s">
        <v>50</v>
      </c>
      <c r="E601" s="28">
        <f>IF(Table13[[#This Row],[Discount Band]]="High",3,IF(Table13[[#This Row],[Discount Band]]="Medium",2,IF(Table13[[#This Row],[Discount Band]]="Low",1,0)))</f>
        <v>2</v>
      </c>
      <c r="F601" s="34">
        <v>727</v>
      </c>
      <c r="G601" s="26">
        <v>10</v>
      </c>
      <c r="H601" s="26">
        <v>350</v>
      </c>
      <c r="I601" s="26">
        <v>254450</v>
      </c>
      <c r="J601" s="26">
        <v>15267</v>
      </c>
      <c r="K601" s="26">
        <v>239183</v>
      </c>
      <c r="L601" s="26">
        <v>189020</v>
      </c>
      <c r="M601" s="26">
        <v>50163</v>
      </c>
      <c r="N601" s="32">
        <v>41548</v>
      </c>
      <c r="O601" s="28">
        <v>10</v>
      </c>
      <c r="P601" s="33" t="s">
        <v>37</v>
      </c>
      <c r="Q601" s="31">
        <v>2013</v>
      </c>
    </row>
    <row r="602" spans="1:17" ht="12.55" x14ac:dyDescent="0.2">
      <c r="A602" s="24" t="s">
        <v>16</v>
      </c>
      <c r="B602" s="24" t="s">
        <v>39</v>
      </c>
      <c r="C602" s="25" t="s">
        <v>47</v>
      </c>
      <c r="D602" s="25" t="s">
        <v>50</v>
      </c>
      <c r="E602" s="28">
        <f>IF(Table13[[#This Row],[Discount Band]]="High",3,IF(Table13[[#This Row],[Discount Band]]="Medium",2,IF(Table13[[#This Row],[Discount Band]]="Low",1,0)))</f>
        <v>2</v>
      </c>
      <c r="F602" s="34">
        <v>727</v>
      </c>
      <c r="G602" s="26">
        <v>260</v>
      </c>
      <c r="H602" s="26">
        <v>350</v>
      </c>
      <c r="I602" s="26">
        <v>254450</v>
      </c>
      <c r="J602" s="26">
        <v>15267</v>
      </c>
      <c r="K602" s="26">
        <v>239183</v>
      </c>
      <c r="L602" s="26">
        <v>189020</v>
      </c>
      <c r="M602" s="26">
        <v>50163</v>
      </c>
      <c r="N602" s="32">
        <v>41548</v>
      </c>
      <c r="O602" s="28">
        <v>10</v>
      </c>
      <c r="P602" s="33" t="s">
        <v>37</v>
      </c>
      <c r="Q602" s="31">
        <v>2013</v>
      </c>
    </row>
    <row r="603" spans="1:17" ht="12.55" x14ac:dyDescent="0.2">
      <c r="A603" s="24" t="s">
        <v>16</v>
      </c>
      <c r="B603" s="24" t="s">
        <v>26</v>
      </c>
      <c r="C603" s="25" t="s">
        <v>28</v>
      </c>
      <c r="D603" s="25" t="s">
        <v>50</v>
      </c>
      <c r="E603" s="28">
        <f>IF(Table13[[#This Row],[Discount Band]]="High",3,IF(Table13[[#This Row],[Discount Band]]="Medium",2,IF(Table13[[#This Row],[Discount Band]]="Low",1,0)))</f>
        <v>2</v>
      </c>
      <c r="F603" s="34">
        <v>720</v>
      </c>
      <c r="G603" s="26">
        <v>5</v>
      </c>
      <c r="H603" s="26">
        <v>350</v>
      </c>
      <c r="I603" s="26">
        <v>252000</v>
      </c>
      <c r="J603" s="26">
        <v>12600</v>
      </c>
      <c r="K603" s="26">
        <v>239400</v>
      </c>
      <c r="L603" s="26">
        <v>187200</v>
      </c>
      <c r="M603" s="26">
        <v>52200</v>
      </c>
      <c r="N603" s="32">
        <v>41518</v>
      </c>
      <c r="O603" s="28">
        <v>9</v>
      </c>
      <c r="P603" s="33" t="s">
        <v>36</v>
      </c>
      <c r="Q603" s="31">
        <v>2013</v>
      </c>
    </row>
    <row r="604" spans="1:17" ht="12.55" x14ac:dyDescent="0.2">
      <c r="A604" s="24" t="s">
        <v>16</v>
      </c>
      <c r="B604" s="24" t="s">
        <v>24</v>
      </c>
      <c r="C604" s="25" t="s">
        <v>45</v>
      </c>
      <c r="D604" s="25" t="s">
        <v>51</v>
      </c>
      <c r="E604" s="28">
        <f>IF(Table13[[#This Row],[Discount Band]]="High",3,IF(Table13[[#This Row],[Discount Band]]="Medium",2,IF(Table13[[#This Row],[Discount Band]]="Low",1,0)))</f>
        <v>3</v>
      </c>
      <c r="F604" s="34">
        <v>1281</v>
      </c>
      <c r="G604" s="26">
        <v>250</v>
      </c>
      <c r="H604" s="26">
        <v>350</v>
      </c>
      <c r="I604" s="26">
        <v>448350</v>
      </c>
      <c r="J604" s="26">
        <v>62769</v>
      </c>
      <c r="K604" s="26">
        <v>385581</v>
      </c>
      <c r="L604" s="26">
        <v>333060</v>
      </c>
      <c r="M604" s="26">
        <v>52521</v>
      </c>
      <c r="N604" s="32">
        <v>41609</v>
      </c>
      <c r="O604" s="28">
        <v>12</v>
      </c>
      <c r="P604" s="33" t="s">
        <v>27</v>
      </c>
      <c r="Q604" s="31">
        <v>2013</v>
      </c>
    </row>
    <row r="605" spans="1:17" ht="12.55" x14ac:dyDescent="0.2">
      <c r="A605" s="24" t="s">
        <v>42</v>
      </c>
      <c r="B605" s="24" t="s">
        <v>22</v>
      </c>
      <c r="C605" s="25" t="s">
        <v>40</v>
      </c>
      <c r="D605" s="25" t="s">
        <v>48</v>
      </c>
      <c r="E605" s="28">
        <f>IF(Table13[[#This Row],[Discount Band]]="High",3,IF(Table13[[#This Row],[Discount Band]]="Medium",2,IF(Table13[[#This Row],[Discount Band]]="Low",1,0)))</f>
        <v>1</v>
      </c>
      <c r="F605" s="34">
        <v>1414.5</v>
      </c>
      <c r="G605" s="26">
        <v>10</v>
      </c>
      <c r="H605" s="26">
        <v>300</v>
      </c>
      <c r="I605" s="26">
        <v>424350</v>
      </c>
      <c r="J605" s="26">
        <v>16974</v>
      </c>
      <c r="K605" s="26">
        <v>407376</v>
      </c>
      <c r="L605" s="26">
        <v>353625</v>
      </c>
      <c r="M605" s="26">
        <v>53751</v>
      </c>
      <c r="N605" s="32">
        <v>41730</v>
      </c>
      <c r="O605" s="28">
        <v>4</v>
      </c>
      <c r="P605" s="33" t="s">
        <v>46</v>
      </c>
      <c r="Q605" s="31">
        <v>2014</v>
      </c>
    </row>
    <row r="606" spans="1:17" ht="12.55" x14ac:dyDescent="0.2">
      <c r="A606" s="24" t="s">
        <v>42</v>
      </c>
      <c r="B606" s="24" t="s">
        <v>17</v>
      </c>
      <c r="C606" s="25" t="s">
        <v>45</v>
      </c>
      <c r="D606" s="25" t="s">
        <v>50</v>
      </c>
      <c r="E606" s="28">
        <f>IF(Table13[[#This Row],[Discount Band]]="High",3,IF(Table13[[#This Row],[Discount Band]]="Medium",2,IF(Table13[[#This Row],[Discount Band]]="Low",1,0)))</f>
        <v>2</v>
      </c>
      <c r="F606" s="34">
        <v>2134</v>
      </c>
      <c r="G606" s="26">
        <v>250</v>
      </c>
      <c r="H606" s="26">
        <v>300</v>
      </c>
      <c r="I606" s="26">
        <v>640200</v>
      </c>
      <c r="J606" s="26">
        <v>51216</v>
      </c>
      <c r="K606" s="26">
        <v>588984</v>
      </c>
      <c r="L606" s="26">
        <v>533500</v>
      </c>
      <c r="M606" s="26">
        <v>55484</v>
      </c>
      <c r="N606" s="32">
        <v>41883</v>
      </c>
      <c r="O606" s="28">
        <v>9</v>
      </c>
      <c r="P606" s="33" t="s">
        <v>36</v>
      </c>
      <c r="Q606" s="31">
        <v>2014</v>
      </c>
    </row>
    <row r="607" spans="1:17" ht="12.55" x14ac:dyDescent="0.2">
      <c r="A607" s="24" t="s">
        <v>42</v>
      </c>
      <c r="B607" s="24" t="s">
        <v>26</v>
      </c>
      <c r="C607" s="25" t="s">
        <v>40</v>
      </c>
      <c r="D607" s="25" t="s">
        <v>50</v>
      </c>
      <c r="E607" s="28">
        <f>IF(Table13[[#This Row],[Discount Band]]="High",3,IF(Table13[[#This Row],[Discount Band]]="Medium",2,IF(Table13[[#This Row],[Discount Band]]="Low",1,0)))</f>
        <v>2</v>
      </c>
      <c r="F607" s="34">
        <v>1607</v>
      </c>
      <c r="G607" s="26">
        <v>10</v>
      </c>
      <c r="H607" s="26">
        <v>300</v>
      </c>
      <c r="I607" s="26">
        <v>482100</v>
      </c>
      <c r="J607" s="26">
        <v>24105</v>
      </c>
      <c r="K607" s="26">
        <v>457995</v>
      </c>
      <c r="L607" s="26">
        <v>401750</v>
      </c>
      <c r="M607" s="26">
        <v>56245</v>
      </c>
      <c r="N607" s="32">
        <v>41730</v>
      </c>
      <c r="O607" s="28">
        <v>4</v>
      </c>
      <c r="P607" s="33" t="s">
        <v>46</v>
      </c>
      <c r="Q607" s="31">
        <v>2014</v>
      </c>
    </row>
    <row r="608" spans="1:17" ht="12.55" x14ac:dyDescent="0.2">
      <c r="A608" s="24" t="s">
        <v>16</v>
      </c>
      <c r="B608" s="24" t="s">
        <v>26</v>
      </c>
      <c r="C608" s="25" t="s">
        <v>40</v>
      </c>
      <c r="D608" s="25" t="s">
        <v>51</v>
      </c>
      <c r="E608" s="28">
        <f>IF(Table13[[#This Row],[Discount Band]]="High",3,IF(Table13[[#This Row],[Discount Band]]="Medium",2,IF(Table13[[#This Row],[Discount Band]]="Low",1,0)))</f>
        <v>3</v>
      </c>
      <c r="F608" s="34">
        <v>1197</v>
      </c>
      <c r="G608" s="26">
        <v>10</v>
      </c>
      <c r="H608" s="26">
        <v>350</v>
      </c>
      <c r="I608" s="26">
        <v>418950</v>
      </c>
      <c r="J608" s="26">
        <v>50274</v>
      </c>
      <c r="K608" s="26">
        <v>368676</v>
      </c>
      <c r="L608" s="26">
        <v>311220</v>
      </c>
      <c r="M608" s="26">
        <v>57456</v>
      </c>
      <c r="N608" s="32">
        <v>41944</v>
      </c>
      <c r="O608" s="28">
        <v>11</v>
      </c>
      <c r="P608" s="33" t="s">
        <v>43</v>
      </c>
      <c r="Q608" s="31">
        <v>2014</v>
      </c>
    </row>
    <row r="609" spans="1:17" ht="12.55" x14ac:dyDescent="0.2">
      <c r="A609" s="24" t="s">
        <v>42</v>
      </c>
      <c r="B609" s="24" t="s">
        <v>26</v>
      </c>
      <c r="C609" s="25" t="s">
        <v>40</v>
      </c>
      <c r="D609" s="25" t="s">
        <v>50</v>
      </c>
      <c r="E609" s="28">
        <f>IF(Table13[[#This Row],[Discount Band]]="High",3,IF(Table13[[#This Row],[Discount Band]]="Medium",2,IF(Table13[[#This Row],[Discount Band]]="Low",1,0)))</f>
        <v>2</v>
      </c>
      <c r="F609" s="34">
        <v>2565</v>
      </c>
      <c r="G609" s="26">
        <v>10</v>
      </c>
      <c r="H609" s="26">
        <v>300</v>
      </c>
      <c r="I609" s="26">
        <v>769500</v>
      </c>
      <c r="J609" s="26">
        <v>69255</v>
      </c>
      <c r="K609" s="26">
        <v>700245</v>
      </c>
      <c r="L609" s="26">
        <v>641250</v>
      </c>
      <c r="M609" s="26">
        <v>58995</v>
      </c>
      <c r="N609" s="32">
        <v>41640</v>
      </c>
      <c r="O609" s="28">
        <v>1</v>
      </c>
      <c r="P609" s="33" t="s">
        <v>20</v>
      </c>
      <c r="Q609" s="31">
        <v>2014</v>
      </c>
    </row>
    <row r="610" spans="1:17" ht="12.55" x14ac:dyDescent="0.2">
      <c r="A610" s="24" t="s">
        <v>42</v>
      </c>
      <c r="B610" s="24" t="s">
        <v>39</v>
      </c>
      <c r="C610" s="25" t="s">
        <v>47</v>
      </c>
      <c r="D610" s="25" t="s">
        <v>51</v>
      </c>
      <c r="E610" s="28">
        <f>IF(Table13[[#This Row],[Discount Band]]="High",3,IF(Table13[[#This Row],[Discount Band]]="Medium",2,IF(Table13[[#This Row],[Discount Band]]="Low",1,0)))</f>
        <v>3</v>
      </c>
      <c r="F610" s="34">
        <v>2993</v>
      </c>
      <c r="G610" s="26">
        <v>260</v>
      </c>
      <c r="H610" s="26">
        <v>300</v>
      </c>
      <c r="I610" s="26">
        <v>897900</v>
      </c>
      <c r="J610" s="26">
        <v>89790</v>
      </c>
      <c r="K610" s="26">
        <v>808110</v>
      </c>
      <c r="L610" s="26">
        <v>748250</v>
      </c>
      <c r="M610" s="26">
        <v>59860</v>
      </c>
      <c r="N610" s="32">
        <v>41699</v>
      </c>
      <c r="O610" s="28">
        <v>3</v>
      </c>
      <c r="P610" s="33" t="s">
        <v>29</v>
      </c>
      <c r="Q610" s="31">
        <v>2014</v>
      </c>
    </row>
    <row r="611" spans="1:17" ht="12.55" x14ac:dyDescent="0.2">
      <c r="A611" s="24" t="s">
        <v>42</v>
      </c>
      <c r="B611" s="24" t="s">
        <v>22</v>
      </c>
      <c r="C611" s="25" t="s">
        <v>45</v>
      </c>
      <c r="D611" s="25" t="s">
        <v>50</v>
      </c>
      <c r="E611" s="28">
        <f>IF(Table13[[#This Row],[Discount Band]]="High",3,IF(Table13[[#This Row],[Discount Band]]="Medium",2,IF(Table13[[#This Row],[Discount Band]]="Low",1,0)))</f>
        <v>2</v>
      </c>
      <c r="F611" s="34">
        <v>2659</v>
      </c>
      <c r="G611" s="26">
        <v>250</v>
      </c>
      <c r="H611" s="26">
        <v>300</v>
      </c>
      <c r="I611" s="26">
        <v>797700</v>
      </c>
      <c r="J611" s="26">
        <v>71793</v>
      </c>
      <c r="K611" s="26">
        <v>725907</v>
      </c>
      <c r="L611" s="26">
        <v>664750</v>
      </c>
      <c r="M611" s="26">
        <v>61157</v>
      </c>
      <c r="N611" s="32">
        <v>41671</v>
      </c>
      <c r="O611" s="28">
        <v>2</v>
      </c>
      <c r="P611" s="33" t="s">
        <v>41</v>
      </c>
      <c r="Q611" s="31">
        <v>2014</v>
      </c>
    </row>
    <row r="612" spans="1:17" ht="12.55" x14ac:dyDescent="0.2">
      <c r="A612" s="24" t="s">
        <v>42</v>
      </c>
      <c r="B612" s="24" t="s">
        <v>24</v>
      </c>
      <c r="C612" s="25" t="s">
        <v>18</v>
      </c>
      <c r="D612" s="25" t="s">
        <v>50</v>
      </c>
      <c r="E612" s="28">
        <f>IF(Table13[[#This Row],[Discount Band]]="High",3,IF(Table13[[#This Row],[Discount Band]]="Medium",2,IF(Table13[[#This Row],[Discount Band]]="Low",1,0)))</f>
        <v>2</v>
      </c>
      <c r="F612" s="34">
        <v>2181</v>
      </c>
      <c r="G612" s="26">
        <v>3</v>
      </c>
      <c r="H612" s="26">
        <v>300</v>
      </c>
      <c r="I612" s="26">
        <v>654300</v>
      </c>
      <c r="J612" s="26">
        <v>45801</v>
      </c>
      <c r="K612" s="26">
        <v>608499</v>
      </c>
      <c r="L612" s="26">
        <v>545250</v>
      </c>
      <c r="M612" s="26">
        <v>63249</v>
      </c>
      <c r="N612" s="32">
        <v>41913</v>
      </c>
      <c r="O612" s="28">
        <v>10</v>
      </c>
      <c r="P612" s="33" t="s">
        <v>37</v>
      </c>
      <c r="Q612" s="31">
        <v>2014</v>
      </c>
    </row>
    <row r="613" spans="1:17" ht="12.55" x14ac:dyDescent="0.2">
      <c r="A613" s="24" t="s">
        <v>42</v>
      </c>
      <c r="B613" s="24" t="s">
        <v>24</v>
      </c>
      <c r="C613" s="25" t="s">
        <v>28</v>
      </c>
      <c r="D613" s="25" t="s">
        <v>50</v>
      </c>
      <c r="E613" s="28">
        <f>IF(Table13[[#This Row],[Discount Band]]="High",3,IF(Table13[[#This Row],[Discount Band]]="Medium",2,IF(Table13[[#This Row],[Discount Band]]="Low",1,0)))</f>
        <v>2</v>
      </c>
      <c r="F613" s="34">
        <v>2181</v>
      </c>
      <c r="G613" s="26">
        <v>5</v>
      </c>
      <c r="H613" s="26">
        <v>300</v>
      </c>
      <c r="I613" s="26">
        <v>654300</v>
      </c>
      <c r="J613" s="26">
        <v>45801</v>
      </c>
      <c r="K613" s="26">
        <v>608499</v>
      </c>
      <c r="L613" s="26">
        <v>545250</v>
      </c>
      <c r="M613" s="26">
        <v>63249</v>
      </c>
      <c r="N613" s="32">
        <v>41913</v>
      </c>
      <c r="O613" s="28">
        <v>10</v>
      </c>
      <c r="P613" s="33" t="s">
        <v>37</v>
      </c>
      <c r="Q613" s="31">
        <v>2014</v>
      </c>
    </row>
    <row r="614" spans="1:17" ht="12.55" x14ac:dyDescent="0.2">
      <c r="A614" s="24" t="s">
        <v>42</v>
      </c>
      <c r="B614" s="24" t="s">
        <v>26</v>
      </c>
      <c r="C614" s="25" t="s">
        <v>40</v>
      </c>
      <c r="D614" s="25" t="s">
        <v>50</v>
      </c>
      <c r="E614" s="28">
        <f>IF(Table13[[#This Row],[Discount Band]]="High",3,IF(Table13[[#This Row],[Discount Band]]="Medium",2,IF(Table13[[#This Row],[Discount Band]]="Low",1,0)))</f>
        <v>2</v>
      </c>
      <c r="F614" s="34">
        <v>2460</v>
      </c>
      <c r="G614" s="26">
        <v>10</v>
      </c>
      <c r="H614" s="26">
        <v>300</v>
      </c>
      <c r="I614" s="26">
        <v>738000</v>
      </c>
      <c r="J614" s="26">
        <v>59040</v>
      </c>
      <c r="K614" s="26">
        <v>678960</v>
      </c>
      <c r="L614" s="26">
        <v>615000</v>
      </c>
      <c r="M614" s="26">
        <v>63960</v>
      </c>
      <c r="N614" s="32">
        <v>41791</v>
      </c>
      <c r="O614" s="28">
        <v>6</v>
      </c>
      <c r="P614" s="33" t="s">
        <v>25</v>
      </c>
      <c r="Q614" s="31">
        <v>2014</v>
      </c>
    </row>
    <row r="615" spans="1:17" ht="12.55" x14ac:dyDescent="0.2">
      <c r="A615" s="24" t="s">
        <v>42</v>
      </c>
      <c r="B615" s="24" t="s">
        <v>26</v>
      </c>
      <c r="C615" s="25" t="s">
        <v>47</v>
      </c>
      <c r="D615" s="25" t="s">
        <v>50</v>
      </c>
      <c r="E615" s="28">
        <f>IF(Table13[[#This Row],[Discount Band]]="High",3,IF(Table13[[#This Row],[Discount Band]]="Medium",2,IF(Table13[[#This Row],[Discount Band]]="Low",1,0)))</f>
        <v>2</v>
      </c>
      <c r="F615" s="34">
        <v>2460</v>
      </c>
      <c r="G615" s="26">
        <v>260</v>
      </c>
      <c r="H615" s="26">
        <v>300</v>
      </c>
      <c r="I615" s="26">
        <v>738000</v>
      </c>
      <c r="J615" s="26">
        <v>59040</v>
      </c>
      <c r="K615" s="26">
        <v>678960</v>
      </c>
      <c r="L615" s="26">
        <v>615000</v>
      </c>
      <c r="M615" s="26">
        <v>63960</v>
      </c>
      <c r="N615" s="32">
        <v>41791</v>
      </c>
      <c r="O615" s="28">
        <v>6</v>
      </c>
      <c r="P615" s="33" t="s">
        <v>25</v>
      </c>
      <c r="Q615" s="31">
        <v>2014</v>
      </c>
    </row>
    <row r="616" spans="1:17" ht="12.55" x14ac:dyDescent="0.2">
      <c r="A616" s="24" t="s">
        <v>16</v>
      </c>
      <c r="B616" s="24" t="s">
        <v>26</v>
      </c>
      <c r="C616" s="25" t="s">
        <v>44</v>
      </c>
      <c r="D616" s="25" t="s">
        <v>51</v>
      </c>
      <c r="E616" s="28">
        <f>IF(Table13[[#This Row],[Discount Band]]="High",3,IF(Table13[[#This Row],[Discount Band]]="Medium",2,IF(Table13[[#This Row],[Discount Band]]="Low",1,0)))</f>
        <v>3</v>
      </c>
      <c r="F616" s="34">
        <v>1395</v>
      </c>
      <c r="G616" s="26">
        <v>120</v>
      </c>
      <c r="H616" s="26">
        <v>350</v>
      </c>
      <c r="I616" s="26">
        <v>488250</v>
      </c>
      <c r="J616" s="26">
        <v>58590</v>
      </c>
      <c r="K616" s="26">
        <v>429660</v>
      </c>
      <c r="L616" s="26">
        <v>362700</v>
      </c>
      <c r="M616" s="26">
        <v>66960</v>
      </c>
      <c r="N616" s="32">
        <v>41821</v>
      </c>
      <c r="O616" s="28">
        <v>7</v>
      </c>
      <c r="P616" s="33" t="s">
        <v>32</v>
      </c>
      <c r="Q616" s="31">
        <v>2014</v>
      </c>
    </row>
    <row r="617" spans="1:17" ht="12.55" x14ac:dyDescent="0.2">
      <c r="A617" s="24" t="s">
        <v>16</v>
      </c>
      <c r="B617" s="24" t="s">
        <v>26</v>
      </c>
      <c r="C617" s="25" t="s">
        <v>28</v>
      </c>
      <c r="D617" s="25" t="s">
        <v>50</v>
      </c>
      <c r="E617" s="28">
        <f>IF(Table13[[#This Row],[Discount Band]]="High",3,IF(Table13[[#This Row],[Discount Band]]="Medium",2,IF(Table13[[#This Row],[Discount Band]]="Low",1,0)))</f>
        <v>2</v>
      </c>
      <c r="F617" s="34">
        <v>980</v>
      </c>
      <c r="G617" s="26">
        <v>5</v>
      </c>
      <c r="H617" s="26">
        <v>350</v>
      </c>
      <c r="I617" s="26">
        <v>343000</v>
      </c>
      <c r="J617" s="26">
        <v>20580</v>
      </c>
      <c r="K617" s="26">
        <v>322420</v>
      </c>
      <c r="L617" s="26">
        <v>254800</v>
      </c>
      <c r="M617" s="26">
        <v>67620</v>
      </c>
      <c r="N617" s="32">
        <v>41730</v>
      </c>
      <c r="O617" s="28">
        <v>4</v>
      </c>
      <c r="P617" s="33" t="s">
        <v>46</v>
      </c>
      <c r="Q617" s="31">
        <v>2014</v>
      </c>
    </row>
    <row r="618" spans="1:17" ht="12.55" x14ac:dyDescent="0.2">
      <c r="A618" s="24" t="s">
        <v>42</v>
      </c>
      <c r="B618" s="24" t="s">
        <v>22</v>
      </c>
      <c r="C618" s="25" t="s">
        <v>28</v>
      </c>
      <c r="D618" s="25" t="s">
        <v>48</v>
      </c>
      <c r="E618" s="28">
        <f>IF(Table13[[#This Row],[Discount Band]]="High",3,IF(Table13[[#This Row],[Discount Band]]="Medium",2,IF(Table13[[#This Row],[Discount Band]]="Low",1,0)))</f>
        <v>1</v>
      </c>
      <c r="F618" s="34">
        <v>1859</v>
      </c>
      <c r="G618" s="26">
        <v>5</v>
      </c>
      <c r="H618" s="26">
        <v>300</v>
      </c>
      <c r="I618" s="26">
        <v>557700</v>
      </c>
      <c r="J618" s="26">
        <v>22308</v>
      </c>
      <c r="K618" s="26">
        <v>535392</v>
      </c>
      <c r="L618" s="26">
        <v>464750</v>
      </c>
      <c r="M618" s="26">
        <v>70642</v>
      </c>
      <c r="N618" s="32">
        <v>41852</v>
      </c>
      <c r="O618" s="28">
        <v>8</v>
      </c>
      <c r="P618" s="33" t="s">
        <v>35</v>
      </c>
      <c r="Q618" s="31">
        <v>2014</v>
      </c>
    </row>
    <row r="619" spans="1:17" ht="12.55" x14ac:dyDescent="0.2">
      <c r="A619" s="24" t="s">
        <v>16</v>
      </c>
      <c r="B619" s="24" t="s">
        <v>17</v>
      </c>
      <c r="C619" s="25" t="s">
        <v>44</v>
      </c>
      <c r="D619" s="25" t="s">
        <v>50</v>
      </c>
      <c r="E619" s="28">
        <f>IF(Table13[[#This Row],[Discount Band]]="High",3,IF(Table13[[#This Row],[Discount Band]]="Medium",2,IF(Table13[[#This Row],[Discount Band]]="Low",1,0)))</f>
        <v>2</v>
      </c>
      <c r="F619" s="34">
        <v>1269</v>
      </c>
      <c r="G619" s="26">
        <v>120</v>
      </c>
      <c r="H619" s="26">
        <v>350</v>
      </c>
      <c r="I619" s="26">
        <v>444150</v>
      </c>
      <c r="J619" s="26">
        <v>39973.5</v>
      </c>
      <c r="K619" s="26">
        <v>404176.5</v>
      </c>
      <c r="L619" s="26">
        <v>329940</v>
      </c>
      <c r="M619" s="26">
        <v>74236.5</v>
      </c>
      <c r="N619" s="32">
        <v>41913</v>
      </c>
      <c r="O619" s="28">
        <v>10</v>
      </c>
      <c r="P619" s="33" t="s">
        <v>37</v>
      </c>
      <c r="Q619" s="31">
        <v>2014</v>
      </c>
    </row>
    <row r="620" spans="1:17" ht="12.55" x14ac:dyDescent="0.2">
      <c r="A620" s="24" t="s">
        <v>16</v>
      </c>
      <c r="B620" s="24" t="s">
        <v>17</v>
      </c>
      <c r="C620" s="25" t="s">
        <v>47</v>
      </c>
      <c r="D620" s="25" t="s">
        <v>50</v>
      </c>
      <c r="E620" s="28">
        <f>IF(Table13[[#This Row],[Discount Band]]="High",3,IF(Table13[[#This Row],[Discount Band]]="Medium",2,IF(Table13[[#This Row],[Discount Band]]="Low",1,0)))</f>
        <v>2</v>
      </c>
      <c r="F620" s="34">
        <v>1269</v>
      </c>
      <c r="G620" s="26">
        <v>260</v>
      </c>
      <c r="H620" s="26">
        <v>350</v>
      </c>
      <c r="I620" s="26">
        <v>444150</v>
      </c>
      <c r="J620" s="26">
        <v>39973.5</v>
      </c>
      <c r="K620" s="26">
        <v>404176.5</v>
      </c>
      <c r="L620" s="26">
        <v>329940</v>
      </c>
      <c r="M620" s="26">
        <v>74236.5</v>
      </c>
      <c r="N620" s="32">
        <v>41913</v>
      </c>
      <c r="O620" s="28">
        <v>10</v>
      </c>
      <c r="P620" s="33" t="s">
        <v>37</v>
      </c>
      <c r="Q620" s="31">
        <v>2014</v>
      </c>
    </row>
    <row r="621" spans="1:17" ht="12.55" x14ac:dyDescent="0.2">
      <c r="A621" s="24" t="s">
        <v>16</v>
      </c>
      <c r="B621" s="24" t="s">
        <v>39</v>
      </c>
      <c r="C621" s="25" t="s">
        <v>40</v>
      </c>
      <c r="D621" s="25" t="s">
        <v>51</v>
      </c>
      <c r="E621" s="28">
        <f>IF(Table13[[#This Row],[Discount Band]]="High",3,IF(Table13[[#This Row],[Discount Band]]="Medium",2,IF(Table13[[#This Row],[Discount Band]]="Low",1,0)))</f>
        <v>3</v>
      </c>
      <c r="F621" s="34">
        <v>2007</v>
      </c>
      <c r="G621" s="26">
        <v>10</v>
      </c>
      <c r="H621" s="26">
        <v>350</v>
      </c>
      <c r="I621" s="26">
        <v>702450</v>
      </c>
      <c r="J621" s="26">
        <v>105367.5</v>
      </c>
      <c r="K621" s="26">
        <v>597082.5</v>
      </c>
      <c r="L621" s="26">
        <v>521820</v>
      </c>
      <c r="M621" s="26">
        <v>75262.5</v>
      </c>
      <c r="N621" s="32">
        <v>41579</v>
      </c>
      <c r="O621" s="28">
        <v>11</v>
      </c>
      <c r="P621" s="33" t="s">
        <v>43</v>
      </c>
      <c r="Q621" s="31">
        <v>2013</v>
      </c>
    </row>
    <row r="622" spans="1:17" ht="12.55" x14ac:dyDescent="0.2">
      <c r="A622" s="24" t="s">
        <v>42</v>
      </c>
      <c r="B622" s="24" t="s">
        <v>22</v>
      </c>
      <c r="C622" s="25" t="s">
        <v>40</v>
      </c>
      <c r="D622" s="25" t="s">
        <v>48</v>
      </c>
      <c r="E622" s="28">
        <f>IF(Table13[[#This Row],[Discount Band]]="High",3,IF(Table13[[#This Row],[Discount Band]]="Medium",2,IF(Table13[[#This Row],[Discount Band]]="Low",1,0)))</f>
        <v>1</v>
      </c>
      <c r="F622" s="34">
        <v>1728</v>
      </c>
      <c r="G622" s="26">
        <v>10</v>
      </c>
      <c r="H622" s="26">
        <v>300</v>
      </c>
      <c r="I622" s="26">
        <v>518400</v>
      </c>
      <c r="J622" s="26">
        <v>10368</v>
      </c>
      <c r="K622" s="26">
        <v>508032</v>
      </c>
      <c r="L622" s="26">
        <v>432000</v>
      </c>
      <c r="M622" s="26">
        <v>76032</v>
      </c>
      <c r="N622" s="32">
        <v>41760</v>
      </c>
      <c r="O622" s="28">
        <v>5</v>
      </c>
      <c r="P622" s="33" t="s">
        <v>49</v>
      </c>
      <c r="Q622" s="31">
        <v>2014</v>
      </c>
    </row>
    <row r="623" spans="1:17" ht="12.55" x14ac:dyDescent="0.2">
      <c r="A623" s="24" t="s">
        <v>16</v>
      </c>
      <c r="B623" s="24" t="s">
        <v>22</v>
      </c>
      <c r="C623" s="25" t="s">
        <v>44</v>
      </c>
      <c r="D623" s="25" t="s">
        <v>50</v>
      </c>
      <c r="E623" s="28">
        <f>IF(Table13[[#This Row],[Discount Band]]="High",3,IF(Table13[[#This Row],[Discount Band]]="Medium",2,IF(Table13[[#This Row],[Discount Band]]="Low",1,0)))</f>
        <v>2</v>
      </c>
      <c r="F623" s="34">
        <v>1307</v>
      </c>
      <c r="G623" s="26">
        <v>120</v>
      </c>
      <c r="H623" s="26">
        <v>350</v>
      </c>
      <c r="I623" s="26">
        <v>457450</v>
      </c>
      <c r="J623" s="26">
        <v>41170.5</v>
      </c>
      <c r="K623" s="26">
        <v>416279.5</v>
      </c>
      <c r="L623" s="26">
        <v>339820</v>
      </c>
      <c r="M623" s="26">
        <v>76459.5</v>
      </c>
      <c r="N623" s="32">
        <v>41821</v>
      </c>
      <c r="O623" s="28">
        <v>7</v>
      </c>
      <c r="P623" s="33" t="s">
        <v>32</v>
      </c>
      <c r="Q623" s="31">
        <v>2014</v>
      </c>
    </row>
    <row r="624" spans="1:17" ht="12.55" x14ac:dyDescent="0.2">
      <c r="A624" s="24" t="s">
        <v>16</v>
      </c>
      <c r="B624" s="24" t="s">
        <v>24</v>
      </c>
      <c r="C624" s="25" t="s">
        <v>40</v>
      </c>
      <c r="D624" s="25" t="s">
        <v>51</v>
      </c>
      <c r="E624" s="28">
        <f>IF(Table13[[#This Row],[Discount Band]]="High",3,IF(Table13[[#This Row],[Discount Band]]="Medium",2,IF(Table13[[#This Row],[Discount Band]]="Low",1,0)))</f>
        <v>3</v>
      </c>
      <c r="F624" s="34">
        <v>1594</v>
      </c>
      <c r="G624" s="26">
        <v>10</v>
      </c>
      <c r="H624" s="26">
        <v>350</v>
      </c>
      <c r="I624" s="26">
        <v>557900</v>
      </c>
      <c r="J624" s="26">
        <v>66948</v>
      </c>
      <c r="K624" s="26">
        <v>490952</v>
      </c>
      <c r="L624" s="26">
        <v>414440</v>
      </c>
      <c r="M624" s="26">
        <v>76512</v>
      </c>
      <c r="N624" s="32">
        <v>41944</v>
      </c>
      <c r="O624" s="28">
        <v>11</v>
      </c>
      <c r="P624" s="33" t="s">
        <v>43</v>
      </c>
      <c r="Q624" s="31">
        <v>2014</v>
      </c>
    </row>
    <row r="625" spans="1:17" ht="12.55" x14ac:dyDescent="0.2">
      <c r="A625" s="24" t="s">
        <v>42</v>
      </c>
      <c r="B625" s="24" t="s">
        <v>22</v>
      </c>
      <c r="C625" s="25" t="s">
        <v>18</v>
      </c>
      <c r="D625" s="25" t="s">
        <v>48</v>
      </c>
      <c r="E625" s="28">
        <f>IF(Table13[[#This Row],[Discount Band]]="High",3,IF(Table13[[#This Row],[Discount Band]]="Medium",2,IF(Table13[[#This Row],[Discount Band]]="Low",1,0)))</f>
        <v>1</v>
      </c>
      <c r="F625" s="34">
        <v>2021</v>
      </c>
      <c r="G625" s="26">
        <v>3</v>
      </c>
      <c r="H625" s="26">
        <v>300</v>
      </c>
      <c r="I625" s="26">
        <v>606300</v>
      </c>
      <c r="J625" s="26">
        <v>24252</v>
      </c>
      <c r="K625" s="26">
        <v>582048</v>
      </c>
      <c r="L625" s="26">
        <v>505250</v>
      </c>
      <c r="M625" s="26">
        <v>76798</v>
      </c>
      <c r="N625" s="32">
        <v>41913</v>
      </c>
      <c r="O625" s="28">
        <v>10</v>
      </c>
      <c r="P625" s="33" t="s">
        <v>37</v>
      </c>
      <c r="Q625" s="31">
        <v>2014</v>
      </c>
    </row>
    <row r="626" spans="1:17" ht="12.55" x14ac:dyDescent="0.2">
      <c r="A626" s="24" t="s">
        <v>42</v>
      </c>
      <c r="B626" s="24" t="s">
        <v>22</v>
      </c>
      <c r="C626" s="25" t="s">
        <v>28</v>
      </c>
      <c r="D626" s="25" t="s">
        <v>48</v>
      </c>
      <c r="E626" s="28">
        <f>IF(Table13[[#This Row],[Discount Band]]="High",3,IF(Table13[[#This Row],[Discount Band]]="Medium",2,IF(Table13[[#This Row],[Discount Band]]="Low",1,0)))</f>
        <v>1</v>
      </c>
      <c r="F626" s="34">
        <v>2021</v>
      </c>
      <c r="G626" s="26">
        <v>5</v>
      </c>
      <c r="H626" s="26">
        <v>300</v>
      </c>
      <c r="I626" s="26">
        <v>606300</v>
      </c>
      <c r="J626" s="26">
        <v>24252</v>
      </c>
      <c r="K626" s="26">
        <v>582048</v>
      </c>
      <c r="L626" s="26">
        <v>505250</v>
      </c>
      <c r="M626" s="26">
        <v>76798</v>
      </c>
      <c r="N626" s="32">
        <v>41913</v>
      </c>
      <c r="O626" s="28">
        <v>10</v>
      </c>
      <c r="P626" s="33" t="s">
        <v>37</v>
      </c>
      <c r="Q626" s="31">
        <v>2014</v>
      </c>
    </row>
    <row r="627" spans="1:17" ht="12.55" x14ac:dyDescent="0.2">
      <c r="A627" s="24" t="s">
        <v>42</v>
      </c>
      <c r="B627" s="24" t="s">
        <v>17</v>
      </c>
      <c r="C627" s="25" t="s">
        <v>45</v>
      </c>
      <c r="D627" s="25" t="s">
        <v>48</v>
      </c>
      <c r="E627" s="28">
        <f>IF(Table13[[#This Row],[Discount Band]]="High",3,IF(Table13[[#This Row],[Discount Band]]="Medium",2,IF(Table13[[#This Row],[Discount Band]]="Low",1,0)))</f>
        <v>1</v>
      </c>
      <c r="F627" s="34">
        <v>1874</v>
      </c>
      <c r="G627" s="26">
        <v>250</v>
      </c>
      <c r="H627" s="26">
        <v>300</v>
      </c>
      <c r="I627" s="26">
        <v>562200</v>
      </c>
      <c r="J627" s="26">
        <v>16866</v>
      </c>
      <c r="K627" s="26">
        <v>545334</v>
      </c>
      <c r="L627" s="26">
        <v>468500</v>
      </c>
      <c r="M627" s="26">
        <v>76834</v>
      </c>
      <c r="N627" s="32">
        <v>41852</v>
      </c>
      <c r="O627" s="28">
        <v>8</v>
      </c>
      <c r="P627" s="33" t="s">
        <v>35</v>
      </c>
      <c r="Q627" s="31">
        <v>2014</v>
      </c>
    </row>
    <row r="628" spans="1:17" ht="12.55" x14ac:dyDescent="0.2">
      <c r="A628" s="24" t="s">
        <v>42</v>
      </c>
      <c r="B628" s="24" t="s">
        <v>17</v>
      </c>
      <c r="C628" s="25" t="s">
        <v>45</v>
      </c>
      <c r="D628" s="25" t="s">
        <v>50</v>
      </c>
      <c r="E628" s="28">
        <f>IF(Table13[[#This Row],[Discount Band]]="High",3,IF(Table13[[#This Row],[Discount Band]]="Medium",2,IF(Table13[[#This Row],[Discount Band]]="Low",1,0)))</f>
        <v>2</v>
      </c>
      <c r="F628" s="34">
        <v>2436</v>
      </c>
      <c r="G628" s="26">
        <v>250</v>
      </c>
      <c r="H628" s="26">
        <v>300</v>
      </c>
      <c r="I628" s="26">
        <v>730800</v>
      </c>
      <c r="J628" s="26">
        <v>43848</v>
      </c>
      <c r="K628" s="26">
        <v>686952</v>
      </c>
      <c r="L628" s="26">
        <v>609000</v>
      </c>
      <c r="M628" s="26">
        <v>77952</v>
      </c>
      <c r="N628" s="32">
        <v>41609</v>
      </c>
      <c r="O628" s="28">
        <v>12</v>
      </c>
      <c r="P628" s="33" t="s">
        <v>27</v>
      </c>
      <c r="Q628" s="31">
        <v>2013</v>
      </c>
    </row>
    <row r="629" spans="1:17" ht="12.55" x14ac:dyDescent="0.2">
      <c r="A629" s="24" t="s">
        <v>16</v>
      </c>
      <c r="B629" s="24" t="s">
        <v>24</v>
      </c>
      <c r="C629" s="25" t="s">
        <v>40</v>
      </c>
      <c r="D629" s="25" t="s">
        <v>51</v>
      </c>
      <c r="E629" s="28">
        <f>IF(Table13[[#This Row],[Discount Band]]="High",3,IF(Table13[[#This Row],[Discount Band]]="Medium",2,IF(Table13[[#This Row],[Discount Band]]="Low",1,0)))</f>
        <v>3</v>
      </c>
      <c r="F629" s="34">
        <v>1922</v>
      </c>
      <c r="G629" s="26">
        <v>10</v>
      </c>
      <c r="H629" s="26">
        <v>350</v>
      </c>
      <c r="I629" s="26">
        <v>672700</v>
      </c>
      <c r="J629" s="26">
        <v>94178</v>
      </c>
      <c r="K629" s="26">
        <v>578522</v>
      </c>
      <c r="L629" s="26">
        <v>499720</v>
      </c>
      <c r="M629" s="26">
        <v>78802</v>
      </c>
      <c r="N629" s="32">
        <v>41579</v>
      </c>
      <c r="O629" s="28">
        <v>11</v>
      </c>
      <c r="P629" s="33" t="s">
        <v>43</v>
      </c>
      <c r="Q629" s="31">
        <v>2013</v>
      </c>
    </row>
    <row r="630" spans="1:17" ht="12.55" x14ac:dyDescent="0.2">
      <c r="A630" s="24" t="s">
        <v>16</v>
      </c>
      <c r="B630" s="24" t="s">
        <v>39</v>
      </c>
      <c r="C630" s="25" t="s">
        <v>45</v>
      </c>
      <c r="D630" s="25" t="s">
        <v>50</v>
      </c>
      <c r="E630" s="28">
        <f>IF(Table13[[#This Row],[Discount Band]]="High",3,IF(Table13[[#This Row],[Discount Band]]="Medium",2,IF(Table13[[#This Row],[Discount Band]]="Low",1,0)))</f>
        <v>2</v>
      </c>
      <c r="F630" s="34">
        <v>1351.5</v>
      </c>
      <c r="G630" s="26">
        <v>250</v>
      </c>
      <c r="H630" s="26">
        <v>350</v>
      </c>
      <c r="I630" s="26">
        <v>473025</v>
      </c>
      <c r="J630" s="26">
        <v>42572.25</v>
      </c>
      <c r="K630" s="26">
        <v>430452.75</v>
      </c>
      <c r="L630" s="26">
        <v>351390</v>
      </c>
      <c r="M630" s="26">
        <v>79062.75</v>
      </c>
      <c r="N630" s="32">
        <v>41730</v>
      </c>
      <c r="O630" s="28">
        <v>4</v>
      </c>
      <c r="P630" s="33" t="s">
        <v>46</v>
      </c>
      <c r="Q630" s="31">
        <v>2014</v>
      </c>
    </row>
    <row r="631" spans="1:17" ht="12.55" x14ac:dyDescent="0.2">
      <c r="A631" s="24" t="s">
        <v>16</v>
      </c>
      <c r="B631" s="24" t="s">
        <v>24</v>
      </c>
      <c r="C631" s="25" t="s">
        <v>18</v>
      </c>
      <c r="D631" s="25" t="s">
        <v>51</v>
      </c>
      <c r="E631" s="28">
        <f>IF(Table13[[#This Row],[Discount Band]]="High",3,IF(Table13[[#This Row],[Discount Band]]="Medium",2,IF(Table13[[#This Row],[Discount Band]]="Low",1,0)))</f>
        <v>3</v>
      </c>
      <c r="F631" s="34">
        <v>1790</v>
      </c>
      <c r="G631" s="26">
        <v>3</v>
      </c>
      <c r="H631" s="26">
        <v>350</v>
      </c>
      <c r="I631" s="26">
        <v>626500</v>
      </c>
      <c r="J631" s="26">
        <v>81445</v>
      </c>
      <c r="K631" s="26">
        <v>545055</v>
      </c>
      <c r="L631" s="26">
        <v>465400</v>
      </c>
      <c r="M631" s="26">
        <v>79655</v>
      </c>
      <c r="N631" s="32">
        <v>41699</v>
      </c>
      <c r="O631" s="28">
        <v>3</v>
      </c>
      <c r="P631" s="33" t="s">
        <v>29</v>
      </c>
      <c r="Q631" s="31">
        <v>2014</v>
      </c>
    </row>
    <row r="632" spans="1:17" ht="12.55" x14ac:dyDescent="0.2">
      <c r="A632" s="24" t="s">
        <v>42</v>
      </c>
      <c r="B632" s="24" t="s">
        <v>26</v>
      </c>
      <c r="C632" s="25" t="s">
        <v>45</v>
      </c>
      <c r="D632" s="25" t="s">
        <v>50</v>
      </c>
      <c r="E632" s="28">
        <f>IF(Table13[[#This Row],[Discount Band]]="High",3,IF(Table13[[#This Row],[Discount Band]]="Medium",2,IF(Table13[[#This Row],[Discount Band]]="Low",1,0)))</f>
        <v>2</v>
      </c>
      <c r="F632" s="34">
        <v>2747</v>
      </c>
      <c r="G632" s="26">
        <v>250</v>
      </c>
      <c r="H632" s="26">
        <v>300</v>
      </c>
      <c r="I632" s="26">
        <v>824100</v>
      </c>
      <c r="J632" s="26">
        <v>57687</v>
      </c>
      <c r="K632" s="26">
        <v>766413</v>
      </c>
      <c r="L632" s="26">
        <v>686750</v>
      </c>
      <c r="M632" s="26">
        <v>79663</v>
      </c>
      <c r="N632" s="32">
        <v>41671</v>
      </c>
      <c r="O632" s="28">
        <v>2</v>
      </c>
      <c r="P632" s="33" t="s">
        <v>41</v>
      </c>
      <c r="Q632" s="31">
        <v>2014</v>
      </c>
    </row>
    <row r="633" spans="1:17" ht="12.55" x14ac:dyDescent="0.2">
      <c r="A633" s="24" t="s">
        <v>16</v>
      </c>
      <c r="B633" s="24" t="s">
        <v>26</v>
      </c>
      <c r="C633" s="25" t="s">
        <v>40</v>
      </c>
      <c r="D633" s="25" t="s">
        <v>51</v>
      </c>
      <c r="E633" s="28">
        <f>IF(Table13[[#This Row],[Discount Band]]="High",3,IF(Table13[[#This Row],[Discount Band]]="Medium",2,IF(Table13[[#This Row],[Discount Band]]="Low",1,0)))</f>
        <v>3</v>
      </c>
      <c r="F633" s="34">
        <v>2151</v>
      </c>
      <c r="G633" s="26">
        <v>10</v>
      </c>
      <c r="H633" s="26">
        <v>350</v>
      </c>
      <c r="I633" s="26">
        <v>752850</v>
      </c>
      <c r="J633" s="26">
        <v>112927.5</v>
      </c>
      <c r="K633" s="26">
        <v>639922.5</v>
      </c>
      <c r="L633" s="26">
        <v>559260</v>
      </c>
      <c r="M633" s="26">
        <v>80662.5</v>
      </c>
      <c r="N633" s="32">
        <v>41579</v>
      </c>
      <c r="O633" s="28">
        <v>11</v>
      </c>
      <c r="P633" s="33" t="s">
        <v>43</v>
      </c>
      <c r="Q633" s="31">
        <v>2013</v>
      </c>
    </row>
    <row r="634" spans="1:17" ht="12.55" x14ac:dyDescent="0.2">
      <c r="A634" s="24" t="s">
        <v>16</v>
      </c>
      <c r="B634" s="24" t="s">
        <v>17</v>
      </c>
      <c r="C634" s="25" t="s">
        <v>45</v>
      </c>
      <c r="D634" s="25" t="s">
        <v>48</v>
      </c>
      <c r="E634" s="28">
        <f>IF(Table13[[#This Row],[Discount Band]]="High",3,IF(Table13[[#This Row],[Discount Band]]="Medium",2,IF(Table13[[#This Row],[Discount Band]]="Low",1,0)))</f>
        <v>1</v>
      </c>
      <c r="F634" s="34">
        <v>943.5</v>
      </c>
      <c r="G634" s="26">
        <v>250</v>
      </c>
      <c r="H634" s="26">
        <v>350</v>
      </c>
      <c r="I634" s="26">
        <v>330225</v>
      </c>
      <c r="J634" s="26">
        <v>3302.25</v>
      </c>
      <c r="K634" s="26">
        <v>326922.75</v>
      </c>
      <c r="L634" s="26">
        <v>245310</v>
      </c>
      <c r="M634" s="26">
        <v>81612.75</v>
      </c>
      <c r="N634" s="32">
        <v>41730</v>
      </c>
      <c r="O634" s="28">
        <v>4</v>
      </c>
      <c r="P634" s="33" t="s">
        <v>46</v>
      </c>
      <c r="Q634" s="31">
        <v>2014</v>
      </c>
    </row>
    <row r="635" spans="1:17" ht="12.55" x14ac:dyDescent="0.2">
      <c r="A635" s="24" t="s">
        <v>42</v>
      </c>
      <c r="B635" s="24" t="s">
        <v>17</v>
      </c>
      <c r="C635" s="25" t="s">
        <v>40</v>
      </c>
      <c r="D635" s="25" t="s">
        <v>48</v>
      </c>
      <c r="E635" s="28">
        <f>IF(Table13[[#This Row],[Discount Band]]="High",3,IF(Table13[[#This Row],[Discount Band]]="Medium",2,IF(Table13[[#This Row],[Discount Band]]="Low",1,0)))</f>
        <v>1</v>
      </c>
      <c r="F635" s="34">
        <v>1916</v>
      </c>
      <c r="G635" s="26">
        <v>10</v>
      </c>
      <c r="H635" s="26">
        <v>300</v>
      </c>
      <c r="I635" s="26">
        <v>574800</v>
      </c>
      <c r="J635" s="26">
        <v>11496</v>
      </c>
      <c r="K635" s="26">
        <v>563304</v>
      </c>
      <c r="L635" s="26">
        <v>479000</v>
      </c>
      <c r="M635" s="26">
        <v>84304</v>
      </c>
      <c r="N635" s="32">
        <v>41974</v>
      </c>
      <c r="O635" s="28">
        <v>12</v>
      </c>
      <c r="P635" s="33" t="s">
        <v>27</v>
      </c>
      <c r="Q635" s="31">
        <v>2014</v>
      </c>
    </row>
    <row r="636" spans="1:17" ht="12.55" x14ac:dyDescent="0.2">
      <c r="A636" s="24" t="s">
        <v>42</v>
      </c>
      <c r="B636" s="24" t="s">
        <v>17</v>
      </c>
      <c r="C636" s="25" t="s">
        <v>47</v>
      </c>
      <c r="D636" s="25" t="s">
        <v>48</v>
      </c>
      <c r="E636" s="28">
        <f>IF(Table13[[#This Row],[Discount Band]]="High",3,IF(Table13[[#This Row],[Discount Band]]="Medium",2,IF(Table13[[#This Row],[Discount Band]]="Low",1,0)))</f>
        <v>1</v>
      </c>
      <c r="F636" s="34">
        <v>1916</v>
      </c>
      <c r="G636" s="26">
        <v>260</v>
      </c>
      <c r="H636" s="26">
        <v>300</v>
      </c>
      <c r="I636" s="26">
        <v>574800</v>
      </c>
      <c r="J636" s="26">
        <v>11496</v>
      </c>
      <c r="K636" s="26">
        <v>563304</v>
      </c>
      <c r="L636" s="26">
        <v>479000</v>
      </c>
      <c r="M636" s="26">
        <v>84304</v>
      </c>
      <c r="N636" s="32">
        <v>41974</v>
      </c>
      <c r="O636" s="28">
        <v>12</v>
      </c>
      <c r="P636" s="33" t="s">
        <v>27</v>
      </c>
      <c r="Q636" s="31">
        <v>2014</v>
      </c>
    </row>
    <row r="637" spans="1:17" ht="12.55" x14ac:dyDescent="0.2">
      <c r="A637" s="24" t="s">
        <v>16</v>
      </c>
      <c r="B637" s="24" t="s">
        <v>26</v>
      </c>
      <c r="C637" s="25" t="s">
        <v>18</v>
      </c>
      <c r="D637" s="25" t="s">
        <v>50</v>
      </c>
      <c r="E637" s="28">
        <f>IF(Table13[[#This Row],[Discount Band]]="High",3,IF(Table13[[#This Row],[Discount Band]]="Medium",2,IF(Table13[[#This Row],[Discount Band]]="Low",1,0)))</f>
        <v>2</v>
      </c>
      <c r="F637" s="34">
        <v>1362</v>
      </c>
      <c r="G637" s="26">
        <v>3</v>
      </c>
      <c r="H637" s="26">
        <v>350</v>
      </c>
      <c r="I637" s="26">
        <v>476700</v>
      </c>
      <c r="J637" s="26">
        <v>38136</v>
      </c>
      <c r="K637" s="26">
        <v>438564</v>
      </c>
      <c r="L637" s="26">
        <v>354120</v>
      </c>
      <c r="M637" s="26">
        <v>84444</v>
      </c>
      <c r="N637" s="32">
        <v>41974</v>
      </c>
      <c r="O637" s="28">
        <v>12</v>
      </c>
      <c r="P637" s="33" t="s">
        <v>27</v>
      </c>
      <c r="Q637" s="31">
        <v>2014</v>
      </c>
    </row>
    <row r="638" spans="1:17" ht="12.55" x14ac:dyDescent="0.2">
      <c r="A638" s="24" t="s">
        <v>16</v>
      </c>
      <c r="B638" s="24" t="s">
        <v>26</v>
      </c>
      <c r="C638" s="25" t="s">
        <v>40</v>
      </c>
      <c r="D638" s="25" t="s">
        <v>50</v>
      </c>
      <c r="E638" s="28">
        <f>IF(Table13[[#This Row],[Discount Band]]="High",3,IF(Table13[[#This Row],[Discount Band]]="Medium",2,IF(Table13[[#This Row],[Discount Band]]="Low",1,0)))</f>
        <v>2</v>
      </c>
      <c r="F638" s="34">
        <v>1362</v>
      </c>
      <c r="G638" s="26">
        <v>10</v>
      </c>
      <c r="H638" s="26">
        <v>350</v>
      </c>
      <c r="I638" s="26">
        <v>476700</v>
      </c>
      <c r="J638" s="26">
        <v>38136</v>
      </c>
      <c r="K638" s="26">
        <v>438564</v>
      </c>
      <c r="L638" s="26">
        <v>354120</v>
      </c>
      <c r="M638" s="26">
        <v>84444</v>
      </c>
      <c r="N638" s="32">
        <v>41974</v>
      </c>
      <c r="O638" s="28">
        <v>12</v>
      </c>
      <c r="P638" s="33" t="s">
        <v>27</v>
      </c>
      <c r="Q638" s="31">
        <v>2014</v>
      </c>
    </row>
    <row r="639" spans="1:17" ht="12.55" x14ac:dyDescent="0.2">
      <c r="A639" s="24" t="s">
        <v>42</v>
      </c>
      <c r="B639" s="24" t="s">
        <v>17</v>
      </c>
      <c r="C639" s="25" t="s">
        <v>44</v>
      </c>
      <c r="D639" s="25" t="s">
        <v>50</v>
      </c>
      <c r="E639" s="28">
        <f>IF(Table13[[#This Row],[Discount Band]]="High",3,IF(Table13[[#This Row],[Discount Band]]="Medium",2,IF(Table13[[#This Row],[Discount Band]]="Low",1,0)))</f>
        <v>2</v>
      </c>
      <c r="F639" s="34">
        <v>3793.5</v>
      </c>
      <c r="G639" s="26">
        <v>120</v>
      </c>
      <c r="H639" s="26">
        <v>300</v>
      </c>
      <c r="I639" s="26">
        <v>1138050</v>
      </c>
      <c r="J639" s="26">
        <v>102424.5</v>
      </c>
      <c r="K639" s="26">
        <v>1035625.5</v>
      </c>
      <c r="L639" s="26">
        <v>948375</v>
      </c>
      <c r="M639" s="26">
        <v>87250.5</v>
      </c>
      <c r="N639" s="32">
        <v>41821</v>
      </c>
      <c r="O639" s="28">
        <v>7</v>
      </c>
      <c r="P639" s="33" t="s">
        <v>32</v>
      </c>
      <c r="Q639" s="31">
        <v>2014</v>
      </c>
    </row>
    <row r="640" spans="1:17" ht="12.55" x14ac:dyDescent="0.2">
      <c r="A640" s="24" t="s">
        <v>42</v>
      </c>
      <c r="B640" s="24" t="s">
        <v>17</v>
      </c>
      <c r="C640" s="25" t="s">
        <v>28</v>
      </c>
      <c r="D640" s="25" t="s">
        <v>50</v>
      </c>
      <c r="E640" s="28">
        <f>IF(Table13[[#This Row],[Discount Band]]="High",3,IF(Table13[[#This Row],[Discount Band]]="Medium",2,IF(Table13[[#This Row],[Discount Band]]="Low",1,0)))</f>
        <v>2</v>
      </c>
      <c r="F640" s="34">
        <v>3802.5</v>
      </c>
      <c r="G640" s="26">
        <v>5</v>
      </c>
      <c r="H640" s="26">
        <v>300</v>
      </c>
      <c r="I640" s="26">
        <v>1140750</v>
      </c>
      <c r="J640" s="26">
        <v>102667.5</v>
      </c>
      <c r="K640" s="26">
        <v>1038082.5</v>
      </c>
      <c r="L640" s="26">
        <v>950625</v>
      </c>
      <c r="M640" s="26">
        <v>87457.5</v>
      </c>
      <c r="N640" s="32">
        <v>41730</v>
      </c>
      <c r="O640" s="28">
        <v>4</v>
      </c>
      <c r="P640" s="33" t="s">
        <v>46</v>
      </c>
      <c r="Q640" s="31">
        <v>2014</v>
      </c>
    </row>
    <row r="641" spans="1:17" ht="12.55" x14ac:dyDescent="0.2">
      <c r="A641" s="24" t="s">
        <v>16</v>
      </c>
      <c r="B641" s="24" t="s">
        <v>17</v>
      </c>
      <c r="C641" s="25" t="s">
        <v>40</v>
      </c>
      <c r="D641" s="25" t="s">
        <v>50</v>
      </c>
      <c r="E641" s="28">
        <f>IF(Table13[[#This Row],[Discount Band]]="High",3,IF(Table13[[#This Row],[Discount Band]]="Medium",2,IF(Table13[[#This Row],[Discount Band]]="Low",1,0)))</f>
        <v>2</v>
      </c>
      <c r="F641" s="34">
        <v>1228</v>
      </c>
      <c r="G641" s="26">
        <v>10</v>
      </c>
      <c r="H641" s="26">
        <v>350</v>
      </c>
      <c r="I641" s="26">
        <v>429800</v>
      </c>
      <c r="J641" s="26">
        <v>21490</v>
      </c>
      <c r="K641" s="26">
        <v>408310</v>
      </c>
      <c r="L641" s="26">
        <v>319280</v>
      </c>
      <c r="M641" s="26">
        <v>89030</v>
      </c>
      <c r="N641" s="32">
        <v>41548</v>
      </c>
      <c r="O641" s="28">
        <v>10</v>
      </c>
      <c r="P641" s="33" t="s">
        <v>37</v>
      </c>
      <c r="Q641" s="31">
        <v>2013</v>
      </c>
    </row>
    <row r="642" spans="1:17" ht="12.55" x14ac:dyDescent="0.2">
      <c r="A642" s="24" t="s">
        <v>16</v>
      </c>
      <c r="B642" s="24" t="s">
        <v>17</v>
      </c>
      <c r="C642" s="25" t="s">
        <v>47</v>
      </c>
      <c r="D642" s="25" t="s">
        <v>50</v>
      </c>
      <c r="E642" s="28">
        <f>IF(Table13[[#This Row],[Discount Band]]="High",3,IF(Table13[[#This Row],[Discount Band]]="Medium",2,IF(Table13[[#This Row],[Discount Band]]="Low",1,0)))</f>
        <v>2</v>
      </c>
      <c r="F642" s="34">
        <v>1228</v>
      </c>
      <c r="G642" s="26">
        <v>260</v>
      </c>
      <c r="H642" s="26">
        <v>350</v>
      </c>
      <c r="I642" s="26">
        <v>429800</v>
      </c>
      <c r="J642" s="26">
        <v>21490</v>
      </c>
      <c r="K642" s="26">
        <v>408310</v>
      </c>
      <c r="L642" s="26">
        <v>319280</v>
      </c>
      <c r="M642" s="26">
        <v>89030</v>
      </c>
      <c r="N642" s="32">
        <v>41548</v>
      </c>
      <c r="O642" s="28">
        <v>10</v>
      </c>
      <c r="P642" s="33" t="s">
        <v>37</v>
      </c>
      <c r="Q642" s="31">
        <v>2013</v>
      </c>
    </row>
    <row r="643" spans="1:17" ht="12.55" x14ac:dyDescent="0.2">
      <c r="A643" s="24" t="s">
        <v>16</v>
      </c>
      <c r="B643" s="24" t="s">
        <v>22</v>
      </c>
      <c r="C643" s="25" t="s">
        <v>40</v>
      </c>
      <c r="D643" s="25" t="s">
        <v>19</v>
      </c>
      <c r="E643" s="28">
        <f>IF(Table13[[#This Row],[Discount Band]]="High",3,IF(Table13[[#This Row],[Discount Band]]="Medium",2,IF(Table13[[#This Row],[Discount Band]]="Low",1,0)))</f>
        <v>0</v>
      </c>
      <c r="F643" s="34">
        <v>1006</v>
      </c>
      <c r="G643" s="26">
        <v>10</v>
      </c>
      <c r="H643" s="26">
        <v>350</v>
      </c>
      <c r="I643" s="26">
        <v>352100</v>
      </c>
      <c r="J643" s="26">
        <v>0</v>
      </c>
      <c r="K643" s="26">
        <v>352100</v>
      </c>
      <c r="L643" s="26">
        <v>261560</v>
      </c>
      <c r="M643" s="26">
        <v>90540</v>
      </c>
      <c r="N643" s="32">
        <v>41791</v>
      </c>
      <c r="O643" s="28">
        <v>6</v>
      </c>
      <c r="P643" s="33" t="s">
        <v>25</v>
      </c>
      <c r="Q643" s="31">
        <v>2014</v>
      </c>
    </row>
    <row r="644" spans="1:17" ht="12.55" x14ac:dyDescent="0.2">
      <c r="A644" s="24" t="s">
        <v>16</v>
      </c>
      <c r="B644" s="24" t="s">
        <v>22</v>
      </c>
      <c r="C644" s="25" t="s">
        <v>44</v>
      </c>
      <c r="D644" s="25" t="s">
        <v>19</v>
      </c>
      <c r="E644" s="28">
        <f>IF(Table13[[#This Row],[Discount Band]]="High",3,IF(Table13[[#This Row],[Discount Band]]="Medium",2,IF(Table13[[#This Row],[Discount Band]]="Low",1,0)))</f>
        <v>0</v>
      </c>
      <c r="F644" s="34">
        <v>1006</v>
      </c>
      <c r="G644" s="26">
        <v>120</v>
      </c>
      <c r="H644" s="26">
        <v>350</v>
      </c>
      <c r="I644" s="26">
        <v>352100</v>
      </c>
      <c r="J644" s="26">
        <v>0</v>
      </c>
      <c r="K644" s="26">
        <v>352100</v>
      </c>
      <c r="L644" s="26">
        <v>261560</v>
      </c>
      <c r="M644" s="26">
        <v>90540</v>
      </c>
      <c r="N644" s="32">
        <v>41791</v>
      </c>
      <c r="O644" s="28">
        <v>6</v>
      </c>
      <c r="P644" s="33" t="s">
        <v>25</v>
      </c>
      <c r="Q644" s="31">
        <v>2014</v>
      </c>
    </row>
    <row r="645" spans="1:17" ht="12.55" x14ac:dyDescent="0.2">
      <c r="A645" s="24" t="s">
        <v>16</v>
      </c>
      <c r="B645" s="24" t="s">
        <v>17</v>
      </c>
      <c r="C645" s="25" t="s">
        <v>28</v>
      </c>
      <c r="D645" s="25" t="s">
        <v>51</v>
      </c>
      <c r="E645" s="28">
        <f>IF(Table13[[#This Row],[Discount Band]]="High",3,IF(Table13[[#This Row],[Discount Band]]="Medium",2,IF(Table13[[#This Row],[Discount Band]]="Low",1,0)))</f>
        <v>3</v>
      </c>
      <c r="F645" s="34">
        <v>2227.5</v>
      </c>
      <c r="G645" s="26">
        <v>5</v>
      </c>
      <c r="H645" s="26">
        <v>350</v>
      </c>
      <c r="I645" s="26">
        <v>779625</v>
      </c>
      <c r="J645" s="26">
        <v>109147.5</v>
      </c>
      <c r="K645" s="26">
        <v>670477.5</v>
      </c>
      <c r="L645" s="26">
        <v>579150</v>
      </c>
      <c r="M645" s="26">
        <v>91327.5</v>
      </c>
      <c r="N645" s="32">
        <v>41640</v>
      </c>
      <c r="O645" s="28">
        <v>1</v>
      </c>
      <c r="P645" s="33" t="s">
        <v>20</v>
      </c>
      <c r="Q645" s="31">
        <v>2014</v>
      </c>
    </row>
    <row r="646" spans="1:17" ht="12.55" x14ac:dyDescent="0.2">
      <c r="A646" s="24" t="s">
        <v>16</v>
      </c>
      <c r="B646" s="24" t="s">
        <v>24</v>
      </c>
      <c r="C646" s="25" t="s">
        <v>28</v>
      </c>
      <c r="D646" s="25" t="s">
        <v>50</v>
      </c>
      <c r="E646" s="28">
        <f>IF(Table13[[#This Row],[Discount Band]]="High",3,IF(Table13[[#This Row],[Discount Band]]="Medium",2,IF(Table13[[#This Row],[Discount Band]]="Low",1,0)))</f>
        <v>2</v>
      </c>
      <c r="F646" s="34">
        <v>1666</v>
      </c>
      <c r="G646" s="26">
        <v>5</v>
      </c>
      <c r="H646" s="26">
        <v>350</v>
      </c>
      <c r="I646" s="26">
        <v>583100</v>
      </c>
      <c r="J646" s="26">
        <v>52479</v>
      </c>
      <c r="K646" s="26">
        <v>530621</v>
      </c>
      <c r="L646" s="26">
        <v>433160</v>
      </c>
      <c r="M646" s="26">
        <v>97461</v>
      </c>
      <c r="N646" s="32">
        <v>41760</v>
      </c>
      <c r="O646" s="28">
        <v>5</v>
      </c>
      <c r="P646" s="33" t="s">
        <v>49</v>
      </c>
      <c r="Q646" s="31">
        <v>2014</v>
      </c>
    </row>
    <row r="647" spans="1:17" ht="12.55" x14ac:dyDescent="0.2">
      <c r="A647" s="24" t="s">
        <v>16</v>
      </c>
      <c r="B647" s="24" t="s">
        <v>22</v>
      </c>
      <c r="C647" s="25" t="s">
        <v>47</v>
      </c>
      <c r="D647" s="25" t="s">
        <v>50</v>
      </c>
      <c r="E647" s="28">
        <f>IF(Table13[[#This Row],[Discount Band]]="High",3,IF(Table13[[#This Row],[Discount Band]]="Medium",2,IF(Table13[[#This Row],[Discount Band]]="Low",1,0)))</f>
        <v>2</v>
      </c>
      <c r="F647" s="34">
        <v>1350</v>
      </c>
      <c r="G647" s="26">
        <v>260</v>
      </c>
      <c r="H647" s="26">
        <v>350</v>
      </c>
      <c r="I647" s="26">
        <v>472500</v>
      </c>
      <c r="J647" s="26">
        <v>23625</v>
      </c>
      <c r="K647" s="26">
        <v>448875</v>
      </c>
      <c r="L647" s="26">
        <v>351000</v>
      </c>
      <c r="M647" s="26">
        <v>97875</v>
      </c>
      <c r="N647" s="32">
        <v>41671</v>
      </c>
      <c r="O647" s="28">
        <v>2</v>
      </c>
      <c r="P647" s="33" t="s">
        <v>41</v>
      </c>
      <c r="Q647" s="31">
        <v>2014</v>
      </c>
    </row>
    <row r="648" spans="1:17" ht="12.55" x14ac:dyDescent="0.2">
      <c r="A648" s="24" t="s">
        <v>42</v>
      </c>
      <c r="B648" s="24" t="s">
        <v>24</v>
      </c>
      <c r="C648" s="25" t="s">
        <v>40</v>
      </c>
      <c r="D648" s="25" t="s">
        <v>48</v>
      </c>
      <c r="E648" s="28">
        <f>IF(Table13[[#This Row],[Discount Band]]="High",3,IF(Table13[[#This Row],[Discount Band]]="Medium",2,IF(Table13[[#This Row],[Discount Band]]="Low",1,0)))</f>
        <v>1</v>
      </c>
      <c r="F648" s="34">
        <v>2434.5</v>
      </c>
      <c r="G648" s="26">
        <v>10</v>
      </c>
      <c r="H648" s="26">
        <v>300</v>
      </c>
      <c r="I648" s="26">
        <v>730350</v>
      </c>
      <c r="J648" s="26">
        <v>21910.5</v>
      </c>
      <c r="K648" s="26">
        <v>708439.5</v>
      </c>
      <c r="L648" s="26">
        <v>608625</v>
      </c>
      <c r="M648" s="26">
        <v>99814.5</v>
      </c>
      <c r="N648" s="32">
        <v>41640</v>
      </c>
      <c r="O648" s="28">
        <v>1</v>
      </c>
      <c r="P648" s="33" t="s">
        <v>20</v>
      </c>
      <c r="Q648" s="31">
        <v>2014</v>
      </c>
    </row>
    <row r="649" spans="1:17" ht="12.55" x14ac:dyDescent="0.2">
      <c r="A649" s="24" t="s">
        <v>42</v>
      </c>
      <c r="B649" s="24" t="s">
        <v>17</v>
      </c>
      <c r="C649" s="25" t="s">
        <v>45</v>
      </c>
      <c r="D649" s="25" t="s">
        <v>19</v>
      </c>
      <c r="E649" s="28">
        <f>IF(Table13[[#This Row],[Discount Band]]="High",3,IF(Table13[[#This Row],[Discount Band]]="Medium",2,IF(Table13[[#This Row],[Discount Band]]="Low",1,0)))</f>
        <v>0</v>
      </c>
      <c r="F649" s="34">
        <v>2001</v>
      </c>
      <c r="G649" s="26">
        <v>250</v>
      </c>
      <c r="H649" s="26">
        <v>300</v>
      </c>
      <c r="I649" s="26">
        <v>600300</v>
      </c>
      <c r="J649" s="26">
        <v>0</v>
      </c>
      <c r="K649" s="26">
        <v>600300</v>
      </c>
      <c r="L649" s="26">
        <v>500250</v>
      </c>
      <c r="M649" s="26">
        <v>100050</v>
      </c>
      <c r="N649" s="32">
        <v>41671</v>
      </c>
      <c r="O649" s="28">
        <v>2</v>
      </c>
      <c r="P649" s="33" t="s">
        <v>41</v>
      </c>
      <c r="Q649" s="31">
        <v>2014</v>
      </c>
    </row>
    <row r="650" spans="1:17" ht="12.55" x14ac:dyDescent="0.2">
      <c r="A650" s="24" t="s">
        <v>16</v>
      </c>
      <c r="B650" s="24" t="s">
        <v>24</v>
      </c>
      <c r="C650" s="25" t="s">
        <v>28</v>
      </c>
      <c r="D650" s="25" t="s">
        <v>50</v>
      </c>
      <c r="E650" s="28">
        <f>IF(Table13[[#This Row],[Discount Band]]="High",3,IF(Table13[[#This Row],[Discount Band]]="Medium",2,IF(Table13[[#This Row],[Discount Band]]="Low",1,0)))</f>
        <v>2</v>
      </c>
      <c r="F650" s="34">
        <v>1384.5</v>
      </c>
      <c r="G650" s="26">
        <v>5</v>
      </c>
      <c r="H650" s="26">
        <v>350</v>
      </c>
      <c r="I650" s="26">
        <v>484575</v>
      </c>
      <c r="J650" s="26">
        <v>24228.75</v>
      </c>
      <c r="K650" s="26">
        <v>460346.25</v>
      </c>
      <c r="L650" s="26">
        <v>359970</v>
      </c>
      <c r="M650" s="26">
        <v>100376.25</v>
      </c>
      <c r="N650" s="32">
        <v>41640</v>
      </c>
      <c r="O650" s="28">
        <v>1</v>
      </c>
      <c r="P650" s="33" t="s">
        <v>20</v>
      </c>
      <c r="Q650" s="31">
        <v>2014</v>
      </c>
    </row>
    <row r="651" spans="1:17" ht="12.55" x14ac:dyDescent="0.2">
      <c r="A651" s="24" t="s">
        <v>16</v>
      </c>
      <c r="B651" s="24" t="s">
        <v>22</v>
      </c>
      <c r="C651" s="25" t="s">
        <v>28</v>
      </c>
      <c r="D651" s="25" t="s">
        <v>50</v>
      </c>
      <c r="E651" s="28">
        <f>IF(Table13[[#This Row],[Discount Band]]="High",3,IF(Table13[[#This Row],[Discount Band]]="Medium",2,IF(Table13[[#This Row],[Discount Band]]="Low",1,0)))</f>
        <v>2</v>
      </c>
      <c r="F651" s="34">
        <v>1460</v>
      </c>
      <c r="G651" s="26">
        <v>5</v>
      </c>
      <c r="H651" s="26">
        <v>350</v>
      </c>
      <c r="I651" s="26">
        <v>511000</v>
      </c>
      <c r="J651" s="26">
        <v>30660</v>
      </c>
      <c r="K651" s="26">
        <v>480340</v>
      </c>
      <c r="L651" s="26">
        <v>379600</v>
      </c>
      <c r="M651" s="26">
        <v>100740</v>
      </c>
      <c r="N651" s="32">
        <v>41760</v>
      </c>
      <c r="O651" s="28">
        <v>5</v>
      </c>
      <c r="P651" s="33" t="s">
        <v>49</v>
      </c>
      <c r="Q651" s="31">
        <v>2014</v>
      </c>
    </row>
    <row r="652" spans="1:17" ht="12.55" x14ac:dyDescent="0.2">
      <c r="A652" s="24" t="s">
        <v>16</v>
      </c>
      <c r="B652" s="24" t="s">
        <v>22</v>
      </c>
      <c r="C652" s="25" t="s">
        <v>45</v>
      </c>
      <c r="D652" s="25" t="s">
        <v>51</v>
      </c>
      <c r="E652" s="28">
        <f>IF(Table13[[#This Row],[Discount Band]]="High",3,IF(Table13[[#This Row],[Discount Band]]="Medium",2,IF(Table13[[#This Row],[Discount Band]]="Low",1,0)))</f>
        <v>3</v>
      </c>
      <c r="F652" s="34">
        <v>1870</v>
      </c>
      <c r="G652" s="26">
        <v>250</v>
      </c>
      <c r="H652" s="26">
        <v>350</v>
      </c>
      <c r="I652" s="26">
        <v>654500</v>
      </c>
      <c r="J652" s="26">
        <v>65450</v>
      </c>
      <c r="K652" s="26">
        <v>589050</v>
      </c>
      <c r="L652" s="26">
        <v>486200</v>
      </c>
      <c r="M652" s="26">
        <v>102850</v>
      </c>
      <c r="N652" s="32">
        <v>41609</v>
      </c>
      <c r="O652" s="28">
        <v>12</v>
      </c>
      <c r="P652" s="33" t="s">
        <v>27</v>
      </c>
      <c r="Q652" s="31">
        <v>2013</v>
      </c>
    </row>
    <row r="653" spans="1:17" ht="12.55" x14ac:dyDescent="0.2">
      <c r="A653" s="24" t="s">
        <v>16</v>
      </c>
      <c r="B653" s="24" t="s">
        <v>24</v>
      </c>
      <c r="C653" s="25" t="s">
        <v>40</v>
      </c>
      <c r="D653" s="25" t="s">
        <v>50</v>
      </c>
      <c r="E653" s="28">
        <f>IF(Table13[[#This Row],[Discount Band]]="High",3,IF(Table13[[#This Row],[Discount Band]]="Medium",2,IF(Table13[[#This Row],[Discount Band]]="Low",1,0)))</f>
        <v>2</v>
      </c>
      <c r="F653" s="34">
        <v>1496</v>
      </c>
      <c r="G653" s="26">
        <v>10</v>
      </c>
      <c r="H653" s="26">
        <v>350</v>
      </c>
      <c r="I653" s="26">
        <v>523600</v>
      </c>
      <c r="J653" s="26">
        <v>31416</v>
      </c>
      <c r="K653" s="26">
        <v>492184</v>
      </c>
      <c r="L653" s="26">
        <v>388960</v>
      </c>
      <c r="M653" s="26">
        <v>103224</v>
      </c>
      <c r="N653" s="32">
        <v>41791</v>
      </c>
      <c r="O653" s="28">
        <v>6</v>
      </c>
      <c r="P653" s="33" t="s">
        <v>25</v>
      </c>
      <c r="Q653" s="31">
        <v>2014</v>
      </c>
    </row>
    <row r="654" spans="1:17" ht="12.55" x14ac:dyDescent="0.2">
      <c r="A654" s="24" t="s">
        <v>16</v>
      </c>
      <c r="B654" s="24" t="s">
        <v>24</v>
      </c>
      <c r="C654" s="25" t="s">
        <v>44</v>
      </c>
      <c r="D654" s="25" t="s">
        <v>50</v>
      </c>
      <c r="E654" s="28">
        <f>IF(Table13[[#This Row],[Discount Band]]="High",3,IF(Table13[[#This Row],[Discount Band]]="Medium",2,IF(Table13[[#This Row],[Discount Band]]="Low",1,0)))</f>
        <v>2</v>
      </c>
      <c r="F654" s="34">
        <v>1496</v>
      </c>
      <c r="G654" s="26">
        <v>120</v>
      </c>
      <c r="H654" s="26">
        <v>350</v>
      </c>
      <c r="I654" s="26">
        <v>523600</v>
      </c>
      <c r="J654" s="26">
        <v>31416</v>
      </c>
      <c r="K654" s="26">
        <v>492184</v>
      </c>
      <c r="L654" s="26">
        <v>388960</v>
      </c>
      <c r="M654" s="26">
        <v>103224</v>
      </c>
      <c r="N654" s="32">
        <v>41791</v>
      </c>
      <c r="O654" s="28">
        <v>6</v>
      </c>
      <c r="P654" s="33" t="s">
        <v>25</v>
      </c>
      <c r="Q654" s="31">
        <v>2014</v>
      </c>
    </row>
    <row r="655" spans="1:17" ht="12.55" x14ac:dyDescent="0.2">
      <c r="A655" s="24" t="s">
        <v>16</v>
      </c>
      <c r="B655" s="24" t="s">
        <v>26</v>
      </c>
      <c r="C655" s="25" t="s">
        <v>18</v>
      </c>
      <c r="D655" s="25" t="s">
        <v>48</v>
      </c>
      <c r="E655" s="28">
        <f>IF(Table13[[#This Row],[Discount Band]]="High",3,IF(Table13[[#This Row],[Discount Band]]="Medium",2,IF(Table13[[#This Row],[Discount Band]]="Low",1,0)))</f>
        <v>1</v>
      </c>
      <c r="F655" s="34">
        <v>1210</v>
      </c>
      <c r="G655" s="26">
        <v>3</v>
      </c>
      <c r="H655" s="26">
        <v>350</v>
      </c>
      <c r="I655" s="26">
        <v>423500</v>
      </c>
      <c r="J655" s="26">
        <v>4235</v>
      </c>
      <c r="K655" s="26">
        <v>419265</v>
      </c>
      <c r="L655" s="26">
        <v>314600</v>
      </c>
      <c r="M655" s="26">
        <v>104665</v>
      </c>
      <c r="N655" s="32">
        <v>41699</v>
      </c>
      <c r="O655" s="28">
        <v>3</v>
      </c>
      <c r="P655" s="33" t="s">
        <v>29</v>
      </c>
      <c r="Q655" s="31">
        <v>2014</v>
      </c>
    </row>
    <row r="656" spans="1:17" ht="12.55" x14ac:dyDescent="0.2">
      <c r="A656" s="24" t="s">
        <v>16</v>
      </c>
      <c r="B656" s="24" t="s">
        <v>26</v>
      </c>
      <c r="C656" s="25" t="s">
        <v>40</v>
      </c>
      <c r="D656" s="25" t="s">
        <v>51</v>
      </c>
      <c r="E656" s="28">
        <f>IF(Table13[[#This Row],[Discount Band]]="High",3,IF(Table13[[#This Row],[Discount Band]]="Medium",2,IF(Table13[[#This Row],[Discount Band]]="Low",1,0)))</f>
        <v>3</v>
      </c>
      <c r="F656" s="34">
        <v>2851</v>
      </c>
      <c r="G656" s="26">
        <v>10</v>
      </c>
      <c r="H656" s="26">
        <v>350</v>
      </c>
      <c r="I656" s="26">
        <v>997850</v>
      </c>
      <c r="J656" s="26">
        <v>149677.5</v>
      </c>
      <c r="K656" s="26">
        <v>848172.5</v>
      </c>
      <c r="L656" s="26">
        <v>741260</v>
      </c>
      <c r="M656" s="26">
        <v>106912.5</v>
      </c>
      <c r="N656" s="32">
        <v>41760</v>
      </c>
      <c r="O656" s="28">
        <v>5</v>
      </c>
      <c r="P656" s="33" t="s">
        <v>49</v>
      </c>
      <c r="Q656" s="31">
        <v>2014</v>
      </c>
    </row>
    <row r="657" spans="1:17" ht="12.55" x14ac:dyDescent="0.2">
      <c r="A657" s="24" t="s">
        <v>42</v>
      </c>
      <c r="B657" s="24" t="s">
        <v>24</v>
      </c>
      <c r="C657" s="25" t="s">
        <v>45</v>
      </c>
      <c r="D657" s="25" t="s">
        <v>19</v>
      </c>
      <c r="E657" s="28">
        <f>IF(Table13[[#This Row],[Discount Band]]="High",3,IF(Table13[[#This Row],[Discount Band]]="Medium",2,IF(Table13[[#This Row],[Discount Band]]="Low",1,0)))</f>
        <v>0</v>
      </c>
      <c r="F657" s="34">
        <v>2151</v>
      </c>
      <c r="G657" s="26">
        <v>250</v>
      </c>
      <c r="H657" s="26">
        <v>300</v>
      </c>
      <c r="I657" s="26">
        <v>645300</v>
      </c>
      <c r="J657" s="26">
        <v>0</v>
      </c>
      <c r="K657" s="26">
        <v>645300</v>
      </c>
      <c r="L657" s="26">
        <v>537750</v>
      </c>
      <c r="M657" s="26">
        <v>107550</v>
      </c>
      <c r="N657" s="32">
        <v>41883</v>
      </c>
      <c r="O657" s="28">
        <v>9</v>
      </c>
      <c r="P657" s="33" t="s">
        <v>36</v>
      </c>
      <c r="Q657" s="31">
        <v>2014</v>
      </c>
    </row>
    <row r="658" spans="1:17" ht="12.55" x14ac:dyDescent="0.2">
      <c r="A658" s="24" t="s">
        <v>33</v>
      </c>
      <c r="B658" s="24" t="s">
        <v>39</v>
      </c>
      <c r="C658" s="25" t="s">
        <v>28</v>
      </c>
      <c r="D658" s="25" t="s">
        <v>48</v>
      </c>
      <c r="E658" s="28">
        <f>IF(Table13[[#This Row],[Discount Band]]="High",3,IF(Table13[[#This Row],[Discount Band]]="Medium",2,IF(Table13[[#This Row],[Discount Band]]="Low",1,0)))</f>
        <v>1</v>
      </c>
      <c r="F658" s="34">
        <v>2301</v>
      </c>
      <c r="G658" s="26">
        <v>5</v>
      </c>
      <c r="H658" s="26">
        <v>300</v>
      </c>
      <c r="I658" s="26">
        <v>690300</v>
      </c>
      <c r="J658" s="26">
        <v>6903</v>
      </c>
      <c r="K658" s="26">
        <v>683397</v>
      </c>
      <c r="L658" s="26">
        <v>575250</v>
      </c>
      <c r="M658" s="26">
        <v>108147</v>
      </c>
      <c r="N658" s="32">
        <v>41730</v>
      </c>
      <c r="O658" s="28">
        <v>4</v>
      </c>
      <c r="P658" s="33" t="s">
        <v>46</v>
      </c>
      <c r="Q658" s="31">
        <v>2014</v>
      </c>
    </row>
    <row r="659" spans="1:17" ht="12.55" x14ac:dyDescent="0.2">
      <c r="A659" s="24" t="s">
        <v>16</v>
      </c>
      <c r="B659" s="24" t="s">
        <v>17</v>
      </c>
      <c r="C659" s="25" t="s">
        <v>40</v>
      </c>
      <c r="D659" s="25" t="s">
        <v>51</v>
      </c>
      <c r="E659" s="28">
        <f>IF(Table13[[#This Row],[Discount Band]]="High",3,IF(Table13[[#This Row],[Discount Band]]="Medium",2,IF(Table13[[#This Row],[Discount Band]]="Low",1,0)))</f>
        <v>3</v>
      </c>
      <c r="F659" s="34">
        <v>2104.5</v>
      </c>
      <c r="G659" s="26">
        <v>10</v>
      </c>
      <c r="H659" s="26">
        <v>350</v>
      </c>
      <c r="I659" s="26">
        <v>736575</v>
      </c>
      <c r="J659" s="26">
        <v>81023.25</v>
      </c>
      <c r="K659" s="26">
        <v>655551.75</v>
      </c>
      <c r="L659" s="26">
        <v>547170</v>
      </c>
      <c r="M659" s="26">
        <v>108381.75</v>
      </c>
      <c r="N659" s="32">
        <v>41821</v>
      </c>
      <c r="O659" s="28">
        <v>7</v>
      </c>
      <c r="P659" s="33" t="s">
        <v>32</v>
      </c>
      <c r="Q659" s="31">
        <v>2014</v>
      </c>
    </row>
    <row r="660" spans="1:17" ht="12.55" x14ac:dyDescent="0.2">
      <c r="A660" s="24" t="s">
        <v>42</v>
      </c>
      <c r="B660" s="24" t="s">
        <v>39</v>
      </c>
      <c r="C660" s="25" t="s">
        <v>40</v>
      </c>
      <c r="D660" s="25" t="s">
        <v>48</v>
      </c>
      <c r="E660" s="28">
        <f>IF(Table13[[#This Row],[Discount Band]]="High",3,IF(Table13[[#This Row],[Discount Band]]="Medium",2,IF(Table13[[#This Row],[Discount Band]]="Low",1,0)))</f>
        <v>1</v>
      </c>
      <c r="F660" s="34">
        <v>2918</v>
      </c>
      <c r="G660" s="26">
        <v>10</v>
      </c>
      <c r="H660" s="26">
        <v>300</v>
      </c>
      <c r="I660" s="26">
        <v>875400</v>
      </c>
      <c r="J660" s="26">
        <v>35016</v>
      </c>
      <c r="K660" s="26">
        <v>840384</v>
      </c>
      <c r="L660" s="26">
        <v>729500</v>
      </c>
      <c r="M660" s="26">
        <v>110884</v>
      </c>
      <c r="N660" s="32">
        <v>41760</v>
      </c>
      <c r="O660" s="28">
        <v>5</v>
      </c>
      <c r="P660" s="33" t="s">
        <v>49</v>
      </c>
      <c r="Q660" s="31">
        <v>2014</v>
      </c>
    </row>
    <row r="661" spans="1:17" ht="12.55" x14ac:dyDescent="0.2">
      <c r="A661" s="24" t="s">
        <v>16</v>
      </c>
      <c r="B661" s="24" t="s">
        <v>39</v>
      </c>
      <c r="C661" s="25" t="s">
        <v>18</v>
      </c>
      <c r="D661" s="25" t="s">
        <v>50</v>
      </c>
      <c r="E661" s="28">
        <f>IF(Table13[[#This Row],[Discount Band]]="High",3,IF(Table13[[#This Row],[Discount Band]]="Medium",2,IF(Table13[[#This Row],[Discount Band]]="Low",1,0)))</f>
        <v>2</v>
      </c>
      <c r="F661" s="34">
        <v>1761</v>
      </c>
      <c r="G661" s="26">
        <v>3</v>
      </c>
      <c r="H661" s="26">
        <v>350</v>
      </c>
      <c r="I661" s="26">
        <v>616350</v>
      </c>
      <c r="J661" s="26">
        <v>43144.5</v>
      </c>
      <c r="K661" s="26">
        <v>573205.5</v>
      </c>
      <c r="L661" s="26">
        <v>457860</v>
      </c>
      <c r="M661" s="26">
        <v>115345.5</v>
      </c>
      <c r="N661" s="32">
        <v>41699</v>
      </c>
      <c r="O661" s="28">
        <v>3</v>
      </c>
      <c r="P661" s="33" t="s">
        <v>29</v>
      </c>
      <c r="Q661" s="31">
        <v>2014</v>
      </c>
    </row>
    <row r="662" spans="1:17" ht="12.55" x14ac:dyDescent="0.2">
      <c r="A662" s="24" t="s">
        <v>16</v>
      </c>
      <c r="B662" s="24" t="s">
        <v>26</v>
      </c>
      <c r="C662" s="25" t="s">
        <v>47</v>
      </c>
      <c r="D662" s="25" t="s">
        <v>50</v>
      </c>
      <c r="E662" s="28">
        <f>IF(Table13[[#This Row],[Discount Band]]="High",3,IF(Table13[[#This Row],[Discount Band]]="Medium",2,IF(Table13[[#This Row],[Discount Band]]="Low",1,0)))</f>
        <v>2</v>
      </c>
      <c r="F662" s="34">
        <v>1679</v>
      </c>
      <c r="G662" s="26">
        <v>260</v>
      </c>
      <c r="H662" s="26">
        <v>350</v>
      </c>
      <c r="I662" s="26">
        <v>587650</v>
      </c>
      <c r="J662" s="26">
        <v>35259</v>
      </c>
      <c r="K662" s="26">
        <v>552391</v>
      </c>
      <c r="L662" s="26">
        <v>436540</v>
      </c>
      <c r="M662" s="26">
        <v>115851</v>
      </c>
      <c r="N662" s="32">
        <v>41883</v>
      </c>
      <c r="O662" s="28">
        <v>9</v>
      </c>
      <c r="P662" s="33" t="s">
        <v>36</v>
      </c>
      <c r="Q662" s="31">
        <v>2014</v>
      </c>
    </row>
    <row r="663" spans="1:17" ht="12.55" x14ac:dyDescent="0.2">
      <c r="A663" s="24" t="s">
        <v>42</v>
      </c>
      <c r="B663" s="24" t="s">
        <v>39</v>
      </c>
      <c r="C663" s="25" t="s">
        <v>45</v>
      </c>
      <c r="D663" s="25" t="s">
        <v>48</v>
      </c>
      <c r="E663" s="28">
        <f>IF(Table13[[#This Row],[Discount Band]]="High",3,IF(Table13[[#This Row],[Discount Band]]="Medium",2,IF(Table13[[#This Row],[Discount Band]]="Low",1,0)))</f>
        <v>1</v>
      </c>
      <c r="F663" s="34">
        <v>2844</v>
      </c>
      <c r="G663" s="26">
        <v>250</v>
      </c>
      <c r="H663" s="26">
        <v>300</v>
      </c>
      <c r="I663" s="26">
        <v>853200</v>
      </c>
      <c r="J663" s="26">
        <v>25596</v>
      </c>
      <c r="K663" s="26">
        <v>827604</v>
      </c>
      <c r="L663" s="26">
        <v>711000</v>
      </c>
      <c r="M663" s="26">
        <v>116604</v>
      </c>
      <c r="N663" s="32">
        <v>41671</v>
      </c>
      <c r="O663" s="28">
        <v>2</v>
      </c>
      <c r="P663" s="33" t="s">
        <v>41</v>
      </c>
      <c r="Q663" s="31">
        <v>2014</v>
      </c>
    </row>
    <row r="664" spans="1:17" ht="12.55" x14ac:dyDescent="0.2">
      <c r="A664" s="24" t="s">
        <v>16</v>
      </c>
      <c r="B664" s="24" t="s">
        <v>17</v>
      </c>
      <c r="C664" s="25" t="s">
        <v>40</v>
      </c>
      <c r="D664" s="25" t="s">
        <v>51</v>
      </c>
      <c r="E664" s="28">
        <f>IF(Table13[[#This Row],[Discount Band]]="High",3,IF(Table13[[#This Row],[Discount Band]]="Medium",2,IF(Table13[[#This Row],[Discount Band]]="Low",1,0)))</f>
        <v>3</v>
      </c>
      <c r="F664" s="34">
        <v>2632</v>
      </c>
      <c r="G664" s="26">
        <v>10</v>
      </c>
      <c r="H664" s="26">
        <v>350</v>
      </c>
      <c r="I664" s="26">
        <v>921200</v>
      </c>
      <c r="J664" s="26">
        <v>119756</v>
      </c>
      <c r="K664" s="26">
        <v>801444</v>
      </c>
      <c r="L664" s="26">
        <v>684320</v>
      </c>
      <c r="M664" s="26">
        <v>117124</v>
      </c>
      <c r="N664" s="32">
        <v>41791</v>
      </c>
      <c r="O664" s="28">
        <v>6</v>
      </c>
      <c r="P664" s="33" t="s">
        <v>25</v>
      </c>
      <c r="Q664" s="31">
        <v>2014</v>
      </c>
    </row>
    <row r="665" spans="1:17" ht="12.55" x14ac:dyDescent="0.2">
      <c r="A665" s="24" t="s">
        <v>16</v>
      </c>
      <c r="B665" s="24" t="s">
        <v>17</v>
      </c>
      <c r="C665" s="25" t="s">
        <v>44</v>
      </c>
      <c r="D665" s="25" t="s">
        <v>51</v>
      </c>
      <c r="E665" s="28">
        <f>IF(Table13[[#This Row],[Discount Band]]="High",3,IF(Table13[[#This Row],[Discount Band]]="Medium",2,IF(Table13[[#This Row],[Discount Band]]="Low",1,0)))</f>
        <v>3</v>
      </c>
      <c r="F665" s="34">
        <v>2632</v>
      </c>
      <c r="G665" s="26">
        <v>120</v>
      </c>
      <c r="H665" s="26">
        <v>350</v>
      </c>
      <c r="I665" s="26">
        <v>921200</v>
      </c>
      <c r="J665" s="26">
        <v>119756</v>
      </c>
      <c r="K665" s="26">
        <v>801444</v>
      </c>
      <c r="L665" s="26">
        <v>684320</v>
      </c>
      <c r="M665" s="26">
        <v>117124</v>
      </c>
      <c r="N665" s="32">
        <v>41791</v>
      </c>
      <c r="O665" s="28">
        <v>6</v>
      </c>
      <c r="P665" s="33" t="s">
        <v>25</v>
      </c>
      <c r="Q665" s="31">
        <v>2014</v>
      </c>
    </row>
    <row r="666" spans="1:17" ht="12.55" x14ac:dyDescent="0.2">
      <c r="A666" s="24" t="s">
        <v>42</v>
      </c>
      <c r="B666" s="24" t="s">
        <v>39</v>
      </c>
      <c r="C666" s="25" t="s">
        <v>28</v>
      </c>
      <c r="D666" s="25" t="s">
        <v>48</v>
      </c>
      <c r="E666" s="28">
        <f>IF(Table13[[#This Row],[Discount Band]]="High",3,IF(Table13[[#This Row],[Discount Band]]="Medium",2,IF(Table13[[#This Row],[Discount Band]]="Low",1,0)))</f>
        <v>1</v>
      </c>
      <c r="F666" s="34">
        <v>2498</v>
      </c>
      <c r="G666" s="26">
        <v>5</v>
      </c>
      <c r="H666" s="26">
        <v>300</v>
      </c>
      <c r="I666" s="26">
        <v>749400</v>
      </c>
      <c r="J666" s="26">
        <v>7494</v>
      </c>
      <c r="K666" s="26">
        <v>741906</v>
      </c>
      <c r="L666" s="26">
        <v>624500</v>
      </c>
      <c r="M666" s="26">
        <v>117406</v>
      </c>
      <c r="N666" s="32">
        <v>41518</v>
      </c>
      <c r="O666" s="28">
        <v>9</v>
      </c>
      <c r="P666" s="33" t="s">
        <v>36</v>
      </c>
      <c r="Q666" s="31">
        <v>2013</v>
      </c>
    </row>
    <row r="667" spans="1:17" ht="12.55" x14ac:dyDescent="0.2">
      <c r="A667" s="24" t="s">
        <v>16</v>
      </c>
      <c r="B667" s="24" t="s">
        <v>26</v>
      </c>
      <c r="C667" s="25" t="s">
        <v>18</v>
      </c>
      <c r="D667" s="25" t="s">
        <v>48</v>
      </c>
      <c r="E667" s="28">
        <f>IF(Table13[[#This Row],[Discount Band]]="High",3,IF(Table13[[#This Row],[Discount Band]]="Medium",2,IF(Table13[[#This Row],[Discount Band]]="Low",1,0)))</f>
        <v>1</v>
      </c>
      <c r="F667" s="34">
        <v>1397</v>
      </c>
      <c r="G667" s="26">
        <v>3</v>
      </c>
      <c r="H667" s="26">
        <v>350</v>
      </c>
      <c r="I667" s="26">
        <v>488950</v>
      </c>
      <c r="J667" s="26">
        <v>4889.5</v>
      </c>
      <c r="K667" s="26">
        <v>484060.5</v>
      </c>
      <c r="L667" s="26">
        <v>363220</v>
      </c>
      <c r="M667" s="26">
        <v>120840.5</v>
      </c>
      <c r="N667" s="32">
        <v>41913</v>
      </c>
      <c r="O667" s="28">
        <v>10</v>
      </c>
      <c r="P667" s="33" t="s">
        <v>37</v>
      </c>
      <c r="Q667" s="31">
        <v>2014</v>
      </c>
    </row>
    <row r="668" spans="1:17" ht="12.55" x14ac:dyDescent="0.2">
      <c r="A668" s="24" t="s">
        <v>16</v>
      </c>
      <c r="B668" s="24" t="s">
        <v>26</v>
      </c>
      <c r="C668" s="25" t="s">
        <v>45</v>
      </c>
      <c r="D668" s="25" t="s">
        <v>48</v>
      </c>
      <c r="E668" s="28">
        <f>IF(Table13[[#This Row],[Discount Band]]="High",3,IF(Table13[[#This Row],[Discount Band]]="Medium",2,IF(Table13[[#This Row],[Discount Band]]="Low",1,0)))</f>
        <v>1</v>
      </c>
      <c r="F668" s="34">
        <v>1397</v>
      </c>
      <c r="G668" s="26">
        <v>250</v>
      </c>
      <c r="H668" s="26">
        <v>350</v>
      </c>
      <c r="I668" s="26">
        <v>488950</v>
      </c>
      <c r="J668" s="26">
        <v>4889.5</v>
      </c>
      <c r="K668" s="26">
        <v>484060.5</v>
      </c>
      <c r="L668" s="26">
        <v>363220</v>
      </c>
      <c r="M668" s="26">
        <v>120840.5</v>
      </c>
      <c r="N668" s="32">
        <v>41913</v>
      </c>
      <c r="O668" s="28">
        <v>10</v>
      </c>
      <c r="P668" s="33" t="s">
        <v>37</v>
      </c>
      <c r="Q668" s="31">
        <v>2014</v>
      </c>
    </row>
    <row r="669" spans="1:17" ht="12.55" x14ac:dyDescent="0.2">
      <c r="A669" s="24" t="s">
        <v>16</v>
      </c>
      <c r="B669" s="24" t="s">
        <v>39</v>
      </c>
      <c r="C669" s="25" t="s">
        <v>47</v>
      </c>
      <c r="D669" s="25" t="s">
        <v>50</v>
      </c>
      <c r="E669" s="28">
        <f>IF(Table13[[#This Row],[Discount Band]]="High",3,IF(Table13[[#This Row],[Discount Band]]="Medium",2,IF(Table13[[#This Row],[Discount Band]]="Low",1,0)))</f>
        <v>2</v>
      </c>
      <c r="F669" s="34">
        <v>2071</v>
      </c>
      <c r="G669" s="26">
        <v>260</v>
      </c>
      <c r="H669" s="26">
        <v>350</v>
      </c>
      <c r="I669" s="26">
        <v>724850</v>
      </c>
      <c r="J669" s="26">
        <v>65236.5</v>
      </c>
      <c r="K669" s="26">
        <v>659613.5</v>
      </c>
      <c r="L669" s="26">
        <v>538460</v>
      </c>
      <c r="M669" s="26">
        <v>121153.5</v>
      </c>
      <c r="N669" s="32">
        <v>41883</v>
      </c>
      <c r="O669" s="28">
        <v>9</v>
      </c>
      <c r="P669" s="33" t="s">
        <v>36</v>
      </c>
      <c r="Q669" s="31">
        <v>2014</v>
      </c>
    </row>
    <row r="670" spans="1:17" ht="12.55" x14ac:dyDescent="0.2">
      <c r="A670" s="24" t="s">
        <v>16</v>
      </c>
      <c r="B670" s="24" t="s">
        <v>17</v>
      </c>
      <c r="C670" s="25" t="s">
        <v>47</v>
      </c>
      <c r="D670" s="25" t="s">
        <v>51</v>
      </c>
      <c r="E670" s="28">
        <f>IF(Table13[[#This Row],[Discount Band]]="High",3,IF(Table13[[#This Row],[Discount Band]]="Medium",2,IF(Table13[[#This Row],[Discount Band]]="Low",1,0)))</f>
        <v>3</v>
      </c>
      <c r="F670" s="34">
        <v>2240</v>
      </c>
      <c r="G670" s="26">
        <v>260</v>
      </c>
      <c r="H670" s="26">
        <v>350</v>
      </c>
      <c r="I670" s="26">
        <v>784000</v>
      </c>
      <c r="J670" s="26">
        <v>78400</v>
      </c>
      <c r="K670" s="26">
        <v>705600</v>
      </c>
      <c r="L670" s="26">
        <v>582400</v>
      </c>
      <c r="M670" s="26">
        <v>123200</v>
      </c>
      <c r="N670" s="32">
        <v>41671</v>
      </c>
      <c r="O670" s="28">
        <v>2</v>
      </c>
      <c r="P670" s="33" t="s">
        <v>41</v>
      </c>
      <c r="Q670" s="31">
        <v>2014</v>
      </c>
    </row>
    <row r="671" spans="1:17" ht="12.55" x14ac:dyDescent="0.2">
      <c r="A671" s="24" t="s">
        <v>16</v>
      </c>
      <c r="B671" s="24" t="s">
        <v>39</v>
      </c>
      <c r="C671" s="25" t="s">
        <v>28</v>
      </c>
      <c r="D671" s="25" t="s">
        <v>51</v>
      </c>
      <c r="E671" s="28">
        <f>IF(Table13[[#This Row],[Discount Band]]="High",3,IF(Table13[[#This Row],[Discount Band]]="Medium",2,IF(Table13[[#This Row],[Discount Band]]="Low",1,0)))</f>
        <v>3</v>
      </c>
      <c r="F671" s="34">
        <v>2313</v>
      </c>
      <c r="G671" s="26">
        <v>5</v>
      </c>
      <c r="H671" s="26">
        <v>350</v>
      </c>
      <c r="I671" s="26">
        <v>809550</v>
      </c>
      <c r="J671" s="26">
        <v>80955</v>
      </c>
      <c r="K671" s="26">
        <v>728595</v>
      </c>
      <c r="L671" s="26">
        <v>601380</v>
      </c>
      <c r="M671" s="26">
        <v>127215</v>
      </c>
      <c r="N671" s="32">
        <v>41760</v>
      </c>
      <c r="O671" s="28">
        <v>5</v>
      </c>
      <c r="P671" s="33" t="s">
        <v>49</v>
      </c>
      <c r="Q671" s="31">
        <v>2014</v>
      </c>
    </row>
    <row r="672" spans="1:17" ht="12.55" x14ac:dyDescent="0.2">
      <c r="A672" s="24" t="s">
        <v>16</v>
      </c>
      <c r="B672" s="24" t="s">
        <v>26</v>
      </c>
      <c r="C672" s="25" t="s">
        <v>45</v>
      </c>
      <c r="D672" s="25" t="s">
        <v>48</v>
      </c>
      <c r="E672" s="28">
        <f>IF(Table13[[#This Row],[Discount Band]]="High",3,IF(Table13[[#This Row],[Discount Band]]="Medium",2,IF(Table13[[#This Row],[Discount Band]]="Low",1,0)))</f>
        <v>1</v>
      </c>
      <c r="F672" s="34">
        <v>1642</v>
      </c>
      <c r="G672" s="26">
        <v>250</v>
      </c>
      <c r="H672" s="26">
        <v>350</v>
      </c>
      <c r="I672" s="26">
        <v>574700</v>
      </c>
      <c r="J672" s="26">
        <v>17241</v>
      </c>
      <c r="K672" s="26">
        <v>557459</v>
      </c>
      <c r="L672" s="26">
        <v>426920</v>
      </c>
      <c r="M672" s="26">
        <v>130539</v>
      </c>
      <c r="N672" s="32">
        <v>41852</v>
      </c>
      <c r="O672" s="28">
        <v>8</v>
      </c>
      <c r="P672" s="33" t="s">
        <v>35</v>
      </c>
      <c r="Q672" s="31">
        <v>2014</v>
      </c>
    </row>
    <row r="673" spans="1:17" ht="12.55" x14ac:dyDescent="0.2">
      <c r="A673" s="24" t="s">
        <v>16</v>
      </c>
      <c r="B673" s="24" t="s">
        <v>22</v>
      </c>
      <c r="C673" s="25" t="s">
        <v>40</v>
      </c>
      <c r="D673" s="25" t="s">
        <v>50</v>
      </c>
      <c r="E673" s="28">
        <f>IF(Table13[[#This Row],[Discount Band]]="High",3,IF(Table13[[#This Row],[Discount Band]]="Medium",2,IF(Table13[[#This Row],[Discount Band]]="Low",1,0)))</f>
        <v>2</v>
      </c>
      <c r="F673" s="34">
        <v>2146</v>
      </c>
      <c r="G673" s="26">
        <v>10</v>
      </c>
      <c r="H673" s="26">
        <v>350</v>
      </c>
      <c r="I673" s="26">
        <v>751100</v>
      </c>
      <c r="J673" s="26">
        <v>60088</v>
      </c>
      <c r="K673" s="26">
        <v>691012</v>
      </c>
      <c r="L673" s="26">
        <v>557960</v>
      </c>
      <c r="M673" s="26">
        <v>133052</v>
      </c>
      <c r="N673" s="32">
        <v>41579</v>
      </c>
      <c r="O673" s="28">
        <v>11</v>
      </c>
      <c r="P673" s="33" t="s">
        <v>43</v>
      </c>
      <c r="Q673" s="31">
        <v>2013</v>
      </c>
    </row>
    <row r="674" spans="1:17" ht="12.55" x14ac:dyDescent="0.2">
      <c r="A674" s="24" t="s">
        <v>16</v>
      </c>
      <c r="B674" s="24" t="s">
        <v>17</v>
      </c>
      <c r="C674" s="25" t="s">
        <v>47</v>
      </c>
      <c r="D674" s="25" t="s">
        <v>48</v>
      </c>
      <c r="E674" s="28">
        <f>IF(Table13[[#This Row],[Discount Band]]="High",3,IF(Table13[[#This Row],[Discount Band]]="Medium",2,IF(Table13[[#This Row],[Discount Band]]="Low",1,0)))</f>
        <v>1</v>
      </c>
      <c r="F674" s="34">
        <v>1778</v>
      </c>
      <c r="G674" s="26">
        <v>260</v>
      </c>
      <c r="H674" s="26">
        <v>350</v>
      </c>
      <c r="I674" s="26">
        <v>622300</v>
      </c>
      <c r="J674" s="26">
        <v>24892</v>
      </c>
      <c r="K674" s="26">
        <v>597408</v>
      </c>
      <c r="L674" s="26">
        <v>462280</v>
      </c>
      <c r="M674" s="26">
        <v>135128</v>
      </c>
      <c r="N674" s="32">
        <v>41609</v>
      </c>
      <c r="O674" s="28">
        <v>12</v>
      </c>
      <c r="P674" s="33" t="s">
        <v>27</v>
      </c>
      <c r="Q674" s="31">
        <v>2013</v>
      </c>
    </row>
    <row r="675" spans="1:17" ht="12.55" x14ac:dyDescent="0.2">
      <c r="A675" s="24" t="s">
        <v>16</v>
      </c>
      <c r="B675" s="24" t="s">
        <v>22</v>
      </c>
      <c r="C675" s="25" t="s">
        <v>18</v>
      </c>
      <c r="D675" s="25" t="s">
        <v>19</v>
      </c>
      <c r="E675" s="28">
        <f>IF(Table13[[#This Row],[Discount Band]]="High",3,IF(Table13[[#This Row],[Discount Band]]="Medium",2,IF(Table13[[#This Row],[Discount Band]]="Low",1,0)))</f>
        <v>0</v>
      </c>
      <c r="F675" s="34">
        <v>1513</v>
      </c>
      <c r="G675" s="26">
        <v>3</v>
      </c>
      <c r="H675" s="26">
        <v>350</v>
      </c>
      <c r="I675" s="26">
        <v>529550</v>
      </c>
      <c r="J675" s="26">
        <v>0</v>
      </c>
      <c r="K675" s="26">
        <v>529550</v>
      </c>
      <c r="L675" s="26">
        <v>393380</v>
      </c>
      <c r="M675" s="26">
        <v>136170</v>
      </c>
      <c r="N675" s="32">
        <v>41974</v>
      </c>
      <c r="O675" s="28">
        <v>12</v>
      </c>
      <c r="P675" s="33" t="s">
        <v>27</v>
      </c>
      <c r="Q675" s="31">
        <v>2014</v>
      </c>
    </row>
    <row r="676" spans="1:17" ht="12.55" x14ac:dyDescent="0.2">
      <c r="A676" s="24" t="s">
        <v>16</v>
      </c>
      <c r="B676" s="24" t="s">
        <v>22</v>
      </c>
      <c r="C676" s="25" t="s">
        <v>40</v>
      </c>
      <c r="D676" s="25" t="s">
        <v>19</v>
      </c>
      <c r="E676" s="28">
        <f>IF(Table13[[#This Row],[Discount Band]]="High",3,IF(Table13[[#This Row],[Discount Band]]="Medium",2,IF(Table13[[#This Row],[Discount Band]]="Low",1,0)))</f>
        <v>0</v>
      </c>
      <c r="F676" s="34">
        <v>1513</v>
      </c>
      <c r="G676" s="26">
        <v>10</v>
      </c>
      <c r="H676" s="26">
        <v>350</v>
      </c>
      <c r="I676" s="26">
        <v>529550</v>
      </c>
      <c r="J676" s="26">
        <v>0</v>
      </c>
      <c r="K676" s="26">
        <v>529550</v>
      </c>
      <c r="L676" s="26">
        <v>393380</v>
      </c>
      <c r="M676" s="26">
        <v>136170</v>
      </c>
      <c r="N676" s="32">
        <v>41974</v>
      </c>
      <c r="O676" s="28">
        <v>12</v>
      </c>
      <c r="P676" s="33" t="s">
        <v>27</v>
      </c>
      <c r="Q676" s="31">
        <v>2014</v>
      </c>
    </row>
    <row r="677" spans="1:17" ht="12.55" x14ac:dyDescent="0.2">
      <c r="A677" s="24" t="s">
        <v>42</v>
      </c>
      <c r="B677" s="24" t="s">
        <v>39</v>
      </c>
      <c r="C677" s="25" t="s">
        <v>40</v>
      </c>
      <c r="D677" s="25" t="s">
        <v>48</v>
      </c>
      <c r="E677" s="28">
        <f>IF(Table13[[#This Row],[Discount Band]]="High",3,IF(Table13[[#This Row],[Discount Band]]="Medium",2,IF(Table13[[#This Row],[Discount Band]]="Low",1,0)))</f>
        <v>1</v>
      </c>
      <c r="F677" s="34">
        <v>2905</v>
      </c>
      <c r="G677" s="26">
        <v>10</v>
      </c>
      <c r="H677" s="26">
        <v>300</v>
      </c>
      <c r="I677" s="26">
        <v>871500</v>
      </c>
      <c r="J677" s="26">
        <v>8715</v>
      </c>
      <c r="K677" s="26">
        <v>862785</v>
      </c>
      <c r="L677" s="26">
        <v>726250</v>
      </c>
      <c r="M677" s="26">
        <v>136535</v>
      </c>
      <c r="N677" s="32">
        <v>41944</v>
      </c>
      <c r="O677" s="28">
        <v>11</v>
      </c>
      <c r="P677" s="33" t="s">
        <v>43</v>
      </c>
      <c r="Q677" s="31">
        <v>2014</v>
      </c>
    </row>
    <row r="678" spans="1:17" ht="12.55" x14ac:dyDescent="0.2">
      <c r="A678" s="24" t="s">
        <v>16</v>
      </c>
      <c r="B678" s="24" t="s">
        <v>24</v>
      </c>
      <c r="C678" s="25" t="s">
        <v>45</v>
      </c>
      <c r="D678" s="25" t="s">
        <v>19</v>
      </c>
      <c r="E678" s="28">
        <f>IF(Table13[[#This Row],[Discount Band]]="High",3,IF(Table13[[#This Row],[Discount Band]]="Medium",2,IF(Table13[[#This Row],[Discount Band]]="Low",1,0)))</f>
        <v>0</v>
      </c>
      <c r="F678" s="34">
        <v>1527</v>
      </c>
      <c r="G678" s="26">
        <v>250</v>
      </c>
      <c r="H678" s="26">
        <v>350</v>
      </c>
      <c r="I678" s="26">
        <v>534450</v>
      </c>
      <c r="J678" s="26">
        <v>0</v>
      </c>
      <c r="K678" s="26">
        <v>534450</v>
      </c>
      <c r="L678" s="26">
        <v>397020</v>
      </c>
      <c r="M678" s="26">
        <v>137430</v>
      </c>
      <c r="N678" s="32">
        <v>41518</v>
      </c>
      <c r="O678" s="28">
        <v>9</v>
      </c>
      <c r="P678" s="33" t="s">
        <v>36</v>
      </c>
      <c r="Q678" s="31">
        <v>2013</v>
      </c>
    </row>
    <row r="679" spans="1:17" ht="12.55" x14ac:dyDescent="0.2">
      <c r="A679" s="24" t="s">
        <v>16</v>
      </c>
      <c r="B679" s="24" t="s">
        <v>26</v>
      </c>
      <c r="C679" s="25" t="s">
        <v>40</v>
      </c>
      <c r="D679" s="25" t="s">
        <v>50</v>
      </c>
      <c r="E679" s="28">
        <f>IF(Table13[[#This Row],[Discount Band]]="High",3,IF(Table13[[#This Row],[Discount Band]]="Medium",2,IF(Table13[[#This Row],[Discount Band]]="Low",1,0)))</f>
        <v>2</v>
      </c>
      <c r="F679" s="34">
        <v>2417</v>
      </c>
      <c r="G679" s="26">
        <v>10</v>
      </c>
      <c r="H679" s="26">
        <v>350</v>
      </c>
      <c r="I679" s="26">
        <v>845950</v>
      </c>
      <c r="J679" s="26">
        <v>76135.5</v>
      </c>
      <c r="K679" s="26">
        <v>769814.5</v>
      </c>
      <c r="L679" s="26">
        <v>628420</v>
      </c>
      <c r="M679" s="26">
        <v>141394.5</v>
      </c>
      <c r="N679" s="32">
        <v>41640</v>
      </c>
      <c r="O679" s="28">
        <v>1</v>
      </c>
      <c r="P679" s="33" t="s">
        <v>20</v>
      </c>
      <c r="Q679" s="31">
        <v>2014</v>
      </c>
    </row>
    <row r="680" spans="1:17" ht="12.55" x14ac:dyDescent="0.2">
      <c r="A680" s="24" t="s">
        <v>16</v>
      </c>
      <c r="B680" s="24" t="s">
        <v>26</v>
      </c>
      <c r="C680" s="25" t="s">
        <v>47</v>
      </c>
      <c r="D680" s="25" t="s">
        <v>48</v>
      </c>
      <c r="E680" s="28">
        <f>IF(Table13[[#This Row],[Discount Band]]="High",3,IF(Table13[[#This Row],[Discount Band]]="Medium",2,IF(Table13[[#This Row],[Discount Band]]="Low",1,0)))</f>
        <v>1</v>
      </c>
      <c r="F680" s="34">
        <v>1865</v>
      </c>
      <c r="G680" s="26">
        <v>260</v>
      </c>
      <c r="H680" s="26">
        <v>350</v>
      </c>
      <c r="I680" s="26">
        <v>652750</v>
      </c>
      <c r="J680" s="26">
        <v>26110</v>
      </c>
      <c r="K680" s="26">
        <v>626640</v>
      </c>
      <c r="L680" s="26">
        <v>484900</v>
      </c>
      <c r="M680" s="26">
        <v>141740</v>
      </c>
      <c r="N680" s="32">
        <v>41671</v>
      </c>
      <c r="O680" s="28">
        <v>2</v>
      </c>
      <c r="P680" s="33" t="s">
        <v>41</v>
      </c>
      <c r="Q680" s="31">
        <v>2014</v>
      </c>
    </row>
    <row r="681" spans="1:17" ht="12.55" x14ac:dyDescent="0.2">
      <c r="A681" s="24" t="s">
        <v>16</v>
      </c>
      <c r="B681" s="24" t="s">
        <v>22</v>
      </c>
      <c r="C681" s="25" t="s">
        <v>28</v>
      </c>
      <c r="D681" s="25" t="s">
        <v>48</v>
      </c>
      <c r="E681" s="28">
        <f>IF(Table13[[#This Row],[Discount Band]]="High",3,IF(Table13[[#This Row],[Discount Band]]="Medium",2,IF(Table13[[#This Row],[Discount Band]]="Low",1,0)))</f>
        <v>1</v>
      </c>
      <c r="F681" s="34">
        <v>1797</v>
      </c>
      <c r="G681" s="26">
        <v>5</v>
      </c>
      <c r="H681" s="26">
        <v>350</v>
      </c>
      <c r="I681" s="26">
        <v>628950</v>
      </c>
      <c r="J681" s="26">
        <v>18868.5</v>
      </c>
      <c r="K681" s="26">
        <v>610081.5</v>
      </c>
      <c r="L681" s="26">
        <v>467220</v>
      </c>
      <c r="M681" s="26">
        <v>142861.5</v>
      </c>
      <c r="N681" s="32">
        <v>41518</v>
      </c>
      <c r="O681" s="28">
        <v>9</v>
      </c>
      <c r="P681" s="33" t="s">
        <v>36</v>
      </c>
      <c r="Q681" s="31">
        <v>2013</v>
      </c>
    </row>
    <row r="682" spans="1:17" ht="12.55" x14ac:dyDescent="0.2">
      <c r="A682" s="24" t="s">
        <v>16</v>
      </c>
      <c r="B682" s="24" t="s">
        <v>24</v>
      </c>
      <c r="C682" s="25" t="s">
        <v>44</v>
      </c>
      <c r="D682" s="25" t="s">
        <v>50</v>
      </c>
      <c r="E682" s="28">
        <f>IF(Table13[[#This Row],[Discount Band]]="High",3,IF(Table13[[#This Row],[Discount Band]]="Medium",2,IF(Table13[[#This Row],[Discount Band]]="Low",1,0)))</f>
        <v>2</v>
      </c>
      <c r="F682" s="34">
        <v>2076</v>
      </c>
      <c r="G682" s="26">
        <v>120</v>
      </c>
      <c r="H682" s="26">
        <v>350</v>
      </c>
      <c r="I682" s="26">
        <v>726600</v>
      </c>
      <c r="J682" s="26">
        <v>43596</v>
      </c>
      <c r="K682" s="26">
        <v>683004</v>
      </c>
      <c r="L682" s="26">
        <v>539760</v>
      </c>
      <c r="M682" s="26">
        <v>143244</v>
      </c>
      <c r="N682" s="32">
        <v>41548</v>
      </c>
      <c r="O682" s="28">
        <v>10</v>
      </c>
      <c r="P682" s="33" t="s">
        <v>37</v>
      </c>
      <c r="Q682" s="31">
        <v>2013</v>
      </c>
    </row>
    <row r="683" spans="1:17" ht="12.55" x14ac:dyDescent="0.2">
      <c r="A683" s="24" t="s">
        <v>16</v>
      </c>
      <c r="B683" s="24" t="s">
        <v>24</v>
      </c>
      <c r="C683" s="25" t="s">
        <v>47</v>
      </c>
      <c r="D683" s="25" t="s">
        <v>50</v>
      </c>
      <c r="E683" s="28">
        <f>IF(Table13[[#This Row],[Discount Band]]="High",3,IF(Table13[[#This Row],[Discount Band]]="Medium",2,IF(Table13[[#This Row],[Discount Band]]="Low",1,0)))</f>
        <v>2</v>
      </c>
      <c r="F683" s="34">
        <v>2076</v>
      </c>
      <c r="G683" s="26">
        <v>260</v>
      </c>
      <c r="H683" s="26">
        <v>350</v>
      </c>
      <c r="I683" s="26">
        <v>726600</v>
      </c>
      <c r="J683" s="26">
        <v>43596</v>
      </c>
      <c r="K683" s="26">
        <v>683004</v>
      </c>
      <c r="L683" s="26">
        <v>539760</v>
      </c>
      <c r="M683" s="26">
        <v>143244</v>
      </c>
      <c r="N683" s="32">
        <v>41548</v>
      </c>
      <c r="O683" s="28">
        <v>10</v>
      </c>
      <c r="P683" s="33" t="s">
        <v>37</v>
      </c>
      <c r="Q683" s="31">
        <v>2013</v>
      </c>
    </row>
    <row r="684" spans="1:17" ht="12.55" x14ac:dyDescent="0.2">
      <c r="A684" s="24" t="s">
        <v>16</v>
      </c>
      <c r="B684" s="24" t="s">
        <v>22</v>
      </c>
      <c r="C684" s="25" t="s">
        <v>47</v>
      </c>
      <c r="D684" s="25" t="s">
        <v>48</v>
      </c>
      <c r="E684" s="28">
        <f>IF(Table13[[#This Row],[Discount Band]]="High",3,IF(Table13[[#This Row],[Discount Band]]="Medium",2,IF(Table13[[#This Row],[Discount Band]]="Low",1,0)))</f>
        <v>1</v>
      </c>
      <c r="F684" s="34">
        <v>1907</v>
      </c>
      <c r="G684" s="26">
        <v>260</v>
      </c>
      <c r="H684" s="26">
        <v>350</v>
      </c>
      <c r="I684" s="26">
        <v>667450</v>
      </c>
      <c r="J684" s="26">
        <v>26698</v>
      </c>
      <c r="K684" s="26">
        <v>640752</v>
      </c>
      <c r="L684" s="26">
        <v>495820</v>
      </c>
      <c r="M684" s="26">
        <v>144932</v>
      </c>
      <c r="N684" s="32">
        <v>41883</v>
      </c>
      <c r="O684" s="28">
        <v>9</v>
      </c>
      <c r="P684" s="33" t="s">
        <v>36</v>
      </c>
      <c r="Q684" s="31">
        <v>2014</v>
      </c>
    </row>
    <row r="685" spans="1:17" ht="12.55" x14ac:dyDescent="0.2">
      <c r="A685" s="24" t="s">
        <v>16</v>
      </c>
      <c r="B685" s="24" t="s">
        <v>39</v>
      </c>
      <c r="C685" s="25" t="s">
        <v>45</v>
      </c>
      <c r="D685" s="25" t="s">
        <v>51</v>
      </c>
      <c r="E685" s="28">
        <f>IF(Table13[[#This Row],[Discount Band]]="High",3,IF(Table13[[#This Row],[Discount Band]]="Medium",2,IF(Table13[[#This Row],[Discount Band]]="Low",1,0)))</f>
        <v>3</v>
      </c>
      <c r="F685" s="34">
        <v>2807</v>
      </c>
      <c r="G685" s="26">
        <v>250</v>
      </c>
      <c r="H685" s="26">
        <v>350</v>
      </c>
      <c r="I685" s="26">
        <v>982450</v>
      </c>
      <c r="J685" s="26">
        <v>98245</v>
      </c>
      <c r="K685" s="26">
        <v>884205</v>
      </c>
      <c r="L685" s="26">
        <v>729820</v>
      </c>
      <c r="M685" s="26">
        <v>154385</v>
      </c>
      <c r="N685" s="32">
        <v>41852</v>
      </c>
      <c r="O685" s="28">
        <v>8</v>
      </c>
      <c r="P685" s="33" t="s">
        <v>35</v>
      </c>
      <c r="Q685" s="31">
        <v>2014</v>
      </c>
    </row>
    <row r="686" spans="1:17" ht="12.55" x14ac:dyDescent="0.2">
      <c r="A686" s="24" t="s">
        <v>16</v>
      </c>
      <c r="B686" s="24" t="s">
        <v>17</v>
      </c>
      <c r="C686" s="25" t="s">
        <v>40</v>
      </c>
      <c r="D686" s="25" t="s">
        <v>19</v>
      </c>
      <c r="E686" s="28">
        <f>IF(Table13[[#This Row],[Discount Band]]="High",3,IF(Table13[[#This Row],[Discount Band]]="Medium",2,IF(Table13[[#This Row],[Discount Band]]="Low",1,0)))</f>
        <v>0</v>
      </c>
      <c r="F686" s="34">
        <v>1725</v>
      </c>
      <c r="G686" s="26">
        <v>10</v>
      </c>
      <c r="H686" s="26">
        <v>350</v>
      </c>
      <c r="I686" s="26">
        <v>603750</v>
      </c>
      <c r="J686" s="26">
        <v>0</v>
      </c>
      <c r="K686" s="26">
        <v>603750</v>
      </c>
      <c r="L686" s="26">
        <v>448500</v>
      </c>
      <c r="M686" s="26">
        <v>155250</v>
      </c>
      <c r="N686" s="32">
        <v>41579</v>
      </c>
      <c r="O686" s="28">
        <v>11</v>
      </c>
      <c r="P686" s="33" t="s">
        <v>43</v>
      </c>
      <c r="Q686" s="31">
        <v>2013</v>
      </c>
    </row>
    <row r="687" spans="1:17" ht="12.55" x14ac:dyDescent="0.2">
      <c r="A687" s="24" t="s">
        <v>16</v>
      </c>
      <c r="B687" s="24" t="s">
        <v>26</v>
      </c>
      <c r="C687" s="25" t="s">
        <v>45</v>
      </c>
      <c r="D687" s="25" t="s">
        <v>48</v>
      </c>
      <c r="E687" s="28">
        <f>IF(Table13[[#This Row],[Discount Band]]="High",3,IF(Table13[[#This Row],[Discount Band]]="Medium",2,IF(Table13[[#This Row],[Discount Band]]="Low",1,0)))</f>
        <v>1</v>
      </c>
      <c r="F687" s="34">
        <v>1940</v>
      </c>
      <c r="G687" s="26">
        <v>250</v>
      </c>
      <c r="H687" s="26">
        <v>350</v>
      </c>
      <c r="I687" s="26">
        <v>679000</v>
      </c>
      <c r="J687" s="26">
        <v>13580</v>
      </c>
      <c r="K687" s="26">
        <v>665420</v>
      </c>
      <c r="L687" s="26">
        <v>504400</v>
      </c>
      <c r="M687" s="26">
        <v>161020</v>
      </c>
      <c r="N687" s="32">
        <v>41609</v>
      </c>
      <c r="O687" s="28">
        <v>12</v>
      </c>
      <c r="P687" s="33" t="s">
        <v>27</v>
      </c>
      <c r="Q687" s="31">
        <v>2013</v>
      </c>
    </row>
    <row r="688" spans="1:17" ht="12.55" x14ac:dyDescent="0.2">
      <c r="A688" s="24" t="s">
        <v>16</v>
      </c>
      <c r="B688" s="24" t="s">
        <v>24</v>
      </c>
      <c r="C688" s="25" t="s">
        <v>44</v>
      </c>
      <c r="D688" s="25" t="s">
        <v>48</v>
      </c>
      <c r="E688" s="28">
        <f>IF(Table13[[#This Row],[Discount Band]]="High",3,IF(Table13[[#This Row],[Discount Band]]="Medium",2,IF(Table13[[#This Row],[Discount Band]]="Low",1,0)))</f>
        <v>1</v>
      </c>
      <c r="F688" s="34">
        <v>2177</v>
      </c>
      <c r="G688" s="26">
        <v>120</v>
      </c>
      <c r="H688" s="26">
        <v>350</v>
      </c>
      <c r="I688" s="26">
        <v>761950</v>
      </c>
      <c r="J688" s="26">
        <v>30478</v>
      </c>
      <c r="K688" s="26">
        <v>731472</v>
      </c>
      <c r="L688" s="26">
        <v>566020</v>
      </c>
      <c r="M688" s="26">
        <v>165452</v>
      </c>
      <c r="N688" s="32">
        <v>41913</v>
      </c>
      <c r="O688" s="28">
        <v>10</v>
      </c>
      <c r="P688" s="33" t="s">
        <v>37</v>
      </c>
      <c r="Q688" s="31">
        <v>2014</v>
      </c>
    </row>
    <row r="689" spans="1:17" ht="12.55" x14ac:dyDescent="0.2">
      <c r="A689" s="24" t="s">
        <v>16</v>
      </c>
      <c r="B689" s="24" t="s">
        <v>24</v>
      </c>
      <c r="C689" s="25" t="s">
        <v>45</v>
      </c>
      <c r="D689" s="25" t="s">
        <v>48</v>
      </c>
      <c r="E689" s="28">
        <f>IF(Table13[[#This Row],[Discount Band]]="High",3,IF(Table13[[#This Row],[Discount Band]]="Medium",2,IF(Table13[[#This Row],[Discount Band]]="Low",1,0)))</f>
        <v>1</v>
      </c>
      <c r="F689" s="34">
        <v>2177</v>
      </c>
      <c r="G689" s="26">
        <v>250</v>
      </c>
      <c r="H689" s="26">
        <v>350</v>
      </c>
      <c r="I689" s="26">
        <v>761950</v>
      </c>
      <c r="J689" s="26">
        <v>30478</v>
      </c>
      <c r="K689" s="26">
        <v>731472</v>
      </c>
      <c r="L689" s="26">
        <v>566020</v>
      </c>
      <c r="M689" s="26">
        <v>165452</v>
      </c>
      <c r="N689" s="32">
        <v>41913</v>
      </c>
      <c r="O689" s="28">
        <v>10</v>
      </c>
      <c r="P689" s="33" t="s">
        <v>37</v>
      </c>
      <c r="Q689" s="31">
        <v>2014</v>
      </c>
    </row>
    <row r="690" spans="1:17" ht="12.55" x14ac:dyDescent="0.2">
      <c r="A690" s="24" t="s">
        <v>16</v>
      </c>
      <c r="B690" s="24" t="s">
        <v>24</v>
      </c>
      <c r="C690" s="25" t="s">
        <v>18</v>
      </c>
      <c r="D690" s="25" t="s">
        <v>48</v>
      </c>
      <c r="E690" s="28">
        <f>IF(Table13[[#This Row],[Discount Band]]="High",3,IF(Table13[[#This Row],[Discount Band]]="Medium",2,IF(Table13[[#This Row],[Discount Band]]="Low",1,0)))</f>
        <v>1</v>
      </c>
      <c r="F690" s="34">
        <v>2155</v>
      </c>
      <c r="G690" s="26">
        <v>3</v>
      </c>
      <c r="H690" s="26">
        <v>350</v>
      </c>
      <c r="I690" s="26">
        <v>754250</v>
      </c>
      <c r="J690" s="26">
        <v>7542.5</v>
      </c>
      <c r="K690" s="26">
        <v>746707.5</v>
      </c>
      <c r="L690" s="26">
        <v>560300</v>
      </c>
      <c r="M690" s="26">
        <v>186407.5</v>
      </c>
      <c r="N690" s="32">
        <v>41974</v>
      </c>
      <c r="O690" s="28">
        <v>12</v>
      </c>
      <c r="P690" s="33" t="s">
        <v>27</v>
      </c>
      <c r="Q690" s="31">
        <v>2014</v>
      </c>
    </row>
    <row r="691" spans="1:17" ht="12.55" x14ac:dyDescent="0.2">
      <c r="A691" s="24" t="s">
        <v>16</v>
      </c>
      <c r="B691" s="24" t="s">
        <v>24</v>
      </c>
      <c r="C691" s="25" t="s">
        <v>40</v>
      </c>
      <c r="D691" s="25" t="s">
        <v>48</v>
      </c>
      <c r="E691" s="28">
        <f>IF(Table13[[#This Row],[Discount Band]]="High",3,IF(Table13[[#This Row],[Discount Band]]="Medium",2,IF(Table13[[#This Row],[Discount Band]]="Low",1,0)))</f>
        <v>1</v>
      </c>
      <c r="F691" s="34">
        <v>2155</v>
      </c>
      <c r="G691" s="26">
        <v>10</v>
      </c>
      <c r="H691" s="26">
        <v>350</v>
      </c>
      <c r="I691" s="26">
        <v>754250</v>
      </c>
      <c r="J691" s="26">
        <v>7542.5</v>
      </c>
      <c r="K691" s="26">
        <v>746707.5</v>
      </c>
      <c r="L691" s="26">
        <v>560300</v>
      </c>
      <c r="M691" s="26">
        <v>186407.5</v>
      </c>
      <c r="N691" s="32">
        <v>41974</v>
      </c>
      <c r="O691" s="28">
        <v>12</v>
      </c>
      <c r="P691" s="33" t="s">
        <v>27</v>
      </c>
      <c r="Q691" s="31">
        <v>2014</v>
      </c>
    </row>
    <row r="692" spans="1:17" ht="12.55" x14ac:dyDescent="0.2">
      <c r="A692" s="24" t="s">
        <v>16</v>
      </c>
      <c r="B692" s="24" t="s">
        <v>24</v>
      </c>
      <c r="C692" s="25" t="s">
        <v>47</v>
      </c>
      <c r="D692" s="25" t="s">
        <v>50</v>
      </c>
      <c r="E692" s="28">
        <f>IF(Table13[[#This Row],[Discount Band]]="High",3,IF(Table13[[#This Row],[Discount Band]]="Medium",2,IF(Table13[[#This Row],[Discount Band]]="Low",1,0)))</f>
        <v>2</v>
      </c>
      <c r="F692" s="34">
        <v>2876</v>
      </c>
      <c r="G692" s="26">
        <v>260</v>
      </c>
      <c r="H692" s="26">
        <v>350</v>
      </c>
      <c r="I692" s="26">
        <v>1006600</v>
      </c>
      <c r="J692" s="26">
        <v>70462</v>
      </c>
      <c r="K692" s="26">
        <v>936138</v>
      </c>
      <c r="L692" s="26">
        <v>747760</v>
      </c>
      <c r="M692" s="26">
        <v>188378</v>
      </c>
      <c r="N692" s="32">
        <v>41883</v>
      </c>
      <c r="O692" s="28">
        <v>9</v>
      </c>
      <c r="P692" s="33" t="s">
        <v>36</v>
      </c>
      <c r="Q692" s="31">
        <v>2014</v>
      </c>
    </row>
    <row r="693" spans="1:17" ht="12.55" x14ac:dyDescent="0.2">
      <c r="A693" s="24" t="s">
        <v>16</v>
      </c>
      <c r="B693" s="24" t="s">
        <v>17</v>
      </c>
      <c r="C693" s="25" t="s">
        <v>18</v>
      </c>
      <c r="D693" s="25" t="s">
        <v>48</v>
      </c>
      <c r="E693" s="28">
        <f>IF(Table13[[#This Row],[Discount Band]]="High",3,IF(Table13[[#This Row],[Discount Band]]="Medium",2,IF(Table13[[#This Row],[Discount Band]]="Low",1,0)))</f>
        <v>1</v>
      </c>
      <c r="F693" s="34">
        <v>2852</v>
      </c>
      <c r="G693" s="26">
        <v>3</v>
      </c>
      <c r="H693" s="26">
        <v>350</v>
      </c>
      <c r="I693" s="26">
        <v>998200</v>
      </c>
      <c r="J693" s="26">
        <v>19964</v>
      </c>
      <c r="K693" s="26">
        <v>978236</v>
      </c>
      <c r="L693" s="26">
        <v>741520</v>
      </c>
      <c r="M693" s="26">
        <v>236716</v>
      </c>
      <c r="N693" s="32">
        <v>41974</v>
      </c>
      <c r="O693" s="28">
        <v>12</v>
      </c>
      <c r="P693" s="33" t="s">
        <v>27</v>
      </c>
      <c r="Q693" s="31">
        <v>2014</v>
      </c>
    </row>
    <row r="694" spans="1:17" ht="12.55" x14ac:dyDescent="0.2">
      <c r="A694" s="24" t="s">
        <v>16</v>
      </c>
      <c r="B694" s="24" t="s">
        <v>17</v>
      </c>
      <c r="C694" s="25" t="s">
        <v>40</v>
      </c>
      <c r="D694" s="25" t="s">
        <v>48</v>
      </c>
      <c r="E694" s="28">
        <f>IF(Table13[[#This Row],[Discount Band]]="High",3,IF(Table13[[#This Row],[Discount Band]]="Medium",2,IF(Table13[[#This Row],[Discount Band]]="Low",1,0)))</f>
        <v>1</v>
      </c>
      <c r="F694" s="34">
        <v>2852</v>
      </c>
      <c r="G694" s="26">
        <v>10</v>
      </c>
      <c r="H694" s="26">
        <v>350</v>
      </c>
      <c r="I694" s="26">
        <v>998200</v>
      </c>
      <c r="J694" s="26">
        <v>19964</v>
      </c>
      <c r="K694" s="26">
        <v>978236</v>
      </c>
      <c r="L694" s="26">
        <v>741520</v>
      </c>
      <c r="M694" s="26">
        <v>236716</v>
      </c>
      <c r="N694" s="32">
        <v>41974</v>
      </c>
      <c r="O694" s="28">
        <v>12</v>
      </c>
      <c r="P694" s="33" t="s">
        <v>27</v>
      </c>
      <c r="Q694" s="31">
        <v>2014</v>
      </c>
    </row>
    <row r="695" spans="1:17" ht="12.55" x14ac:dyDescent="0.2">
      <c r="A695" s="24" t="s">
        <v>16</v>
      </c>
      <c r="B695" s="24" t="s">
        <v>22</v>
      </c>
      <c r="C695" s="25" t="s">
        <v>44</v>
      </c>
      <c r="D695" s="25" t="s">
        <v>48</v>
      </c>
      <c r="E695" s="28">
        <f>IF(Table13[[#This Row],[Discount Band]]="High",3,IF(Table13[[#This Row],[Discount Band]]="Medium",2,IF(Table13[[#This Row],[Discount Band]]="Low",1,0)))</f>
        <v>1</v>
      </c>
      <c r="F695" s="34">
        <v>2877</v>
      </c>
      <c r="G695" s="26">
        <v>120</v>
      </c>
      <c r="H695" s="26">
        <v>350</v>
      </c>
      <c r="I695" s="26">
        <v>1006950</v>
      </c>
      <c r="J695" s="26">
        <v>20139</v>
      </c>
      <c r="K695" s="26">
        <v>986811</v>
      </c>
      <c r="L695" s="26">
        <v>748020</v>
      </c>
      <c r="M695" s="26">
        <v>238791</v>
      </c>
      <c r="N695" s="32">
        <v>41913</v>
      </c>
      <c r="O695" s="28">
        <v>10</v>
      </c>
      <c r="P695" s="33" t="s">
        <v>37</v>
      </c>
      <c r="Q695" s="31">
        <v>2014</v>
      </c>
    </row>
    <row r="696" spans="1:17" ht="12.55" x14ac:dyDescent="0.2">
      <c r="A696" s="24" t="s">
        <v>16</v>
      </c>
      <c r="B696" s="24" t="s">
        <v>22</v>
      </c>
      <c r="C696" s="25" t="s">
        <v>45</v>
      </c>
      <c r="D696" s="25" t="s">
        <v>48</v>
      </c>
      <c r="E696" s="28">
        <f>IF(Table13[[#This Row],[Discount Band]]="High",3,IF(Table13[[#This Row],[Discount Band]]="Medium",2,IF(Table13[[#This Row],[Discount Band]]="Low",1,0)))</f>
        <v>1</v>
      </c>
      <c r="F696" s="34">
        <v>2877</v>
      </c>
      <c r="G696" s="26">
        <v>250</v>
      </c>
      <c r="H696" s="26">
        <v>350</v>
      </c>
      <c r="I696" s="26">
        <v>1006950</v>
      </c>
      <c r="J696" s="26">
        <v>20139</v>
      </c>
      <c r="K696" s="26">
        <v>986811</v>
      </c>
      <c r="L696" s="26">
        <v>748020</v>
      </c>
      <c r="M696" s="26">
        <v>238791</v>
      </c>
      <c r="N696" s="32">
        <v>41913</v>
      </c>
      <c r="O696" s="28">
        <v>10</v>
      </c>
      <c r="P696" s="33" t="s">
        <v>37</v>
      </c>
      <c r="Q696" s="31">
        <v>2014</v>
      </c>
    </row>
    <row r="697" spans="1:17" ht="12.55" x14ac:dyDescent="0.2">
      <c r="A697" s="24" t="s">
        <v>16</v>
      </c>
      <c r="B697" s="24" t="s">
        <v>22</v>
      </c>
      <c r="C697" s="25" t="s">
        <v>44</v>
      </c>
      <c r="D697" s="25" t="s">
        <v>48</v>
      </c>
      <c r="E697" s="28">
        <f>IF(Table13[[#This Row],[Discount Band]]="High",3,IF(Table13[[#This Row],[Discount Band]]="Medium",2,IF(Table13[[#This Row],[Discount Band]]="Low",1,0)))</f>
        <v>1</v>
      </c>
      <c r="F697" s="34">
        <v>2966</v>
      </c>
      <c r="G697" s="26">
        <v>120</v>
      </c>
      <c r="H697" s="26">
        <v>350</v>
      </c>
      <c r="I697" s="26">
        <v>1038100</v>
      </c>
      <c r="J697" s="26">
        <v>20762</v>
      </c>
      <c r="K697" s="26">
        <v>1017338</v>
      </c>
      <c r="L697" s="26">
        <v>771160</v>
      </c>
      <c r="M697" s="26">
        <v>246178</v>
      </c>
      <c r="N697" s="32">
        <v>41548</v>
      </c>
      <c r="O697" s="28">
        <v>10</v>
      </c>
      <c r="P697" s="33" t="s">
        <v>37</v>
      </c>
      <c r="Q697" s="31">
        <v>2013</v>
      </c>
    </row>
    <row r="698" spans="1:17" ht="12.55" x14ac:dyDescent="0.2">
      <c r="A698" s="24" t="s">
        <v>16</v>
      </c>
      <c r="B698" s="24" t="s">
        <v>22</v>
      </c>
      <c r="C698" s="25" t="s">
        <v>47</v>
      </c>
      <c r="D698" s="25" t="s">
        <v>48</v>
      </c>
      <c r="E698" s="28">
        <f>IF(Table13[[#This Row],[Discount Band]]="High",3,IF(Table13[[#This Row],[Discount Band]]="Medium",2,IF(Table13[[#This Row],[Discount Band]]="Low",1,0)))</f>
        <v>1</v>
      </c>
      <c r="F698" s="34">
        <v>2966</v>
      </c>
      <c r="G698" s="26">
        <v>260</v>
      </c>
      <c r="H698" s="26">
        <v>350</v>
      </c>
      <c r="I698" s="26">
        <v>1038100</v>
      </c>
      <c r="J698" s="26">
        <v>20762</v>
      </c>
      <c r="K698" s="26">
        <v>1017338</v>
      </c>
      <c r="L698" s="26">
        <v>771160</v>
      </c>
      <c r="M698" s="26">
        <v>246178</v>
      </c>
      <c r="N698" s="32">
        <v>41548</v>
      </c>
      <c r="O698" s="28">
        <v>10</v>
      </c>
      <c r="P698" s="33" t="s">
        <v>37</v>
      </c>
      <c r="Q698" s="31">
        <v>2013</v>
      </c>
    </row>
    <row r="699" spans="1:17" ht="12.55" x14ac:dyDescent="0.2">
      <c r="A699" s="24" t="s">
        <v>16</v>
      </c>
      <c r="B699" s="24" t="s">
        <v>24</v>
      </c>
      <c r="C699" s="25" t="s">
        <v>47</v>
      </c>
      <c r="D699" s="25" t="s">
        <v>19</v>
      </c>
      <c r="E699" s="28">
        <f>IF(Table13[[#This Row],[Discount Band]]="High",3,IF(Table13[[#This Row],[Discount Band]]="Medium",2,IF(Table13[[#This Row],[Discount Band]]="Low",1,0)))</f>
        <v>0</v>
      </c>
      <c r="F699" s="34">
        <v>2750</v>
      </c>
      <c r="G699" s="26">
        <v>260</v>
      </c>
      <c r="H699" s="26">
        <v>350</v>
      </c>
      <c r="I699" s="26">
        <v>962500</v>
      </c>
      <c r="J699" s="26">
        <v>0</v>
      </c>
      <c r="K699" s="37">
        <v>35540.199999999997</v>
      </c>
      <c r="L699" s="26">
        <v>715000</v>
      </c>
      <c r="M699" s="26">
        <v>247500</v>
      </c>
      <c r="N699" s="32">
        <v>41671</v>
      </c>
      <c r="O699" s="28">
        <v>2</v>
      </c>
      <c r="P699" s="33" t="s">
        <v>41</v>
      </c>
      <c r="Q699" s="39">
        <v>2014</v>
      </c>
    </row>
    <row r="700" spans="1:17" ht="12.55" x14ac:dyDescent="0.2">
      <c r="A700" s="24" t="s">
        <v>16</v>
      </c>
      <c r="B700" s="24" t="s">
        <v>39</v>
      </c>
      <c r="C700" s="25" t="s">
        <v>40</v>
      </c>
      <c r="D700" s="25" t="s">
        <v>48</v>
      </c>
      <c r="E700" s="28">
        <f>IF(Table13[[#This Row],[Discount Band]]="High",3,IF(Table13[[#This Row],[Discount Band]]="Medium",2,IF(Table13[[#This Row],[Discount Band]]="Low",1,0)))</f>
        <v>1</v>
      </c>
      <c r="F700" s="34">
        <v>3450</v>
      </c>
      <c r="G700" s="26">
        <v>10</v>
      </c>
      <c r="H700" s="26">
        <v>350</v>
      </c>
      <c r="I700" s="26">
        <v>1207500</v>
      </c>
      <c r="J700" s="26">
        <v>48300</v>
      </c>
      <c r="K700" s="26">
        <v>1159200</v>
      </c>
      <c r="L700" s="26">
        <v>897000</v>
      </c>
      <c r="M700" s="26">
        <v>262200</v>
      </c>
      <c r="N700" s="32">
        <v>41821</v>
      </c>
      <c r="O700" s="28">
        <v>7</v>
      </c>
      <c r="P700" s="33" t="s">
        <v>32</v>
      </c>
      <c r="Q700" s="31">
        <v>2014</v>
      </c>
    </row>
    <row r="701" spans="1:17" ht="12.55" x14ac:dyDescent="0.2">
      <c r="A701" s="24" t="s">
        <v>30</v>
      </c>
      <c r="B701" s="36" t="s">
        <v>26</v>
      </c>
      <c r="C701" s="25" t="s">
        <v>28</v>
      </c>
      <c r="D701" s="25" t="s">
        <v>19</v>
      </c>
      <c r="E701" s="28">
        <f>IF(Table13[[#This Row],[Discount Band]]="High",3,IF(Table13[[#This Row],[Discount Band]]="Medium",2,IF(Table13[[#This Row],[Discount Band]]="Low",1,0)))</f>
        <v>0</v>
      </c>
      <c r="F701" s="34">
        <v>1545</v>
      </c>
      <c r="G701" s="26">
        <v>5</v>
      </c>
      <c r="H701" s="37">
        <v>118.87087517934</v>
      </c>
      <c r="I701" s="37">
        <v>38220</v>
      </c>
      <c r="J701" s="37">
        <v>2596.5</v>
      </c>
      <c r="K701" s="37">
        <v>35540.199999999997</v>
      </c>
      <c r="L701" s="37">
        <v>22550</v>
      </c>
      <c r="M701" s="37">
        <v>9241.7999999999993</v>
      </c>
      <c r="N701" s="32">
        <v>41791</v>
      </c>
      <c r="O701" s="28">
        <v>6</v>
      </c>
      <c r="P701" s="33" t="s">
        <v>25</v>
      </c>
      <c r="Q701" s="31">
        <v>2014</v>
      </c>
    </row>
    <row r="702" spans="1:17" ht="12.55" x14ac:dyDescent="0.2">
      <c r="A702" s="40"/>
      <c r="B702" s="40"/>
      <c r="C702" s="41"/>
      <c r="D702" s="41"/>
      <c r="E702" s="41"/>
      <c r="F702" s="42"/>
      <c r="G702" s="43"/>
      <c r="H702" s="43"/>
      <c r="I702" s="43"/>
      <c r="J702" s="43">
        <f>SUBTOTAL(101,Table13[Discounts])</f>
        <v>13154.063914285709</v>
      </c>
      <c r="K702" s="43"/>
      <c r="L702" s="43"/>
      <c r="M702" s="43"/>
      <c r="N702" s="44"/>
      <c r="O702" s="45"/>
      <c r="P702" s="46"/>
      <c r="Q702" s="45"/>
    </row>
    <row r="703" spans="1:17" ht="12.55" x14ac:dyDescent="0.2">
      <c r="C703" s="30"/>
      <c r="E703" s="34"/>
      <c r="F703" s="26"/>
      <c r="G703" s="26"/>
      <c r="H703" s="26"/>
      <c r="I703" s="26"/>
      <c r="J703" s="26"/>
      <c r="K703" s="26"/>
      <c r="L703" s="26"/>
      <c r="M703" s="27"/>
      <c r="N703" s="28"/>
      <c r="P703" s="29"/>
    </row>
    <row r="704" spans="1:17" ht="12.55" x14ac:dyDescent="0.2">
      <c r="C704" s="30"/>
      <c r="E704" s="25"/>
      <c r="F704" s="26"/>
      <c r="G704" s="26"/>
      <c r="H704" s="26">
        <f>MEDIAN(Table13[Gross Sales])</f>
        <v>38220</v>
      </c>
      <c r="I704" s="26">
        <f>MEDIAN(Table13[Discounts])</f>
        <v>2596.5</v>
      </c>
      <c r="J704" s="26">
        <f>MEDIAN(Table13[[ Sales]])</f>
        <v>35540.199999999997</v>
      </c>
      <c r="K704" s="26">
        <f>MEDIAN(Table13[COGS])</f>
        <v>22550</v>
      </c>
      <c r="L704" s="26">
        <f>MEDIAN(Table13[Profit])</f>
        <v>9241.7999999999993</v>
      </c>
      <c r="M704" s="27"/>
      <c r="N704" s="28"/>
      <c r="P704" s="29"/>
    </row>
    <row r="705" spans="3:16" ht="12.55" x14ac:dyDescent="0.2">
      <c r="C705" s="30"/>
      <c r="E705" s="25"/>
      <c r="F705" s="26"/>
      <c r="G705" s="26"/>
      <c r="H705" s="26"/>
      <c r="I705" s="26"/>
      <c r="J705" s="26"/>
      <c r="K705" s="26"/>
      <c r="L705" s="26"/>
      <c r="M705" s="27"/>
      <c r="N705" s="28"/>
      <c r="P705" s="29"/>
    </row>
    <row r="706" spans="3:16" ht="12.55" x14ac:dyDescent="0.2">
      <c r="C706" s="30"/>
      <c r="E706" s="25"/>
      <c r="F706" s="26"/>
      <c r="G706" s="26"/>
      <c r="H706" s="26"/>
      <c r="I706" s="26"/>
      <c r="J706" s="26"/>
      <c r="K706" s="26"/>
      <c r="L706" s="26"/>
      <c r="M706" s="27"/>
      <c r="N706" s="28"/>
      <c r="P706" s="29"/>
    </row>
    <row r="707" spans="3:16" ht="12.55" x14ac:dyDescent="0.2">
      <c r="C707" s="30"/>
      <c r="E707" s="25"/>
      <c r="F707" s="26"/>
      <c r="G707" s="26"/>
      <c r="H707" s="26"/>
      <c r="I707" s="26"/>
      <c r="J707" s="26"/>
      <c r="K707" s="26"/>
      <c r="L707" s="26"/>
      <c r="M707" s="27"/>
      <c r="N707" s="28"/>
      <c r="P707" s="29"/>
    </row>
    <row r="708" spans="3:16" ht="12.55" x14ac:dyDescent="0.2">
      <c r="C708" s="30"/>
      <c r="E708" s="25"/>
      <c r="F708" s="26"/>
      <c r="G708" s="26"/>
      <c r="H708" s="26"/>
      <c r="I708" s="26"/>
      <c r="J708" s="26"/>
      <c r="K708" s="26"/>
      <c r="L708" s="26"/>
      <c r="M708" s="27"/>
      <c r="N708" s="28"/>
      <c r="P708" s="29"/>
    </row>
    <row r="709" spans="3:16" ht="12.55" x14ac:dyDescent="0.2">
      <c r="C709" s="30"/>
      <c r="E709" s="25"/>
      <c r="F709" s="26"/>
      <c r="G709" s="26"/>
      <c r="H709" s="26"/>
      <c r="I709" s="26"/>
      <c r="J709" s="26"/>
      <c r="K709" s="26"/>
      <c r="L709" s="26"/>
      <c r="M709" s="27"/>
      <c r="N709" s="28"/>
      <c r="P709" s="29"/>
    </row>
    <row r="710" spans="3:16" ht="12.55" x14ac:dyDescent="0.2">
      <c r="C710" s="30"/>
      <c r="E710" s="25"/>
      <c r="F710" s="26"/>
      <c r="G710" s="26"/>
      <c r="H710" s="26"/>
      <c r="I710" s="26"/>
      <c r="J710" s="26"/>
      <c r="K710" s="26"/>
      <c r="L710" s="26"/>
      <c r="M710" s="27"/>
      <c r="N710" s="28"/>
      <c r="P710" s="29"/>
    </row>
    <row r="711" spans="3:16" ht="12.55" x14ac:dyDescent="0.2">
      <c r="C711" s="30"/>
      <c r="E711" s="25"/>
      <c r="F711" s="26"/>
      <c r="G711" s="26"/>
      <c r="H711" s="26"/>
      <c r="I711" s="26"/>
      <c r="J711" s="26"/>
      <c r="K711" s="26"/>
      <c r="L711" s="26"/>
      <c r="M711" s="27"/>
      <c r="N711" s="28"/>
      <c r="P711" s="29"/>
    </row>
    <row r="712" spans="3:16" ht="12.55" x14ac:dyDescent="0.2">
      <c r="C712" s="30"/>
      <c r="E712" s="25"/>
      <c r="F712" s="26"/>
      <c r="G712" s="26"/>
      <c r="H712" s="26"/>
      <c r="I712" s="26"/>
      <c r="J712" s="26"/>
      <c r="K712" s="26"/>
      <c r="L712" s="26"/>
      <c r="M712" s="27"/>
      <c r="N712" s="28"/>
      <c r="P712" s="29"/>
    </row>
    <row r="713" spans="3:16" ht="12.55" x14ac:dyDescent="0.2">
      <c r="C713" s="30"/>
      <c r="E713" s="25"/>
      <c r="F713" s="26"/>
      <c r="G713" s="26"/>
      <c r="H713" s="26"/>
      <c r="I713" s="26"/>
      <c r="J713" s="26"/>
      <c r="K713" s="26"/>
      <c r="L713" s="26"/>
      <c r="M713" s="27"/>
      <c r="N713" s="28"/>
      <c r="P713" s="29"/>
    </row>
    <row r="714" spans="3:16" ht="12.55" x14ac:dyDescent="0.2">
      <c r="C714" s="30"/>
      <c r="E714" s="25"/>
      <c r="F714" s="26"/>
      <c r="G714" s="26">
        <v>118.87087517934</v>
      </c>
      <c r="H714" s="26">
        <v>183435.71951219501</v>
      </c>
      <c r="I714" s="26">
        <v>13169.1677253219</v>
      </c>
      <c r="J714" s="26"/>
      <c r="K714" s="26"/>
      <c r="L714" s="26"/>
      <c r="M714" s="27"/>
      <c r="N714" s="28"/>
      <c r="P714" s="29"/>
    </row>
    <row r="715" spans="3:16" ht="12.55" x14ac:dyDescent="0.2">
      <c r="C715" s="30"/>
      <c r="E715" s="25"/>
      <c r="F715" s="26"/>
      <c r="G715" s="26"/>
      <c r="H715" s="26"/>
      <c r="I715" s="26"/>
      <c r="J715" s="26"/>
      <c r="K715" s="26"/>
      <c r="L715" s="26"/>
      <c r="M715" s="27"/>
      <c r="N715" s="28"/>
      <c r="P715" s="29"/>
    </row>
    <row r="716" spans="3:16" ht="12.55" x14ac:dyDescent="0.2">
      <c r="C716" s="30"/>
      <c r="E716" s="25"/>
      <c r="F716" s="26"/>
      <c r="G716" s="26"/>
      <c r="H716" s="26"/>
      <c r="I716" s="26"/>
      <c r="J716" s="26"/>
      <c r="K716" s="26"/>
      <c r="L716" s="26"/>
      <c r="M716" s="27"/>
      <c r="N716" s="28"/>
      <c r="P716" s="29"/>
    </row>
    <row r="717" spans="3:16" ht="12.55" x14ac:dyDescent="0.2">
      <c r="C717" s="30"/>
      <c r="E717" s="25"/>
      <c r="F717" s="26"/>
      <c r="G717" s="26"/>
      <c r="H717" s="26"/>
      <c r="I717" s="26"/>
      <c r="J717" s="26"/>
      <c r="K717" s="26"/>
      <c r="L717" s="26"/>
      <c r="M717" s="27"/>
      <c r="N717" s="28"/>
      <c r="P717" s="29"/>
    </row>
    <row r="718" spans="3:16" ht="12.55" x14ac:dyDescent="0.2">
      <c r="C718" s="30"/>
      <c r="E718" s="25"/>
      <c r="F718" s="26"/>
      <c r="G718" s="26"/>
      <c r="H718" s="26"/>
      <c r="I718" s="26"/>
      <c r="J718" s="26"/>
      <c r="K718" s="26"/>
      <c r="L718" s="26"/>
      <c r="M718" s="27"/>
      <c r="N718" s="28"/>
      <c r="P718" s="29"/>
    </row>
    <row r="719" spans="3:16" ht="12.55" x14ac:dyDescent="0.2">
      <c r="C719" s="30"/>
      <c r="E719" s="25"/>
      <c r="F719" s="26"/>
      <c r="G719" s="26"/>
      <c r="H719" s="26"/>
      <c r="I719" s="26"/>
      <c r="J719" s="26"/>
      <c r="K719" s="26"/>
      <c r="L719" s="26"/>
      <c r="M719" s="27"/>
      <c r="N719" s="28"/>
      <c r="P719" s="29"/>
    </row>
    <row r="720" spans="3:16" ht="12.55" x14ac:dyDescent="0.2">
      <c r="C720" s="30"/>
      <c r="E720" s="25"/>
      <c r="F720" s="26"/>
      <c r="G720" s="26"/>
      <c r="H720" s="26"/>
      <c r="I720" s="26"/>
      <c r="J720" s="26"/>
      <c r="K720" s="26"/>
      <c r="L720" s="26"/>
      <c r="M720" s="27"/>
      <c r="N720" s="28"/>
      <c r="P720" s="29"/>
    </row>
    <row r="721" spans="3:16" ht="12.55" x14ac:dyDescent="0.2">
      <c r="C721" s="30"/>
      <c r="E721" s="25"/>
      <c r="F721" s="26"/>
      <c r="G721" s="26"/>
      <c r="H721" s="26"/>
      <c r="I721" s="26"/>
      <c r="J721" s="26"/>
      <c r="K721" s="26"/>
      <c r="L721" s="26"/>
      <c r="M721" s="27"/>
      <c r="N721" s="28"/>
      <c r="P721" s="29"/>
    </row>
    <row r="722" spans="3:16" ht="12.55" x14ac:dyDescent="0.2">
      <c r="C722" s="30"/>
      <c r="E722" s="25"/>
      <c r="F722" s="26"/>
      <c r="G722" s="26"/>
      <c r="H722" s="26"/>
      <c r="I722" s="26"/>
      <c r="J722" s="26"/>
      <c r="K722" s="26"/>
      <c r="L722" s="26"/>
      <c r="M722" s="27"/>
      <c r="N722" s="28"/>
      <c r="P722" s="29"/>
    </row>
    <row r="723" spans="3:16" ht="12.55" x14ac:dyDescent="0.2">
      <c r="C723" s="30"/>
      <c r="E723" s="25"/>
      <c r="F723" s="26"/>
      <c r="G723" s="26"/>
      <c r="H723" s="26"/>
      <c r="I723" s="26"/>
      <c r="J723" s="26"/>
      <c r="K723" s="26"/>
      <c r="L723" s="26"/>
      <c r="M723" s="27"/>
      <c r="N723" s="28"/>
      <c r="P723" s="29"/>
    </row>
    <row r="724" spans="3:16" ht="12.55" x14ac:dyDescent="0.2">
      <c r="C724" s="30"/>
      <c r="E724" s="25"/>
      <c r="F724" s="26"/>
      <c r="G724" s="26"/>
      <c r="H724" s="26"/>
      <c r="I724" s="26"/>
      <c r="J724" s="26"/>
      <c r="K724" s="26"/>
      <c r="L724" s="26"/>
      <c r="M724" s="27"/>
      <c r="N724" s="28"/>
      <c r="P724" s="29"/>
    </row>
    <row r="725" spans="3:16" ht="12.55" x14ac:dyDescent="0.2">
      <c r="C725" s="30"/>
      <c r="E725" s="25"/>
      <c r="F725" s="26"/>
      <c r="G725" s="26"/>
      <c r="H725" s="26"/>
      <c r="I725" s="26"/>
      <c r="J725" s="26"/>
      <c r="K725" s="26"/>
      <c r="L725" s="26"/>
      <c r="M725" s="27"/>
      <c r="N725" s="28"/>
      <c r="P725" s="29"/>
    </row>
    <row r="726" spans="3:16" ht="12.55" x14ac:dyDescent="0.2">
      <c r="C726" s="30"/>
      <c r="E726" s="25"/>
      <c r="F726" s="26"/>
      <c r="G726" s="26"/>
      <c r="H726" s="26"/>
      <c r="I726" s="26"/>
      <c r="J726" s="26"/>
      <c r="K726" s="26"/>
      <c r="L726" s="26"/>
      <c r="M726" s="27"/>
      <c r="N726" s="28"/>
      <c r="P726" s="29"/>
    </row>
    <row r="727" spans="3:16" ht="12.55" x14ac:dyDescent="0.2">
      <c r="C727" s="30"/>
      <c r="E727" s="25"/>
      <c r="F727" s="26"/>
      <c r="G727" s="26"/>
      <c r="H727" s="26"/>
      <c r="I727" s="26"/>
      <c r="J727" s="26"/>
      <c r="K727" s="26"/>
      <c r="L727" s="26"/>
      <c r="M727" s="27"/>
      <c r="N727" s="28"/>
      <c r="P727" s="29"/>
    </row>
    <row r="728" spans="3:16" ht="12.55" x14ac:dyDescent="0.2">
      <c r="C728" s="30"/>
      <c r="E728" s="25"/>
      <c r="F728" s="26"/>
      <c r="G728" s="26"/>
      <c r="H728" s="26"/>
      <c r="I728" s="26"/>
      <c r="J728" s="26"/>
      <c r="K728" s="26"/>
      <c r="L728" s="26"/>
      <c r="M728" s="27"/>
      <c r="N728" s="28"/>
      <c r="P728" s="29"/>
    </row>
    <row r="729" spans="3:16" ht="12.55" x14ac:dyDescent="0.2">
      <c r="C729" s="30"/>
      <c r="E729" s="25"/>
      <c r="F729" s="26"/>
      <c r="G729" s="26"/>
      <c r="H729" s="26"/>
      <c r="I729" s="26"/>
      <c r="J729" s="26"/>
      <c r="K729" s="26"/>
      <c r="L729" s="26"/>
      <c r="M729" s="27"/>
      <c r="N729" s="28"/>
      <c r="P729" s="29"/>
    </row>
    <row r="730" spans="3:16" ht="12.55" x14ac:dyDescent="0.2">
      <c r="C730" s="30"/>
      <c r="E730" s="25"/>
      <c r="F730" s="26"/>
      <c r="G730" s="26"/>
      <c r="H730" s="26"/>
      <c r="I730" s="26"/>
      <c r="J730" s="26"/>
      <c r="K730" s="26"/>
      <c r="L730" s="26"/>
      <c r="M730" s="27"/>
      <c r="N730" s="28"/>
      <c r="P730" s="29"/>
    </row>
    <row r="731" spans="3:16" ht="12.55" x14ac:dyDescent="0.2">
      <c r="C731" s="30"/>
      <c r="E731" s="25"/>
      <c r="F731" s="26"/>
      <c r="G731" s="26"/>
      <c r="H731" s="26"/>
      <c r="I731" s="26"/>
      <c r="J731" s="26"/>
      <c r="K731" s="26"/>
      <c r="L731" s="26"/>
      <c r="M731" s="27"/>
      <c r="N731" s="28"/>
      <c r="P731" s="29"/>
    </row>
    <row r="732" spans="3:16" ht="12.55" x14ac:dyDescent="0.2">
      <c r="C732" s="30"/>
      <c r="E732" s="25"/>
      <c r="F732" s="26"/>
      <c r="G732" s="26"/>
      <c r="H732" s="26"/>
      <c r="I732" s="26"/>
      <c r="J732" s="26"/>
      <c r="K732" s="26"/>
      <c r="L732" s="26"/>
      <c r="M732" s="27"/>
      <c r="N732" s="28"/>
      <c r="P732" s="29"/>
    </row>
    <row r="733" spans="3:16" ht="12.55" x14ac:dyDescent="0.2">
      <c r="C733" s="30"/>
      <c r="E733" s="25"/>
      <c r="F733" s="26"/>
      <c r="G733" s="26"/>
      <c r="H733" s="26"/>
      <c r="I733" s="26"/>
      <c r="J733" s="26"/>
      <c r="K733" s="26"/>
      <c r="L733" s="26"/>
      <c r="M733" s="27"/>
      <c r="N733" s="28"/>
      <c r="P733" s="29"/>
    </row>
    <row r="734" spans="3:16" ht="12.55" x14ac:dyDescent="0.2">
      <c r="C734" s="30"/>
      <c r="E734" s="25"/>
      <c r="F734" s="26"/>
      <c r="G734" s="26"/>
      <c r="H734" s="26"/>
      <c r="I734" s="26"/>
      <c r="J734" s="26"/>
      <c r="K734" s="26"/>
      <c r="L734" s="26"/>
      <c r="M734" s="27"/>
      <c r="N734" s="28"/>
      <c r="P734" s="29"/>
    </row>
    <row r="735" spans="3:16" ht="12.55" x14ac:dyDescent="0.2">
      <c r="C735" s="30"/>
      <c r="E735" s="25"/>
      <c r="F735" s="26"/>
      <c r="G735" s="26"/>
      <c r="H735" s="26"/>
      <c r="I735" s="26"/>
      <c r="J735" s="26"/>
      <c r="K735" s="26"/>
      <c r="L735" s="26"/>
      <c r="M735" s="27"/>
      <c r="N735" s="28"/>
      <c r="P735" s="29"/>
    </row>
    <row r="736" spans="3:16" ht="12.55" x14ac:dyDescent="0.2">
      <c r="C736" s="30"/>
      <c r="E736" s="25"/>
      <c r="F736" s="26"/>
      <c r="G736" s="26"/>
      <c r="H736" s="26"/>
      <c r="I736" s="26"/>
      <c r="J736" s="26"/>
      <c r="K736" s="26"/>
      <c r="L736" s="26"/>
      <c r="M736" s="27"/>
      <c r="N736" s="28"/>
      <c r="P736" s="29"/>
    </row>
    <row r="737" spans="3:16" ht="12.55" x14ac:dyDescent="0.2">
      <c r="C737" s="30"/>
      <c r="E737" s="25"/>
      <c r="F737" s="26"/>
      <c r="G737" s="26"/>
      <c r="H737" s="26"/>
      <c r="I737" s="26"/>
      <c r="J737" s="26"/>
      <c r="K737" s="26"/>
      <c r="L737" s="26"/>
      <c r="M737" s="27"/>
      <c r="N737" s="28"/>
      <c r="P737" s="29"/>
    </row>
    <row r="738" spans="3:16" ht="12.55" x14ac:dyDescent="0.2">
      <c r="C738" s="30"/>
      <c r="E738" s="25"/>
      <c r="F738" s="26"/>
      <c r="G738" s="26"/>
      <c r="H738" s="26"/>
      <c r="I738" s="26"/>
      <c r="J738" s="26"/>
      <c r="K738" s="26"/>
      <c r="L738" s="26"/>
      <c r="M738" s="27"/>
      <c r="N738" s="28"/>
      <c r="P738" s="29"/>
    </row>
    <row r="739" spans="3:16" ht="12.55" x14ac:dyDescent="0.2">
      <c r="C739" s="30"/>
      <c r="E739" s="25"/>
      <c r="F739" s="26"/>
      <c r="G739" s="26"/>
      <c r="H739" s="26"/>
      <c r="I739" s="26"/>
      <c r="J739" s="26"/>
      <c r="K739" s="26"/>
      <c r="L739" s="26"/>
      <c r="M739" s="27"/>
      <c r="N739" s="28"/>
      <c r="P739" s="29"/>
    </row>
    <row r="740" spans="3:16" ht="12.55" x14ac:dyDescent="0.2">
      <c r="C740" s="30"/>
      <c r="E740" s="25"/>
      <c r="F740" s="26"/>
      <c r="G740" s="26"/>
      <c r="H740" s="26"/>
      <c r="I740" s="26"/>
      <c r="J740" s="26"/>
      <c r="K740" s="26"/>
      <c r="L740" s="26"/>
      <c r="M740" s="27"/>
      <c r="N740" s="28"/>
      <c r="P740" s="29"/>
    </row>
    <row r="741" spans="3:16" ht="12.55" x14ac:dyDescent="0.2">
      <c r="C741" s="30"/>
      <c r="E741" s="25"/>
      <c r="F741" s="26"/>
      <c r="G741" s="26"/>
      <c r="H741" s="26"/>
      <c r="I741" s="26"/>
      <c r="J741" s="26"/>
      <c r="K741" s="26"/>
      <c r="L741" s="26"/>
      <c r="M741" s="27"/>
      <c r="N741" s="28"/>
      <c r="P741" s="29"/>
    </row>
    <row r="742" spans="3:16" ht="12.55" x14ac:dyDescent="0.2">
      <c r="C742" s="30"/>
      <c r="E742" s="25"/>
      <c r="F742" s="26"/>
      <c r="G742" s="26"/>
      <c r="H742" s="26"/>
      <c r="I742" s="26"/>
      <c r="J742" s="26"/>
      <c r="K742" s="26"/>
      <c r="L742" s="26"/>
      <c r="M742" s="27"/>
      <c r="N742" s="28"/>
      <c r="P742" s="29"/>
    </row>
    <row r="743" spans="3:16" ht="12.55" x14ac:dyDescent="0.2">
      <c r="C743" s="30"/>
      <c r="E743" s="25"/>
      <c r="F743" s="26"/>
      <c r="G743" s="26"/>
      <c r="H743" s="26"/>
      <c r="I743" s="26"/>
      <c r="J743" s="26"/>
      <c r="K743" s="26"/>
      <c r="L743" s="26"/>
      <c r="M743" s="27"/>
      <c r="N743" s="28"/>
      <c r="P743" s="29"/>
    </row>
    <row r="744" spans="3:16" ht="12.55" x14ac:dyDescent="0.2">
      <c r="C744" s="30"/>
      <c r="E744" s="25"/>
      <c r="F744" s="26"/>
      <c r="G744" s="26"/>
      <c r="H744" s="26"/>
      <c r="I744" s="26"/>
      <c r="J744" s="26"/>
      <c r="K744" s="26"/>
      <c r="L744" s="26"/>
      <c r="M744" s="27"/>
      <c r="N744" s="28"/>
      <c r="P744" s="29"/>
    </row>
    <row r="745" spans="3:16" ht="12.55" x14ac:dyDescent="0.2">
      <c r="C745" s="30"/>
      <c r="E745" s="25"/>
      <c r="F745" s="26"/>
      <c r="G745" s="26"/>
      <c r="H745" s="26"/>
      <c r="I745" s="26"/>
      <c r="J745" s="26"/>
      <c r="K745" s="26"/>
      <c r="L745" s="26"/>
      <c r="M745" s="27"/>
      <c r="N745" s="28"/>
      <c r="P745" s="29"/>
    </row>
    <row r="746" spans="3:16" ht="12.55" x14ac:dyDescent="0.2">
      <c r="C746" s="30"/>
      <c r="E746" s="25"/>
      <c r="F746" s="26"/>
      <c r="G746" s="26"/>
      <c r="H746" s="26"/>
      <c r="I746" s="26"/>
      <c r="J746" s="26"/>
      <c r="K746" s="26"/>
      <c r="L746" s="26"/>
      <c r="M746" s="27"/>
      <c r="N746" s="28"/>
      <c r="P746" s="29"/>
    </row>
    <row r="747" spans="3:16" ht="12.55" x14ac:dyDescent="0.2">
      <c r="C747" s="30"/>
      <c r="E747" s="25"/>
      <c r="F747" s="26"/>
      <c r="G747" s="26"/>
      <c r="H747" s="26"/>
      <c r="I747" s="26"/>
      <c r="J747" s="26"/>
      <c r="K747" s="26"/>
      <c r="L747" s="26"/>
      <c r="M747" s="27"/>
      <c r="N747" s="28"/>
      <c r="P747" s="29"/>
    </row>
    <row r="748" spans="3:16" ht="12.55" x14ac:dyDescent="0.2">
      <c r="C748" s="30"/>
      <c r="E748" s="25"/>
      <c r="F748" s="26"/>
      <c r="G748" s="26"/>
      <c r="H748" s="26"/>
      <c r="I748" s="26"/>
      <c r="J748" s="26"/>
      <c r="K748" s="26"/>
      <c r="L748" s="26"/>
      <c r="M748" s="27"/>
      <c r="N748" s="28"/>
      <c r="P748" s="29"/>
    </row>
    <row r="749" spans="3:16" ht="12.55" x14ac:dyDescent="0.2">
      <c r="C749" s="30"/>
      <c r="E749" s="25"/>
      <c r="F749" s="26"/>
      <c r="G749" s="26"/>
      <c r="H749" s="26"/>
      <c r="I749" s="26"/>
      <c r="J749" s="26"/>
      <c r="K749" s="26"/>
      <c r="L749" s="26"/>
      <c r="M749" s="27"/>
      <c r="N749" s="28"/>
      <c r="P749" s="29"/>
    </row>
    <row r="750" spans="3:16" ht="12.55" x14ac:dyDescent="0.2">
      <c r="C750" s="30"/>
      <c r="E750" s="25"/>
      <c r="F750" s="26"/>
      <c r="G750" s="26"/>
      <c r="H750" s="26"/>
      <c r="I750" s="26"/>
      <c r="J750" s="26"/>
      <c r="K750" s="26"/>
      <c r="L750" s="26"/>
      <c r="M750" s="27"/>
      <c r="N750" s="28"/>
      <c r="P750" s="29"/>
    </row>
    <row r="751" spans="3:16" ht="12.55" x14ac:dyDescent="0.2">
      <c r="C751" s="30"/>
      <c r="E751" s="25"/>
      <c r="F751" s="26"/>
      <c r="G751" s="26"/>
      <c r="H751" s="26"/>
      <c r="I751" s="26"/>
      <c r="J751" s="26"/>
      <c r="K751" s="26"/>
      <c r="L751" s="26"/>
      <c r="M751" s="27"/>
      <c r="N751" s="28"/>
      <c r="P751" s="29"/>
    </row>
    <row r="752" spans="3:16" ht="12.55" x14ac:dyDescent="0.2">
      <c r="C752" s="30"/>
      <c r="E752" s="25"/>
      <c r="F752" s="26"/>
      <c r="G752" s="26"/>
      <c r="H752" s="26"/>
      <c r="I752" s="26"/>
      <c r="J752" s="26"/>
      <c r="K752" s="26"/>
      <c r="L752" s="26"/>
      <c r="M752" s="27"/>
      <c r="N752" s="28"/>
      <c r="P752" s="29"/>
    </row>
    <row r="753" spans="3:16" ht="12.55" x14ac:dyDescent="0.2">
      <c r="C753" s="30"/>
      <c r="E753" s="25"/>
      <c r="F753" s="26"/>
      <c r="G753" s="26"/>
      <c r="H753" s="26"/>
      <c r="I753" s="26"/>
      <c r="J753" s="26"/>
      <c r="K753" s="26"/>
      <c r="L753" s="26"/>
      <c r="M753" s="27"/>
      <c r="N753" s="28"/>
      <c r="P753" s="29"/>
    </row>
    <row r="754" spans="3:16" ht="12.55" x14ac:dyDescent="0.2">
      <c r="C754" s="30"/>
      <c r="E754" s="25"/>
      <c r="F754" s="26"/>
      <c r="G754" s="26"/>
      <c r="H754" s="26"/>
      <c r="I754" s="26"/>
      <c r="J754" s="26"/>
      <c r="K754" s="26"/>
      <c r="L754" s="26"/>
      <c r="M754" s="27"/>
      <c r="N754" s="28"/>
      <c r="P754" s="29"/>
    </row>
    <row r="755" spans="3:16" ht="12.55" x14ac:dyDescent="0.2">
      <c r="C755" s="30"/>
      <c r="E755" s="25"/>
      <c r="F755" s="26"/>
      <c r="G755" s="26"/>
      <c r="H755" s="26"/>
      <c r="I755" s="26"/>
      <c r="J755" s="26"/>
      <c r="K755" s="26"/>
      <c r="L755" s="26"/>
      <c r="M755" s="27"/>
      <c r="N755" s="28"/>
      <c r="P755" s="29"/>
    </row>
    <row r="756" spans="3:16" ht="12.55" x14ac:dyDescent="0.2">
      <c r="C756" s="30"/>
      <c r="E756" s="25"/>
      <c r="F756" s="26"/>
      <c r="G756" s="26"/>
      <c r="H756" s="26"/>
      <c r="I756" s="26"/>
      <c r="J756" s="26"/>
      <c r="K756" s="26"/>
      <c r="L756" s="26"/>
      <c r="M756" s="27"/>
      <c r="N756" s="28"/>
      <c r="P756" s="29"/>
    </row>
    <row r="757" spans="3:16" ht="12.55" x14ac:dyDescent="0.2">
      <c r="C757" s="30"/>
      <c r="E757" s="25"/>
      <c r="F757" s="26"/>
      <c r="G757" s="26"/>
      <c r="H757" s="26"/>
      <c r="I757" s="26"/>
      <c r="J757" s="26"/>
      <c r="K757" s="26"/>
      <c r="L757" s="26"/>
      <c r="M757" s="27"/>
      <c r="N757" s="28"/>
      <c r="P757" s="29"/>
    </row>
    <row r="758" spans="3:16" ht="12.55" x14ac:dyDescent="0.2">
      <c r="C758" s="30"/>
      <c r="E758" s="25"/>
      <c r="F758" s="26"/>
      <c r="G758" s="26"/>
      <c r="H758" s="26"/>
      <c r="I758" s="26"/>
      <c r="J758" s="26"/>
      <c r="K758" s="26"/>
      <c r="L758" s="26"/>
      <c r="M758" s="27"/>
      <c r="N758" s="28"/>
      <c r="P758" s="29"/>
    </row>
    <row r="759" spans="3:16" ht="12.55" x14ac:dyDescent="0.2">
      <c r="C759" s="30"/>
      <c r="E759" s="25"/>
      <c r="F759" s="26"/>
      <c r="G759" s="26"/>
      <c r="H759" s="26"/>
      <c r="I759" s="26"/>
      <c r="J759" s="26"/>
      <c r="K759" s="26"/>
      <c r="L759" s="26"/>
      <c r="M759" s="27"/>
      <c r="N759" s="28"/>
      <c r="P759" s="29"/>
    </row>
    <row r="760" spans="3:16" ht="12.55" x14ac:dyDescent="0.2">
      <c r="C760" s="30"/>
      <c r="E760" s="25"/>
      <c r="F760" s="26"/>
      <c r="G760" s="26"/>
      <c r="H760" s="26"/>
      <c r="I760" s="26"/>
      <c r="J760" s="26"/>
      <c r="K760" s="26"/>
      <c r="L760" s="26"/>
      <c r="M760" s="27"/>
      <c r="N760" s="28"/>
      <c r="P760" s="29"/>
    </row>
    <row r="761" spans="3:16" ht="12.55" x14ac:dyDescent="0.2">
      <c r="C761" s="30"/>
      <c r="E761" s="25"/>
      <c r="F761" s="26"/>
      <c r="G761" s="26"/>
      <c r="H761" s="26"/>
      <c r="I761" s="26"/>
      <c r="J761" s="26"/>
      <c r="K761" s="26"/>
      <c r="L761" s="26"/>
      <c r="M761" s="27"/>
      <c r="N761" s="28"/>
      <c r="P761" s="29"/>
    </row>
    <row r="762" spans="3:16" ht="12.55" x14ac:dyDescent="0.2">
      <c r="C762" s="30"/>
      <c r="E762" s="25"/>
      <c r="F762" s="26"/>
      <c r="G762" s="26"/>
      <c r="H762" s="26"/>
      <c r="I762" s="26"/>
      <c r="J762" s="26"/>
      <c r="K762" s="26"/>
      <c r="L762" s="26"/>
      <c r="M762" s="27"/>
      <c r="N762" s="28"/>
      <c r="P762" s="29"/>
    </row>
    <row r="763" spans="3:16" ht="12.55" x14ac:dyDescent="0.2">
      <c r="C763" s="30"/>
      <c r="E763" s="25"/>
      <c r="F763" s="26"/>
      <c r="G763" s="26"/>
      <c r="H763" s="26"/>
      <c r="I763" s="26"/>
      <c r="J763" s="26"/>
      <c r="K763" s="26"/>
      <c r="L763" s="26"/>
      <c r="M763" s="27"/>
      <c r="N763" s="28"/>
      <c r="P763" s="29"/>
    </row>
    <row r="764" spans="3:16" ht="12.55" x14ac:dyDescent="0.2">
      <c r="C764" s="30"/>
      <c r="E764" s="25"/>
      <c r="F764" s="26"/>
      <c r="G764" s="26"/>
      <c r="H764" s="26"/>
      <c r="I764" s="26"/>
      <c r="J764" s="26"/>
      <c r="K764" s="26"/>
      <c r="L764" s="26"/>
      <c r="M764" s="27"/>
      <c r="N764" s="28"/>
      <c r="P764" s="29"/>
    </row>
    <row r="765" spans="3:16" ht="12.55" x14ac:dyDescent="0.2">
      <c r="C765" s="30"/>
      <c r="E765" s="25"/>
      <c r="F765" s="26"/>
      <c r="G765" s="26"/>
      <c r="H765" s="26"/>
      <c r="I765" s="26"/>
      <c r="J765" s="26"/>
      <c r="K765" s="26"/>
      <c r="L765" s="26"/>
      <c r="M765" s="27"/>
      <c r="N765" s="28"/>
      <c r="P765" s="29"/>
    </row>
    <row r="766" spans="3:16" ht="12.55" x14ac:dyDescent="0.2">
      <c r="C766" s="30"/>
      <c r="E766" s="25"/>
      <c r="F766" s="26"/>
      <c r="G766" s="26"/>
      <c r="H766" s="26"/>
      <c r="I766" s="26"/>
      <c r="J766" s="26"/>
      <c r="K766" s="26"/>
      <c r="L766" s="26"/>
      <c r="M766" s="27"/>
      <c r="N766" s="28"/>
      <c r="P766" s="29"/>
    </row>
    <row r="767" spans="3:16" ht="12.55" x14ac:dyDescent="0.2">
      <c r="C767" s="30"/>
      <c r="E767" s="25"/>
      <c r="F767" s="26"/>
      <c r="G767" s="26"/>
      <c r="H767" s="26"/>
      <c r="I767" s="26"/>
      <c r="J767" s="26"/>
      <c r="K767" s="26"/>
      <c r="L767" s="26"/>
      <c r="M767" s="27"/>
      <c r="N767" s="28"/>
      <c r="P767" s="29"/>
    </row>
    <row r="768" spans="3:16" ht="12.55" x14ac:dyDescent="0.2">
      <c r="C768" s="30"/>
      <c r="E768" s="25"/>
      <c r="F768" s="26"/>
      <c r="G768" s="26"/>
      <c r="H768" s="26"/>
      <c r="I768" s="26"/>
      <c r="J768" s="26"/>
      <c r="K768" s="26"/>
      <c r="L768" s="26"/>
      <c r="M768" s="27"/>
      <c r="N768" s="28"/>
      <c r="P768" s="29"/>
    </row>
    <row r="769" spans="3:16" ht="12.55" x14ac:dyDescent="0.2">
      <c r="C769" s="30"/>
      <c r="E769" s="25"/>
      <c r="F769" s="26"/>
      <c r="G769" s="26"/>
      <c r="H769" s="26"/>
      <c r="I769" s="26"/>
      <c r="J769" s="26"/>
      <c r="K769" s="26"/>
      <c r="L769" s="26"/>
      <c r="M769" s="27"/>
      <c r="N769" s="28"/>
      <c r="P769" s="29"/>
    </row>
    <row r="770" spans="3:16" ht="12.55" x14ac:dyDescent="0.2">
      <c r="C770" s="30"/>
      <c r="E770" s="25"/>
      <c r="F770" s="26"/>
      <c r="G770" s="26"/>
      <c r="H770" s="26"/>
      <c r="I770" s="26"/>
      <c r="J770" s="26"/>
      <c r="K770" s="26"/>
      <c r="L770" s="26"/>
      <c r="M770" s="27"/>
      <c r="N770" s="28"/>
      <c r="P770" s="29"/>
    </row>
    <row r="771" spans="3:16" ht="12.55" x14ac:dyDescent="0.2">
      <c r="C771" s="30"/>
      <c r="E771" s="25"/>
      <c r="F771" s="26"/>
      <c r="G771" s="26"/>
      <c r="H771" s="26"/>
      <c r="I771" s="26"/>
      <c r="J771" s="26"/>
      <c r="K771" s="26"/>
      <c r="L771" s="26"/>
      <c r="M771" s="27"/>
      <c r="N771" s="28"/>
      <c r="P771" s="29"/>
    </row>
    <row r="772" spans="3:16" ht="12.55" x14ac:dyDescent="0.2">
      <c r="C772" s="30"/>
      <c r="E772" s="25"/>
      <c r="F772" s="26"/>
      <c r="G772" s="26"/>
      <c r="H772" s="26"/>
      <c r="I772" s="26"/>
      <c r="J772" s="26"/>
      <c r="K772" s="26"/>
      <c r="L772" s="26"/>
      <c r="M772" s="27"/>
      <c r="N772" s="28"/>
      <c r="P772" s="29"/>
    </row>
    <row r="773" spans="3:16" ht="12.55" x14ac:dyDescent="0.2">
      <c r="C773" s="30"/>
      <c r="E773" s="25"/>
      <c r="F773" s="26"/>
      <c r="G773" s="26"/>
      <c r="H773" s="26"/>
      <c r="I773" s="26"/>
      <c r="J773" s="26"/>
      <c r="K773" s="26"/>
      <c r="L773" s="26"/>
      <c r="M773" s="27"/>
      <c r="N773" s="28"/>
      <c r="P773" s="29"/>
    </row>
    <row r="774" spans="3:16" ht="12.55" x14ac:dyDescent="0.2">
      <c r="C774" s="30"/>
      <c r="E774" s="25"/>
      <c r="F774" s="26"/>
      <c r="G774" s="26"/>
      <c r="H774" s="26"/>
      <c r="I774" s="26"/>
      <c r="J774" s="26"/>
      <c r="K774" s="26"/>
      <c r="L774" s="26"/>
      <c r="M774" s="27"/>
      <c r="N774" s="28"/>
      <c r="P774" s="29"/>
    </row>
    <row r="775" spans="3:16" ht="12.55" x14ac:dyDescent="0.2">
      <c r="C775" s="30"/>
      <c r="E775" s="25"/>
      <c r="F775" s="26"/>
      <c r="G775" s="26"/>
      <c r="H775" s="26"/>
      <c r="I775" s="26"/>
      <c r="J775" s="26"/>
      <c r="K775" s="26"/>
      <c r="L775" s="26"/>
      <c r="M775" s="27"/>
      <c r="N775" s="28"/>
      <c r="P775" s="29"/>
    </row>
    <row r="776" spans="3:16" ht="12.55" x14ac:dyDescent="0.2">
      <c r="C776" s="30"/>
      <c r="E776" s="25"/>
      <c r="F776" s="26"/>
      <c r="G776" s="26"/>
      <c r="H776" s="26"/>
      <c r="I776" s="26"/>
      <c r="J776" s="26"/>
      <c r="K776" s="26"/>
      <c r="L776" s="26"/>
      <c r="M776" s="27"/>
      <c r="N776" s="28"/>
      <c r="P776" s="29"/>
    </row>
    <row r="777" spans="3:16" ht="12.55" x14ac:dyDescent="0.2">
      <c r="C777" s="30"/>
      <c r="E777" s="25"/>
      <c r="F777" s="26"/>
      <c r="G777" s="26"/>
      <c r="H777" s="26"/>
      <c r="I777" s="26"/>
      <c r="J777" s="26"/>
      <c r="K777" s="26"/>
      <c r="L777" s="26"/>
      <c r="M777" s="27"/>
      <c r="N777" s="28"/>
      <c r="P777" s="29"/>
    </row>
    <row r="778" spans="3:16" ht="12.55" x14ac:dyDescent="0.2">
      <c r="C778" s="30"/>
      <c r="E778" s="25"/>
      <c r="F778" s="26"/>
      <c r="G778" s="26"/>
      <c r="H778" s="26"/>
      <c r="I778" s="26"/>
      <c r="J778" s="26"/>
      <c r="K778" s="26"/>
      <c r="L778" s="26"/>
      <c r="M778" s="27"/>
      <c r="N778" s="28"/>
      <c r="P778" s="29"/>
    </row>
    <row r="779" spans="3:16" ht="12.55" x14ac:dyDescent="0.2">
      <c r="C779" s="30"/>
      <c r="E779" s="25"/>
      <c r="F779" s="26"/>
      <c r="G779" s="26"/>
      <c r="H779" s="26"/>
      <c r="I779" s="26"/>
      <c r="J779" s="26"/>
      <c r="K779" s="26"/>
      <c r="L779" s="26"/>
      <c r="M779" s="27"/>
      <c r="N779" s="28"/>
      <c r="P779" s="29"/>
    </row>
    <row r="780" spans="3:16" ht="12.55" x14ac:dyDescent="0.2">
      <c r="C780" s="30"/>
      <c r="E780" s="25"/>
      <c r="F780" s="26"/>
      <c r="G780" s="26"/>
      <c r="H780" s="26"/>
      <c r="I780" s="26"/>
      <c r="J780" s="26"/>
      <c r="K780" s="26"/>
      <c r="L780" s="26"/>
      <c r="M780" s="27"/>
      <c r="N780" s="28"/>
      <c r="P780" s="29"/>
    </row>
    <row r="781" spans="3:16" ht="12.55" x14ac:dyDescent="0.2">
      <c r="C781" s="30"/>
      <c r="E781" s="25"/>
      <c r="F781" s="26"/>
      <c r="G781" s="26"/>
      <c r="H781" s="26"/>
      <c r="I781" s="26"/>
      <c r="J781" s="26"/>
      <c r="K781" s="26"/>
      <c r="L781" s="26"/>
      <c r="M781" s="27"/>
      <c r="N781" s="28"/>
      <c r="P781" s="29"/>
    </row>
    <row r="782" spans="3:16" ht="12.55" x14ac:dyDescent="0.2">
      <c r="C782" s="30"/>
      <c r="E782" s="25"/>
      <c r="F782" s="26"/>
      <c r="G782" s="26"/>
      <c r="H782" s="26"/>
      <c r="I782" s="26"/>
      <c r="J782" s="26"/>
      <c r="K782" s="26"/>
      <c r="L782" s="26"/>
      <c r="M782" s="27"/>
      <c r="N782" s="28"/>
      <c r="P782" s="29"/>
    </row>
    <row r="783" spans="3:16" ht="12.55" x14ac:dyDescent="0.2">
      <c r="C783" s="30"/>
      <c r="E783" s="25"/>
      <c r="F783" s="26"/>
      <c r="G783" s="26"/>
      <c r="H783" s="26"/>
      <c r="I783" s="26"/>
      <c r="J783" s="26"/>
      <c r="K783" s="26"/>
      <c r="L783" s="26"/>
      <c r="M783" s="27"/>
      <c r="N783" s="28"/>
      <c r="P783" s="29"/>
    </row>
    <row r="784" spans="3:16" ht="12.55" x14ac:dyDescent="0.2">
      <c r="C784" s="30"/>
      <c r="E784" s="25"/>
      <c r="F784" s="26"/>
      <c r="G784" s="26"/>
      <c r="H784" s="26"/>
      <c r="I784" s="26"/>
      <c r="J784" s="26"/>
      <c r="K784" s="26"/>
      <c r="L784" s="26"/>
      <c r="M784" s="27"/>
      <c r="N784" s="28"/>
      <c r="P784" s="29"/>
    </row>
    <row r="785" spans="3:16" ht="12.55" x14ac:dyDescent="0.2">
      <c r="C785" s="30"/>
      <c r="E785" s="25"/>
      <c r="F785" s="26"/>
      <c r="G785" s="26"/>
      <c r="H785" s="26"/>
      <c r="I785" s="26"/>
      <c r="J785" s="26"/>
      <c r="K785" s="26"/>
      <c r="L785" s="26"/>
      <c r="M785" s="27"/>
      <c r="N785" s="28"/>
      <c r="P785" s="29"/>
    </row>
    <row r="786" spans="3:16" ht="12.55" x14ac:dyDescent="0.2">
      <c r="C786" s="30"/>
      <c r="E786" s="25"/>
      <c r="F786" s="26"/>
      <c r="G786" s="26"/>
      <c r="H786" s="26"/>
      <c r="I786" s="26"/>
      <c r="J786" s="26"/>
      <c r="K786" s="26"/>
      <c r="L786" s="26"/>
      <c r="M786" s="27"/>
      <c r="N786" s="28"/>
      <c r="P786" s="29"/>
    </row>
    <row r="787" spans="3:16" ht="12.55" x14ac:dyDescent="0.2">
      <c r="C787" s="30"/>
      <c r="E787" s="25"/>
      <c r="F787" s="26"/>
      <c r="G787" s="26"/>
      <c r="H787" s="26"/>
      <c r="I787" s="26"/>
      <c r="J787" s="26"/>
      <c r="K787" s="26"/>
      <c r="L787" s="26"/>
      <c r="M787" s="27"/>
      <c r="N787" s="28"/>
      <c r="P787" s="29"/>
    </row>
    <row r="788" spans="3:16" ht="12.55" x14ac:dyDescent="0.2">
      <c r="C788" s="30"/>
      <c r="E788" s="25"/>
      <c r="F788" s="26"/>
      <c r="G788" s="26"/>
      <c r="H788" s="26"/>
      <c r="I788" s="26"/>
      <c r="J788" s="26"/>
      <c r="K788" s="26"/>
      <c r="L788" s="26"/>
      <c r="M788" s="27"/>
      <c r="N788" s="28"/>
      <c r="P788" s="29"/>
    </row>
    <row r="789" spans="3:16" ht="12.55" x14ac:dyDescent="0.2">
      <c r="C789" s="30"/>
      <c r="E789" s="25"/>
      <c r="F789" s="26"/>
      <c r="G789" s="26"/>
      <c r="H789" s="26"/>
      <c r="I789" s="26"/>
      <c r="J789" s="26"/>
      <c r="K789" s="26"/>
      <c r="L789" s="26"/>
      <c r="M789" s="27"/>
      <c r="N789" s="28"/>
      <c r="P789" s="29"/>
    </row>
    <row r="790" spans="3:16" ht="12.55" x14ac:dyDescent="0.2">
      <c r="C790" s="30"/>
      <c r="E790" s="25"/>
      <c r="F790" s="26"/>
      <c r="G790" s="26"/>
      <c r="H790" s="26"/>
      <c r="I790" s="26"/>
      <c r="J790" s="26"/>
      <c r="K790" s="26"/>
      <c r="L790" s="26"/>
      <c r="M790" s="27"/>
      <c r="N790" s="28"/>
      <c r="P790" s="29"/>
    </row>
    <row r="791" spans="3:16" ht="12.55" x14ac:dyDescent="0.2">
      <c r="C791" s="30"/>
      <c r="E791" s="25"/>
      <c r="F791" s="26"/>
      <c r="G791" s="26"/>
      <c r="H791" s="26"/>
      <c r="I791" s="26"/>
      <c r="J791" s="26"/>
      <c r="K791" s="26"/>
      <c r="L791" s="26"/>
      <c r="M791" s="27"/>
      <c r="N791" s="28"/>
      <c r="P791" s="29"/>
    </row>
    <row r="792" spans="3:16" ht="12.55" x14ac:dyDescent="0.2">
      <c r="C792" s="30"/>
      <c r="E792" s="25"/>
      <c r="F792" s="26"/>
      <c r="G792" s="26"/>
      <c r="H792" s="26"/>
      <c r="I792" s="26"/>
      <c r="J792" s="26"/>
      <c r="K792" s="26"/>
      <c r="L792" s="26"/>
      <c r="M792" s="27"/>
      <c r="N792" s="28"/>
      <c r="P792" s="29"/>
    </row>
    <row r="793" spans="3:16" ht="12.55" x14ac:dyDescent="0.2">
      <c r="C793" s="30"/>
      <c r="E793" s="25"/>
      <c r="F793" s="26"/>
      <c r="G793" s="26"/>
      <c r="H793" s="26"/>
      <c r="I793" s="26"/>
      <c r="J793" s="26"/>
      <c r="K793" s="26"/>
      <c r="L793" s="26"/>
      <c r="M793" s="27"/>
      <c r="N793" s="28"/>
      <c r="P793" s="29"/>
    </row>
    <row r="794" spans="3:16" ht="12.55" x14ac:dyDescent="0.2">
      <c r="C794" s="30"/>
      <c r="E794" s="25"/>
      <c r="F794" s="26"/>
      <c r="G794" s="26"/>
      <c r="H794" s="26"/>
      <c r="I794" s="26"/>
      <c r="J794" s="26"/>
      <c r="K794" s="26"/>
      <c r="L794" s="26"/>
      <c r="M794" s="27"/>
      <c r="N794" s="28"/>
      <c r="P794" s="29"/>
    </row>
    <row r="795" spans="3:16" ht="12.55" x14ac:dyDescent="0.2">
      <c r="C795" s="30"/>
      <c r="E795" s="25"/>
      <c r="F795" s="26"/>
      <c r="G795" s="26"/>
      <c r="H795" s="26"/>
      <c r="I795" s="26"/>
      <c r="J795" s="26"/>
      <c r="K795" s="26"/>
      <c r="L795" s="26"/>
      <c r="M795" s="27"/>
      <c r="N795" s="28"/>
      <c r="P795" s="29"/>
    </row>
    <row r="796" spans="3:16" ht="12.55" x14ac:dyDescent="0.2">
      <c r="C796" s="30"/>
      <c r="E796" s="25"/>
      <c r="F796" s="26"/>
      <c r="G796" s="26"/>
      <c r="H796" s="26"/>
      <c r="I796" s="26"/>
      <c r="J796" s="26"/>
      <c r="K796" s="26"/>
      <c r="L796" s="26"/>
      <c r="M796" s="27"/>
      <c r="N796" s="28"/>
      <c r="P796" s="29"/>
    </row>
    <row r="797" spans="3:16" ht="12.55" x14ac:dyDescent="0.2">
      <c r="C797" s="30"/>
      <c r="E797" s="25"/>
      <c r="F797" s="26"/>
      <c r="G797" s="26"/>
      <c r="H797" s="26"/>
      <c r="I797" s="26"/>
      <c r="J797" s="26"/>
      <c r="K797" s="26"/>
      <c r="L797" s="26"/>
      <c r="M797" s="27"/>
      <c r="N797" s="28"/>
      <c r="P797" s="29"/>
    </row>
    <row r="798" spans="3:16" ht="12.55" x14ac:dyDescent="0.2">
      <c r="C798" s="30"/>
      <c r="E798" s="25"/>
      <c r="F798" s="26"/>
      <c r="G798" s="26"/>
      <c r="H798" s="26"/>
      <c r="I798" s="26"/>
      <c r="J798" s="26"/>
      <c r="K798" s="26"/>
      <c r="L798" s="26"/>
      <c r="M798" s="27"/>
      <c r="N798" s="28"/>
      <c r="P798" s="29"/>
    </row>
    <row r="799" spans="3:16" ht="12.55" x14ac:dyDescent="0.2">
      <c r="C799" s="30"/>
      <c r="E799" s="25"/>
      <c r="F799" s="26"/>
      <c r="G799" s="26"/>
      <c r="H799" s="26"/>
      <c r="I799" s="26"/>
      <c r="J799" s="26"/>
      <c r="K799" s="26"/>
      <c r="L799" s="26"/>
      <c r="M799" s="27"/>
      <c r="N799" s="28"/>
      <c r="P799" s="29"/>
    </row>
    <row r="800" spans="3:16" ht="12.55" x14ac:dyDescent="0.2">
      <c r="C800" s="30"/>
      <c r="E800" s="25"/>
      <c r="F800" s="26"/>
      <c r="G800" s="26"/>
      <c r="H800" s="26"/>
      <c r="I800" s="26"/>
      <c r="J800" s="26"/>
      <c r="K800" s="26"/>
      <c r="L800" s="26"/>
      <c r="M800" s="27"/>
      <c r="N800" s="28"/>
      <c r="P800" s="29"/>
    </row>
    <row r="801" spans="3:16" ht="12.55" x14ac:dyDescent="0.2">
      <c r="C801" s="30"/>
      <c r="E801" s="25"/>
      <c r="F801" s="26"/>
      <c r="G801" s="26"/>
      <c r="H801" s="26"/>
      <c r="I801" s="26"/>
      <c r="J801" s="26"/>
      <c r="K801" s="26"/>
      <c r="L801" s="26"/>
      <c r="M801" s="27"/>
      <c r="N801" s="28"/>
      <c r="P801" s="29"/>
    </row>
    <row r="802" spans="3:16" ht="12.55" x14ac:dyDescent="0.2">
      <c r="C802" s="30"/>
      <c r="E802" s="25"/>
      <c r="F802" s="26"/>
      <c r="G802" s="26"/>
      <c r="H802" s="26"/>
      <c r="I802" s="26"/>
      <c r="J802" s="26"/>
      <c r="K802" s="26"/>
      <c r="L802" s="26"/>
      <c r="M802" s="27"/>
      <c r="N802" s="28"/>
      <c r="P802" s="29"/>
    </row>
    <row r="803" spans="3:16" ht="12.55" x14ac:dyDescent="0.2">
      <c r="C803" s="30"/>
      <c r="E803" s="25"/>
      <c r="F803" s="26"/>
      <c r="G803" s="26"/>
      <c r="H803" s="26"/>
      <c r="I803" s="26"/>
      <c r="J803" s="26"/>
      <c r="K803" s="26"/>
      <c r="L803" s="26"/>
      <c r="M803" s="27"/>
      <c r="N803" s="28"/>
      <c r="P803" s="29"/>
    </row>
    <row r="804" spans="3:16" ht="12.55" x14ac:dyDescent="0.2">
      <c r="C804" s="30"/>
      <c r="E804" s="25"/>
      <c r="F804" s="26"/>
      <c r="G804" s="26"/>
      <c r="H804" s="26"/>
      <c r="I804" s="26"/>
      <c r="J804" s="26"/>
      <c r="K804" s="26"/>
      <c r="L804" s="26"/>
      <c r="M804" s="27"/>
      <c r="N804" s="28"/>
      <c r="P804" s="29"/>
    </row>
    <row r="805" spans="3:16" ht="12.55" x14ac:dyDescent="0.2">
      <c r="C805" s="30"/>
      <c r="E805" s="25"/>
      <c r="F805" s="26"/>
      <c r="G805" s="26"/>
      <c r="H805" s="26"/>
      <c r="I805" s="26"/>
      <c r="J805" s="26"/>
      <c r="K805" s="26"/>
      <c r="L805" s="26"/>
      <c r="M805" s="27"/>
      <c r="N805" s="28"/>
      <c r="P805" s="29"/>
    </row>
    <row r="806" spans="3:16" ht="12.55" x14ac:dyDescent="0.2">
      <c r="C806" s="30"/>
      <c r="E806" s="25"/>
      <c r="F806" s="26"/>
      <c r="G806" s="26"/>
      <c r="H806" s="26"/>
      <c r="I806" s="26"/>
      <c r="J806" s="26"/>
      <c r="K806" s="26"/>
      <c r="L806" s="26"/>
      <c r="M806" s="27"/>
      <c r="N806" s="28"/>
      <c r="P806" s="29"/>
    </row>
    <row r="807" spans="3:16" ht="12.55" x14ac:dyDescent="0.2">
      <c r="C807" s="30"/>
      <c r="E807" s="25"/>
      <c r="F807" s="26"/>
      <c r="G807" s="26"/>
      <c r="H807" s="26"/>
      <c r="I807" s="26"/>
      <c r="J807" s="26"/>
      <c r="K807" s="26"/>
      <c r="L807" s="26"/>
      <c r="M807" s="27"/>
      <c r="N807" s="28"/>
      <c r="P807" s="29"/>
    </row>
    <row r="808" spans="3:16" ht="12.55" x14ac:dyDescent="0.2">
      <c r="C808" s="30"/>
      <c r="E808" s="25"/>
      <c r="F808" s="26"/>
      <c r="G808" s="26"/>
      <c r="H808" s="26"/>
      <c r="I808" s="26"/>
      <c r="J808" s="26"/>
      <c r="K808" s="26"/>
      <c r="L808" s="26"/>
      <c r="M808" s="27"/>
      <c r="N808" s="28"/>
      <c r="P808" s="29"/>
    </row>
    <row r="809" spans="3:16" ht="12.55" x14ac:dyDescent="0.2">
      <c r="C809" s="30"/>
      <c r="E809" s="25"/>
      <c r="F809" s="26"/>
      <c r="G809" s="26"/>
      <c r="H809" s="26"/>
      <c r="I809" s="26"/>
      <c r="J809" s="26"/>
      <c r="K809" s="26"/>
      <c r="L809" s="26"/>
      <c r="M809" s="27"/>
      <c r="N809" s="28"/>
      <c r="P809" s="29"/>
    </row>
    <row r="810" spans="3:16" ht="12.55" x14ac:dyDescent="0.2">
      <c r="C810" s="30"/>
      <c r="E810" s="25"/>
      <c r="F810" s="26"/>
      <c r="G810" s="26"/>
      <c r="H810" s="26"/>
      <c r="I810" s="26"/>
      <c r="J810" s="26"/>
      <c r="K810" s="26"/>
      <c r="L810" s="26"/>
      <c r="M810" s="27"/>
      <c r="N810" s="28"/>
      <c r="P810" s="29"/>
    </row>
    <row r="811" spans="3:16" ht="12.55" x14ac:dyDescent="0.2">
      <c r="C811" s="30"/>
      <c r="E811" s="25"/>
      <c r="F811" s="26"/>
      <c r="G811" s="26"/>
      <c r="H811" s="26"/>
      <c r="I811" s="26"/>
      <c r="J811" s="26"/>
      <c r="K811" s="26"/>
      <c r="L811" s="26"/>
      <c r="M811" s="27"/>
      <c r="N811" s="28"/>
      <c r="P811" s="29"/>
    </row>
    <row r="812" spans="3:16" ht="12.55" x14ac:dyDescent="0.2">
      <c r="C812" s="30"/>
      <c r="E812" s="25"/>
      <c r="F812" s="26"/>
      <c r="G812" s="26"/>
      <c r="H812" s="26"/>
      <c r="I812" s="26"/>
      <c r="J812" s="26"/>
      <c r="K812" s="26"/>
      <c r="L812" s="26"/>
      <c r="M812" s="27"/>
      <c r="N812" s="28"/>
      <c r="P812" s="29"/>
    </row>
    <row r="813" spans="3:16" ht="12.55" x14ac:dyDescent="0.2">
      <c r="C813" s="30"/>
      <c r="E813" s="25"/>
      <c r="F813" s="26"/>
      <c r="G813" s="26"/>
      <c r="H813" s="26"/>
      <c r="I813" s="26"/>
      <c r="J813" s="26"/>
      <c r="K813" s="26"/>
      <c r="L813" s="26"/>
      <c r="M813" s="27"/>
      <c r="N813" s="28"/>
      <c r="P813" s="29"/>
    </row>
    <row r="814" spans="3:16" ht="12.55" x14ac:dyDescent="0.2">
      <c r="C814" s="30"/>
      <c r="E814" s="25"/>
      <c r="F814" s="26"/>
      <c r="G814" s="26"/>
      <c r="H814" s="26"/>
      <c r="I814" s="26"/>
      <c r="J814" s="26"/>
      <c r="K814" s="26"/>
      <c r="L814" s="26"/>
      <c r="M814" s="27"/>
      <c r="N814" s="28"/>
      <c r="P814" s="29"/>
    </row>
    <row r="815" spans="3:16" ht="12.55" x14ac:dyDescent="0.2">
      <c r="C815" s="30"/>
      <c r="E815" s="25"/>
      <c r="F815" s="26"/>
      <c r="G815" s="26"/>
      <c r="H815" s="26"/>
      <c r="I815" s="26"/>
      <c r="J815" s="26"/>
      <c r="K815" s="26"/>
      <c r="L815" s="26"/>
      <c r="M815" s="27"/>
      <c r="N815" s="28"/>
      <c r="P815" s="29"/>
    </row>
    <row r="816" spans="3:16" ht="12.55" x14ac:dyDescent="0.2">
      <c r="C816" s="30"/>
      <c r="E816" s="25"/>
      <c r="F816" s="26"/>
      <c r="G816" s="26"/>
      <c r="H816" s="26"/>
      <c r="I816" s="26"/>
      <c r="J816" s="26"/>
      <c r="K816" s="26"/>
      <c r="L816" s="26"/>
      <c r="M816" s="27"/>
      <c r="N816" s="28"/>
      <c r="P816" s="29"/>
    </row>
    <row r="817" spans="3:16" ht="12.55" x14ac:dyDescent="0.2">
      <c r="C817" s="30"/>
      <c r="E817" s="25"/>
      <c r="F817" s="26"/>
      <c r="G817" s="26"/>
      <c r="H817" s="26"/>
      <c r="I817" s="26"/>
      <c r="J817" s="26"/>
      <c r="K817" s="26"/>
      <c r="L817" s="26"/>
      <c r="M817" s="27"/>
      <c r="N817" s="28"/>
      <c r="P817" s="29"/>
    </row>
    <row r="818" spans="3:16" ht="12.55" x14ac:dyDescent="0.2">
      <c r="C818" s="30"/>
      <c r="E818" s="25"/>
      <c r="F818" s="26"/>
      <c r="G818" s="26"/>
      <c r="H818" s="26"/>
      <c r="I818" s="26"/>
      <c r="J818" s="26"/>
      <c r="K818" s="26"/>
      <c r="L818" s="26"/>
      <c r="M818" s="27"/>
      <c r="N818" s="28"/>
      <c r="P818" s="29"/>
    </row>
    <row r="819" spans="3:16" ht="12.55" x14ac:dyDescent="0.2">
      <c r="C819" s="30"/>
      <c r="E819" s="25"/>
      <c r="F819" s="26"/>
      <c r="G819" s="26"/>
      <c r="H819" s="26"/>
      <c r="I819" s="26"/>
      <c r="J819" s="26"/>
      <c r="K819" s="26"/>
      <c r="L819" s="26"/>
      <c r="M819" s="27"/>
      <c r="N819" s="28"/>
      <c r="P819" s="29"/>
    </row>
    <row r="820" spans="3:16" ht="12.55" x14ac:dyDescent="0.2">
      <c r="C820" s="30"/>
      <c r="E820" s="25"/>
      <c r="F820" s="26"/>
      <c r="G820" s="26"/>
      <c r="H820" s="26"/>
      <c r="I820" s="26"/>
      <c r="J820" s="26"/>
      <c r="K820" s="26"/>
      <c r="L820" s="26"/>
      <c r="M820" s="27"/>
      <c r="N820" s="28"/>
      <c r="P820" s="29"/>
    </row>
    <row r="821" spans="3:16" ht="12.55" x14ac:dyDescent="0.2">
      <c r="C821" s="30"/>
      <c r="E821" s="25"/>
      <c r="F821" s="26"/>
      <c r="G821" s="26"/>
      <c r="H821" s="26"/>
      <c r="I821" s="26"/>
      <c r="J821" s="26"/>
      <c r="K821" s="26"/>
      <c r="L821" s="26"/>
      <c r="M821" s="27"/>
      <c r="N821" s="28"/>
      <c r="P821" s="29"/>
    </row>
    <row r="822" spans="3:16" ht="12.55" x14ac:dyDescent="0.2">
      <c r="C822" s="30"/>
      <c r="E822" s="25"/>
      <c r="F822" s="26"/>
      <c r="G822" s="26"/>
      <c r="H822" s="26"/>
      <c r="I822" s="26"/>
      <c r="J822" s="26"/>
      <c r="K822" s="26"/>
      <c r="L822" s="26"/>
      <c r="M822" s="27"/>
      <c r="N822" s="28"/>
      <c r="P822" s="29"/>
    </row>
    <row r="823" spans="3:16" ht="12.55" x14ac:dyDescent="0.2">
      <c r="C823" s="30"/>
      <c r="E823" s="25"/>
      <c r="F823" s="26"/>
      <c r="G823" s="26"/>
      <c r="H823" s="26"/>
      <c r="I823" s="26"/>
      <c r="J823" s="26"/>
      <c r="K823" s="26"/>
      <c r="L823" s="26"/>
      <c r="M823" s="27"/>
      <c r="N823" s="28"/>
      <c r="P823" s="29"/>
    </row>
    <row r="824" spans="3:16" ht="12.55" x14ac:dyDescent="0.2">
      <c r="C824" s="30"/>
      <c r="E824" s="25"/>
      <c r="F824" s="26"/>
      <c r="G824" s="26"/>
      <c r="H824" s="26"/>
      <c r="I824" s="26"/>
      <c r="J824" s="26"/>
      <c r="K824" s="26"/>
      <c r="L824" s="26"/>
      <c r="M824" s="27"/>
      <c r="N824" s="28"/>
      <c r="P824" s="29"/>
    </row>
    <row r="825" spans="3:16" ht="12.55" x14ac:dyDescent="0.2">
      <c r="C825" s="30"/>
      <c r="E825" s="25"/>
      <c r="F825" s="26"/>
      <c r="G825" s="26"/>
      <c r="H825" s="26"/>
      <c r="I825" s="26"/>
      <c r="J825" s="26"/>
      <c r="K825" s="26"/>
      <c r="L825" s="26"/>
      <c r="M825" s="27"/>
      <c r="N825" s="28"/>
      <c r="P825" s="29"/>
    </row>
    <row r="826" spans="3:16" ht="12.55" x14ac:dyDescent="0.2">
      <c r="C826" s="30"/>
      <c r="E826" s="25"/>
      <c r="F826" s="26"/>
      <c r="G826" s="26"/>
      <c r="H826" s="26"/>
      <c r="I826" s="26"/>
      <c r="J826" s="26"/>
      <c r="K826" s="26"/>
      <c r="L826" s="26"/>
      <c r="M826" s="27"/>
      <c r="N826" s="28"/>
      <c r="P826" s="29"/>
    </row>
    <row r="827" spans="3:16" ht="12.55" x14ac:dyDescent="0.2">
      <c r="C827" s="30"/>
      <c r="E827" s="25"/>
      <c r="F827" s="26"/>
      <c r="G827" s="26"/>
      <c r="H827" s="26"/>
      <c r="I827" s="26"/>
      <c r="J827" s="26"/>
      <c r="K827" s="26"/>
      <c r="L827" s="26"/>
      <c r="M827" s="27"/>
      <c r="N827" s="28"/>
      <c r="P827" s="29"/>
    </row>
    <row r="828" spans="3:16" ht="12.55" x14ac:dyDescent="0.2">
      <c r="C828" s="30"/>
      <c r="E828" s="25"/>
      <c r="F828" s="26"/>
      <c r="G828" s="26"/>
      <c r="H828" s="26"/>
      <c r="I828" s="26"/>
      <c r="J828" s="26"/>
      <c r="K828" s="26"/>
      <c r="L828" s="26"/>
      <c r="M828" s="27"/>
      <c r="N828" s="28"/>
      <c r="P828" s="29"/>
    </row>
    <row r="829" spans="3:16" ht="12.55" x14ac:dyDescent="0.2">
      <c r="C829" s="30"/>
      <c r="E829" s="25"/>
      <c r="F829" s="26"/>
      <c r="G829" s="26"/>
      <c r="H829" s="26"/>
      <c r="I829" s="26"/>
      <c r="J829" s="26"/>
      <c r="K829" s="26"/>
      <c r="L829" s="26"/>
      <c r="M829" s="27"/>
      <c r="N829" s="28"/>
      <c r="P829" s="29"/>
    </row>
    <row r="830" spans="3:16" ht="12.55" x14ac:dyDescent="0.2">
      <c r="C830" s="30"/>
      <c r="E830" s="25"/>
      <c r="F830" s="26"/>
      <c r="G830" s="26"/>
      <c r="H830" s="26"/>
      <c r="I830" s="26"/>
      <c r="J830" s="26"/>
      <c r="K830" s="26"/>
      <c r="L830" s="26"/>
      <c r="M830" s="27"/>
      <c r="N830" s="28"/>
      <c r="P830" s="29"/>
    </row>
    <row r="831" spans="3:16" ht="12.55" x14ac:dyDescent="0.2">
      <c r="C831" s="30"/>
      <c r="E831" s="25"/>
      <c r="F831" s="26"/>
      <c r="G831" s="26"/>
      <c r="H831" s="26"/>
      <c r="I831" s="26"/>
      <c r="J831" s="26"/>
      <c r="K831" s="26"/>
      <c r="L831" s="26"/>
      <c r="M831" s="27"/>
      <c r="N831" s="28"/>
      <c r="P831" s="29"/>
    </row>
    <row r="832" spans="3:16" ht="12.55" x14ac:dyDescent="0.2">
      <c r="C832" s="30"/>
      <c r="E832" s="25"/>
      <c r="F832" s="26"/>
      <c r="G832" s="26"/>
      <c r="H832" s="26"/>
      <c r="I832" s="26"/>
      <c r="J832" s="26"/>
      <c r="K832" s="26"/>
      <c r="L832" s="26"/>
      <c r="M832" s="27"/>
      <c r="N832" s="28"/>
      <c r="P832" s="29"/>
    </row>
    <row r="833" spans="3:16" ht="12.55" x14ac:dyDescent="0.2">
      <c r="C833" s="30"/>
      <c r="E833" s="25"/>
      <c r="F833" s="26"/>
      <c r="G833" s="26"/>
      <c r="H833" s="26"/>
      <c r="I833" s="26"/>
      <c r="J833" s="26"/>
      <c r="K833" s="26"/>
      <c r="L833" s="26"/>
      <c r="M833" s="27"/>
      <c r="N833" s="28"/>
      <c r="P833" s="29"/>
    </row>
    <row r="834" spans="3:16" ht="12.55" x14ac:dyDescent="0.2">
      <c r="C834" s="30"/>
      <c r="E834" s="25"/>
      <c r="F834" s="26"/>
      <c r="G834" s="26"/>
      <c r="H834" s="26"/>
      <c r="I834" s="26"/>
      <c r="J834" s="26"/>
      <c r="K834" s="26"/>
      <c r="L834" s="26"/>
      <c r="M834" s="27"/>
      <c r="N834" s="28"/>
      <c r="P834" s="29"/>
    </row>
    <row r="835" spans="3:16" ht="12.55" x14ac:dyDescent="0.2">
      <c r="C835" s="30"/>
      <c r="E835" s="25"/>
      <c r="F835" s="26"/>
      <c r="G835" s="26"/>
      <c r="H835" s="26"/>
      <c r="I835" s="26"/>
      <c r="J835" s="26"/>
      <c r="K835" s="26"/>
      <c r="L835" s="26"/>
      <c r="M835" s="27"/>
      <c r="N835" s="28"/>
      <c r="P835" s="29"/>
    </row>
    <row r="836" spans="3:16" ht="12.55" x14ac:dyDescent="0.2">
      <c r="C836" s="30"/>
      <c r="E836" s="25"/>
      <c r="F836" s="26"/>
      <c r="G836" s="26"/>
      <c r="H836" s="26"/>
      <c r="I836" s="26"/>
      <c r="J836" s="26"/>
      <c r="K836" s="26"/>
      <c r="L836" s="26"/>
      <c r="M836" s="27"/>
      <c r="N836" s="28"/>
      <c r="P836" s="29"/>
    </row>
    <row r="837" spans="3:16" ht="12.55" x14ac:dyDescent="0.2">
      <c r="C837" s="30"/>
      <c r="E837" s="25"/>
      <c r="F837" s="26"/>
      <c r="G837" s="26"/>
      <c r="H837" s="26"/>
      <c r="I837" s="26"/>
      <c r="J837" s="26"/>
      <c r="K837" s="26"/>
      <c r="L837" s="26"/>
      <c r="M837" s="27"/>
      <c r="N837" s="28"/>
      <c r="P837" s="29"/>
    </row>
    <row r="838" spans="3:16" ht="12.55" x14ac:dyDescent="0.2">
      <c r="C838" s="30"/>
      <c r="E838" s="25"/>
      <c r="F838" s="26"/>
      <c r="G838" s="26"/>
      <c r="H838" s="26"/>
      <c r="I838" s="26"/>
      <c r="J838" s="26"/>
      <c r="K838" s="26"/>
      <c r="L838" s="26"/>
      <c r="M838" s="27"/>
      <c r="N838" s="28"/>
      <c r="P838" s="29"/>
    </row>
    <row r="839" spans="3:16" ht="12.55" x14ac:dyDescent="0.2">
      <c r="C839" s="30"/>
      <c r="E839" s="25"/>
      <c r="F839" s="26"/>
      <c r="G839" s="26"/>
      <c r="H839" s="26"/>
      <c r="I839" s="26"/>
      <c r="J839" s="26"/>
      <c r="K839" s="26"/>
      <c r="L839" s="26"/>
      <c r="M839" s="27"/>
      <c r="N839" s="28"/>
      <c r="P839" s="29"/>
    </row>
    <row r="840" spans="3:16" ht="12.55" x14ac:dyDescent="0.2">
      <c r="C840" s="30"/>
      <c r="E840" s="25"/>
      <c r="F840" s="26"/>
      <c r="G840" s="26"/>
      <c r="H840" s="26"/>
      <c r="I840" s="26"/>
      <c r="J840" s="26"/>
      <c r="K840" s="26"/>
      <c r="L840" s="26"/>
      <c r="M840" s="27"/>
      <c r="N840" s="28"/>
      <c r="P840" s="29"/>
    </row>
    <row r="841" spans="3:16" ht="12.55" x14ac:dyDescent="0.2">
      <c r="C841" s="30"/>
      <c r="E841" s="25"/>
      <c r="F841" s="26"/>
      <c r="G841" s="26"/>
      <c r="H841" s="26"/>
      <c r="I841" s="26"/>
      <c r="J841" s="26"/>
      <c r="K841" s="26"/>
      <c r="L841" s="26"/>
      <c r="M841" s="27"/>
      <c r="N841" s="28"/>
      <c r="P841" s="29"/>
    </row>
    <row r="842" spans="3:16" ht="12.55" x14ac:dyDescent="0.2">
      <c r="C842" s="30"/>
      <c r="E842" s="25"/>
      <c r="F842" s="26"/>
      <c r="G842" s="26"/>
      <c r="H842" s="26"/>
      <c r="I842" s="26"/>
      <c r="J842" s="26"/>
      <c r="K842" s="26"/>
      <c r="L842" s="26"/>
      <c r="M842" s="27"/>
      <c r="N842" s="28"/>
      <c r="P842" s="29"/>
    </row>
    <row r="843" spans="3:16" ht="12.55" x14ac:dyDescent="0.2">
      <c r="C843" s="30"/>
      <c r="E843" s="25"/>
      <c r="F843" s="26"/>
      <c r="G843" s="26"/>
      <c r="H843" s="26"/>
      <c r="I843" s="26"/>
      <c r="J843" s="26"/>
      <c r="K843" s="26"/>
      <c r="L843" s="26"/>
      <c r="M843" s="27"/>
      <c r="N843" s="28"/>
      <c r="P843" s="29"/>
    </row>
    <row r="844" spans="3:16" ht="12.55" x14ac:dyDescent="0.2">
      <c r="C844" s="30"/>
      <c r="E844" s="25"/>
      <c r="F844" s="26"/>
      <c r="G844" s="26"/>
      <c r="H844" s="26"/>
      <c r="I844" s="26"/>
      <c r="J844" s="26"/>
      <c r="K844" s="26"/>
      <c r="L844" s="26"/>
      <c r="M844" s="27"/>
      <c r="N844" s="28"/>
      <c r="P844" s="29"/>
    </row>
    <row r="845" spans="3:16" ht="12.55" x14ac:dyDescent="0.2">
      <c r="C845" s="30"/>
      <c r="E845" s="25"/>
      <c r="F845" s="26"/>
      <c r="G845" s="26"/>
      <c r="H845" s="26"/>
      <c r="I845" s="26"/>
      <c r="J845" s="26"/>
      <c r="K845" s="26"/>
      <c r="L845" s="26"/>
      <c r="M845" s="27"/>
      <c r="N845" s="28"/>
      <c r="P845" s="29"/>
    </row>
    <row r="846" spans="3:16" ht="12.55" x14ac:dyDescent="0.2">
      <c r="C846" s="30"/>
      <c r="E846" s="25"/>
      <c r="F846" s="26"/>
      <c r="G846" s="26"/>
      <c r="H846" s="26"/>
      <c r="I846" s="26"/>
      <c r="J846" s="26"/>
      <c r="K846" s="26"/>
      <c r="L846" s="26"/>
      <c r="M846" s="27"/>
      <c r="N846" s="28"/>
      <c r="P846" s="29"/>
    </row>
    <row r="847" spans="3:16" ht="12.55" x14ac:dyDescent="0.2">
      <c r="C847" s="30"/>
      <c r="E847" s="25"/>
      <c r="F847" s="26"/>
      <c r="G847" s="26"/>
      <c r="H847" s="26"/>
      <c r="I847" s="26"/>
      <c r="J847" s="26"/>
      <c r="K847" s="26"/>
      <c r="L847" s="26"/>
      <c r="M847" s="27"/>
      <c r="N847" s="28"/>
      <c r="P847" s="29"/>
    </row>
    <row r="848" spans="3:16" ht="12.55" x14ac:dyDescent="0.2">
      <c r="C848" s="30"/>
      <c r="E848" s="25"/>
      <c r="F848" s="26"/>
      <c r="G848" s="26"/>
      <c r="H848" s="26"/>
      <c r="I848" s="26"/>
      <c r="J848" s="26"/>
      <c r="K848" s="26"/>
      <c r="L848" s="26"/>
      <c r="M848" s="27"/>
      <c r="N848" s="28"/>
      <c r="P848" s="29"/>
    </row>
    <row r="849" spans="3:16" ht="12.55" x14ac:dyDescent="0.2">
      <c r="C849" s="30"/>
      <c r="E849" s="25"/>
      <c r="F849" s="26"/>
      <c r="G849" s="26"/>
      <c r="H849" s="26"/>
      <c r="I849" s="26"/>
      <c r="J849" s="26"/>
      <c r="K849" s="26"/>
      <c r="L849" s="26"/>
      <c r="M849" s="27"/>
      <c r="N849" s="28"/>
      <c r="P849" s="29"/>
    </row>
    <row r="850" spans="3:16" ht="12.55" x14ac:dyDescent="0.2">
      <c r="C850" s="30"/>
      <c r="E850" s="25"/>
      <c r="F850" s="26"/>
      <c r="G850" s="26"/>
      <c r="H850" s="26"/>
      <c r="I850" s="26"/>
      <c r="J850" s="26"/>
      <c r="K850" s="26"/>
      <c r="L850" s="26"/>
      <c r="M850" s="27"/>
      <c r="N850" s="28"/>
      <c r="P850" s="29"/>
    </row>
    <row r="851" spans="3:16" ht="12.55" x14ac:dyDescent="0.2">
      <c r="C851" s="30"/>
      <c r="E851" s="25"/>
      <c r="F851" s="26"/>
      <c r="G851" s="26"/>
      <c r="H851" s="26"/>
      <c r="I851" s="26"/>
      <c r="J851" s="26"/>
      <c r="K851" s="26"/>
      <c r="L851" s="26"/>
      <c r="M851" s="27"/>
      <c r="N851" s="28"/>
      <c r="P851" s="29"/>
    </row>
    <row r="852" spans="3:16" ht="12.55" x14ac:dyDescent="0.2">
      <c r="C852" s="30"/>
      <c r="E852" s="25"/>
      <c r="F852" s="26"/>
      <c r="G852" s="26"/>
      <c r="H852" s="26"/>
      <c r="I852" s="26"/>
      <c r="J852" s="26"/>
      <c r="K852" s="26"/>
      <c r="L852" s="26"/>
      <c r="M852" s="27"/>
      <c r="N852" s="28"/>
      <c r="P852" s="29"/>
    </row>
    <row r="853" spans="3:16" ht="12.55" x14ac:dyDescent="0.2">
      <c r="C853" s="30"/>
      <c r="E853" s="25"/>
      <c r="F853" s="26"/>
      <c r="G853" s="26"/>
      <c r="H853" s="26"/>
      <c r="I853" s="26"/>
      <c r="J853" s="26"/>
      <c r="K853" s="26"/>
      <c r="L853" s="26"/>
      <c r="M853" s="27"/>
      <c r="N853" s="28"/>
      <c r="P853" s="29"/>
    </row>
    <row r="854" spans="3:16" ht="12.55" x14ac:dyDescent="0.2">
      <c r="C854" s="30"/>
      <c r="E854" s="25"/>
      <c r="F854" s="26"/>
      <c r="G854" s="26"/>
      <c r="H854" s="26"/>
      <c r="I854" s="26"/>
      <c r="J854" s="26"/>
      <c r="K854" s="26"/>
      <c r="L854" s="26"/>
      <c r="M854" s="27"/>
      <c r="N854" s="28"/>
      <c r="P854" s="29"/>
    </row>
    <row r="855" spans="3:16" ht="12.55" x14ac:dyDescent="0.2">
      <c r="C855" s="30"/>
      <c r="E855" s="25"/>
      <c r="F855" s="26"/>
      <c r="G855" s="26"/>
      <c r="H855" s="26"/>
      <c r="I855" s="26"/>
      <c r="J855" s="26"/>
      <c r="K855" s="26"/>
      <c r="L855" s="26"/>
      <c r="M855" s="27"/>
      <c r="N855" s="28"/>
      <c r="P855" s="29"/>
    </row>
    <row r="856" spans="3:16" ht="12.55" x14ac:dyDescent="0.2">
      <c r="C856" s="30"/>
      <c r="E856" s="25"/>
      <c r="F856" s="26"/>
      <c r="G856" s="26"/>
      <c r="H856" s="26"/>
      <c r="I856" s="26"/>
      <c r="J856" s="26"/>
      <c r="K856" s="26"/>
      <c r="L856" s="26"/>
      <c r="M856" s="27"/>
      <c r="N856" s="28"/>
      <c r="P856" s="29"/>
    </row>
    <row r="857" spans="3:16" ht="12.55" x14ac:dyDescent="0.2">
      <c r="C857" s="30"/>
      <c r="E857" s="25"/>
      <c r="F857" s="26"/>
      <c r="G857" s="26"/>
      <c r="H857" s="26"/>
      <c r="I857" s="26"/>
      <c r="J857" s="26"/>
      <c r="K857" s="26"/>
      <c r="L857" s="26"/>
      <c r="M857" s="27"/>
      <c r="N857" s="28"/>
      <c r="P857" s="29"/>
    </row>
    <row r="858" spans="3:16" ht="12.55" x14ac:dyDescent="0.2">
      <c r="C858" s="30"/>
      <c r="E858" s="25"/>
      <c r="F858" s="26"/>
      <c r="G858" s="26"/>
      <c r="H858" s="26"/>
      <c r="I858" s="26"/>
      <c r="J858" s="26"/>
      <c r="K858" s="26"/>
      <c r="L858" s="26"/>
      <c r="M858" s="27"/>
      <c r="N858" s="28"/>
      <c r="P858" s="29"/>
    </row>
    <row r="859" spans="3:16" ht="12.55" x14ac:dyDescent="0.2">
      <c r="C859" s="30"/>
      <c r="E859" s="25"/>
      <c r="F859" s="26"/>
      <c r="G859" s="26"/>
      <c r="H859" s="26"/>
      <c r="I859" s="26"/>
      <c r="J859" s="26"/>
      <c r="K859" s="26"/>
      <c r="L859" s="26"/>
      <c r="M859" s="27"/>
      <c r="N859" s="28"/>
      <c r="P859" s="29"/>
    </row>
    <row r="860" spans="3:16" ht="12.55" x14ac:dyDescent="0.2">
      <c r="C860" s="30"/>
      <c r="E860" s="25"/>
      <c r="F860" s="26"/>
      <c r="G860" s="26"/>
      <c r="H860" s="26"/>
      <c r="I860" s="26"/>
      <c r="J860" s="26"/>
      <c r="K860" s="26"/>
      <c r="L860" s="26"/>
      <c r="M860" s="27"/>
      <c r="N860" s="28"/>
      <c r="P860" s="29"/>
    </row>
    <row r="861" spans="3:16" ht="12.55" x14ac:dyDescent="0.2">
      <c r="C861" s="30"/>
      <c r="E861" s="25"/>
      <c r="F861" s="26"/>
      <c r="G861" s="26"/>
      <c r="H861" s="26"/>
      <c r="I861" s="26"/>
      <c r="J861" s="26"/>
      <c r="K861" s="26"/>
      <c r="L861" s="26"/>
      <c r="M861" s="27"/>
      <c r="N861" s="28"/>
      <c r="P861" s="29"/>
    </row>
    <row r="862" spans="3:16" ht="12.55" x14ac:dyDescent="0.2">
      <c r="C862" s="30"/>
      <c r="E862" s="25"/>
      <c r="F862" s="26"/>
      <c r="G862" s="26"/>
      <c r="H862" s="26"/>
      <c r="I862" s="26"/>
      <c r="J862" s="26"/>
      <c r="K862" s="26"/>
      <c r="L862" s="26"/>
      <c r="M862" s="27"/>
      <c r="N862" s="28"/>
      <c r="P862" s="29"/>
    </row>
    <row r="863" spans="3:16" ht="12.55" x14ac:dyDescent="0.2">
      <c r="C863" s="30"/>
      <c r="E863" s="25"/>
      <c r="F863" s="26"/>
      <c r="G863" s="26"/>
      <c r="H863" s="26"/>
      <c r="I863" s="26"/>
      <c r="J863" s="26"/>
      <c r="K863" s="26"/>
      <c r="L863" s="26"/>
      <c r="M863" s="27"/>
      <c r="N863" s="28"/>
      <c r="P863" s="29"/>
    </row>
    <row r="864" spans="3:16" ht="12.55" x14ac:dyDescent="0.2">
      <c r="C864" s="30"/>
      <c r="E864" s="25"/>
      <c r="F864" s="26"/>
      <c r="G864" s="26"/>
      <c r="H864" s="26"/>
      <c r="I864" s="26"/>
      <c r="J864" s="26"/>
      <c r="K864" s="26"/>
      <c r="L864" s="26"/>
      <c r="M864" s="27"/>
      <c r="N864" s="28"/>
      <c r="P864" s="29"/>
    </row>
    <row r="865" spans="3:16" ht="12.55" x14ac:dyDescent="0.2">
      <c r="C865" s="30"/>
      <c r="E865" s="25"/>
      <c r="F865" s="26"/>
      <c r="G865" s="26"/>
      <c r="H865" s="26"/>
      <c r="I865" s="26"/>
      <c r="J865" s="26"/>
      <c r="K865" s="26"/>
      <c r="L865" s="26"/>
      <c r="M865" s="27"/>
      <c r="N865" s="28"/>
      <c r="P865" s="29"/>
    </row>
    <row r="866" spans="3:16" ht="12.55" x14ac:dyDescent="0.2">
      <c r="C866" s="30"/>
      <c r="E866" s="25"/>
      <c r="F866" s="26"/>
      <c r="G866" s="26"/>
      <c r="H866" s="26"/>
      <c r="I866" s="26"/>
      <c r="J866" s="26"/>
      <c r="K866" s="26"/>
      <c r="L866" s="26"/>
      <c r="M866" s="27"/>
      <c r="N866" s="28"/>
      <c r="P866" s="29"/>
    </row>
    <row r="867" spans="3:16" ht="12.55" x14ac:dyDescent="0.2">
      <c r="C867" s="30"/>
      <c r="E867" s="25"/>
      <c r="F867" s="26"/>
      <c r="G867" s="26"/>
      <c r="H867" s="26"/>
      <c r="I867" s="26"/>
      <c r="J867" s="26"/>
      <c r="K867" s="26"/>
      <c r="L867" s="26"/>
      <c r="M867" s="27"/>
      <c r="N867" s="28"/>
      <c r="P867" s="29"/>
    </row>
    <row r="868" spans="3:16" ht="12.55" x14ac:dyDescent="0.2">
      <c r="C868" s="30"/>
      <c r="E868" s="25"/>
      <c r="F868" s="26"/>
      <c r="G868" s="26"/>
      <c r="H868" s="26"/>
      <c r="I868" s="26"/>
      <c r="J868" s="26"/>
      <c r="K868" s="26"/>
      <c r="L868" s="26"/>
      <c r="M868" s="27"/>
      <c r="N868" s="28"/>
      <c r="P868" s="29"/>
    </row>
    <row r="869" spans="3:16" ht="12.55" x14ac:dyDescent="0.2">
      <c r="C869" s="30"/>
      <c r="E869" s="25"/>
      <c r="F869" s="26"/>
      <c r="G869" s="26"/>
      <c r="H869" s="26"/>
      <c r="I869" s="26"/>
      <c r="J869" s="26"/>
      <c r="K869" s="26"/>
      <c r="L869" s="26"/>
      <c r="M869" s="27"/>
      <c r="N869" s="28"/>
      <c r="P869" s="29"/>
    </row>
    <row r="870" spans="3:16" ht="12.55" x14ac:dyDescent="0.2">
      <c r="C870" s="30"/>
      <c r="E870" s="25"/>
      <c r="F870" s="26"/>
      <c r="G870" s="26"/>
      <c r="H870" s="26"/>
      <c r="I870" s="26"/>
      <c r="J870" s="26"/>
      <c r="K870" s="26"/>
      <c r="L870" s="26"/>
      <c r="M870" s="27"/>
      <c r="N870" s="28"/>
      <c r="P870" s="29"/>
    </row>
    <row r="871" spans="3:16" ht="12.55" x14ac:dyDescent="0.2">
      <c r="C871" s="30"/>
      <c r="E871" s="25"/>
      <c r="F871" s="26"/>
      <c r="G871" s="26"/>
      <c r="H871" s="26"/>
      <c r="I871" s="26"/>
      <c r="J871" s="26"/>
      <c r="K871" s="26"/>
      <c r="L871" s="26"/>
      <c r="M871" s="27"/>
      <c r="N871" s="28"/>
      <c r="P871" s="29"/>
    </row>
    <row r="872" spans="3:16" ht="12.55" x14ac:dyDescent="0.2">
      <c r="C872" s="30"/>
      <c r="E872" s="25"/>
      <c r="F872" s="26"/>
      <c r="G872" s="26"/>
      <c r="H872" s="26"/>
      <c r="I872" s="26"/>
      <c r="J872" s="26"/>
      <c r="K872" s="26"/>
      <c r="L872" s="26"/>
      <c r="M872" s="27"/>
      <c r="N872" s="28"/>
      <c r="P872" s="29"/>
    </row>
    <row r="873" spans="3:16" ht="12.55" x14ac:dyDescent="0.2">
      <c r="C873" s="30"/>
      <c r="E873" s="25"/>
      <c r="F873" s="26"/>
      <c r="G873" s="26"/>
      <c r="H873" s="26"/>
      <c r="I873" s="26"/>
      <c r="J873" s="26"/>
      <c r="K873" s="26"/>
      <c r="L873" s="26"/>
      <c r="M873" s="27"/>
      <c r="N873" s="28"/>
      <c r="P873" s="29"/>
    </row>
    <row r="874" spans="3:16" ht="12.55" x14ac:dyDescent="0.2">
      <c r="C874" s="30"/>
      <c r="E874" s="25"/>
      <c r="F874" s="26"/>
      <c r="G874" s="26"/>
      <c r="H874" s="26"/>
      <c r="I874" s="26"/>
      <c r="J874" s="26"/>
      <c r="K874" s="26"/>
      <c r="L874" s="26"/>
      <c r="M874" s="27"/>
      <c r="N874" s="28"/>
      <c r="P874" s="29"/>
    </row>
    <row r="875" spans="3:16" ht="12.55" x14ac:dyDescent="0.2">
      <c r="C875" s="30"/>
      <c r="E875" s="25"/>
      <c r="F875" s="26"/>
      <c r="G875" s="26"/>
      <c r="H875" s="26"/>
      <c r="I875" s="26"/>
      <c r="J875" s="26"/>
      <c r="K875" s="26"/>
      <c r="L875" s="26"/>
      <c r="M875" s="27"/>
      <c r="N875" s="28"/>
      <c r="P875" s="29"/>
    </row>
    <row r="876" spans="3:16" ht="12.55" x14ac:dyDescent="0.2">
      <c r="C876" s="30"/>
      <c r="E876" s="25"/>
      <c r="F876" s="26"/>
      <c r="G876" s="26"/>
      <c r="H876" s="26"/>
      <c r="I876" s="26"/>
      <c r="J876" s="26"/>
      <c r="K876" s="26"/>
      <c r="L876" s="26"/>
      <c r="M876" s="27"/>
      <c r="N876" s="28"/>
      <c r="P876" s="29"/>
    </row>
    <row r="877" spans="3:16" ht="12.55" x14ac:dyDescent="0.2">
      <c r="C877" s="30"/>
      <c r="E877" s="25"/>
      <c r="F877" s="26"/>
      <c r="G877" s="26"/>
      <c r="H877" s="26"/>
      <c r="I877" s="26"/>
      <c r="J877" s="26"/>
      <c r="K877" s="26"/>
      <c r="L877" s="26"/>
      <c r="M877" s="27"/>
      <c r="N877" s="28"/>
      <c r="P877" s="29"/>
    </row>
    <row r="878" spans="3:16" ht="12.55" x14ac:dyDescent="0.2">
      <c r="C878" s="30"/>
      <c r="E878" s="25"/>
      <c r="F878" s="26"/>
      <c r="G878" s="26"/>
      <c r="H878" s="26"/>
      <c r="I878" s="26"/>
      <c r="J878" s="26"/>
      <c r="K878" s="26"/>
      <c r="L878" s="26"/>
      <c r="M878" s="27"/>
      <c r="N878" s="28"/>
      <c r="P878" s="29"/>
    </row>
    <row r="879" spans="3:16" ht="12.55" x14ac:dyDescent="0.2">
      <c r="C879" s="30"/>
      <c r="E879" s="25"/>
      <c r="F879" s="26"/>
      <c r="G879" s="26"/>
      <c r="H879" s="26"/>
      <c r="I879" s="26"/>
      <c r="J879" s="26"/>
      <c r="K879" s="26"/>
      <c r="L879" s="26"/>
      <c r="M879" s="27"/>
      <c r="N879" s="28"/>
      <c r="P879" s="29"/>
    </row>
    <row r="880" spans="3:16" ht="12.55" x14ac:dyDescent="0.2">
      <c r="C880" s="30"/>
      <c r="E880" s="25"/>
      <c r="F880" s="26"/>
      <c r="G880" s="26"/>
      <c r="H880" s="26"/>
      <c r="I880" s="26"/>
      <c r="J880" s="26"/>
      <c r="K880" s="26"/>
      <c r="L880" s="26"/>
      <c r="M880" s="27"/>
      <c r="N880" s="28"/>
      <c r="P880" s="29"/>
    </row>
    <row r="881" spans="3:16" ht="12.55" x14ac:dyDescent="0.2">
      <c r="C881" s="30"/>
      <c r="E881" s="25"/>
      <c r="F881" s="26"/>
      <c r="G881" s="26"/>
      <c r="H881" s="26"/>
      <c r="I881" s="26"/>
      <c r="J881" s="26"/>
      <c r="K881" s="26"/>
      <c r="L881" s="26"/>
      <c r="M881" s="27"/>
      <c r="N881" s="28"/>
      <c r="P881" s="29"/>
    </row>
    <row r="882" spans="3:16" ht="12.55" x14ac:dyDescent="0.2">
      <c r="C882" s="30"/>
      <c r="E882" s="25"/>
      <c r="F882" s="26"/>
      <c r="G882" s="26"/>
      <c r="H882" s="26"/>
      <c r="I882" s="26"/>
      <c r="J882" s="26"/>
      <c r="K882" s="26"/>
      <c r="L882" s="26"/>
      <c r="M882" s="27"/>
      <c r="N882" s="28"/>
      <c r="P882" s="29"/>
    </row>
    <row r="883" spans="3:16" ht="12.55" x14ac:dyDescent="0.2">
      <c r="C883" s="30"/>
      <c r="E883" s="25"/>
      <c r="F883" s="26"/>
      <c r="G883" s="26"/>
      <c r="H883" s="26"/>
      <c r="I883" s="26"/>
      <c r="J883" s="26"/>
      <c r="K883" s="26"/>
      <c r="L883" s="26"/>
      <c r="M883" s="27"/>
      <c r="N883" s="28"/>
      <c r="P883" s="29"/>
    </row>
    <row r="884" spans="3:16" ht="12.55" x14ac:dyDescent="0.2">
      <c r="C884" s="30"/>
      <c r="E884" s="25"/>
      <c r="F884" s="26"/>
      <c r="G884" s="26"/>
      <c r="H884" s="26"/>
      <c r="I884" s="26"/>
      <c r="J884" s="26"/>
      <c r="K884" s="26"/>
      <c r="L884" s="26"/>
      <c r="M884" s="27"/>
      <c r="N884" s="28"/>
      <c r="P884" s="29"/>
    </row>
    <row r="885" spans="3:16" ht="12.55" x14ac:dyDescent="0.2">
      <c r="C885" s="30"/>
      <c r="E885" s="25"/>
      <c r="F885" s="26"/>
      <c r="G885" s="26"/>
      <c r="H885" s="26"/>
      <c r="I885" s="26"/>
      <c r="J885" s="26"/>
      <c r="K885" s="26"/>
      <c r="L885" s="26"/>
      <c r="M885" s="27"/>
      <c r="N885" s="28"/>
      <c r="P885" s="29"/>
    </row>
    <row r="886" spans="3:16" ht="12.55" x14ac:dyDescent="0.2">
      <c r="C886" s="30"/>
      <c r="E886" s="25"/>
      <c r="F886" s="26"/>
      <c r="G886" s="26"/>
      <c r="H886" s="26"/>
      <c r="I886" s="26"/>
      <c r="J886" s="26"/>
      <c r="K886" s="26"/>
      <c r="L886" s="26"/>
      <c r="M886" s="27"/>
      <c r="N886" s="28"/>
      <c r="P886" s="29"/>
    </row>
    <row r="887" spans="3:16" ht="12.55" x14ac:dyDescent="0.2">
      <c r="C887" s="30"/>
      <c r="E887" s="25"/>
      <c r="F887" s="26"/>
      <c r="G887" s="26"/>
      <c r="H887" s="26"/>
      <c r="I887" s="26"/>
      <c r="J887" s="26"/>
      <c r="K887" s="26"/>
      <c r="L887" s="26"/>
      <c r="M887" s="27"/>
      <c r="N887" s="28"/>
      <c r="P887" s="29"/>
    </row>
    <row r="888" spans="3:16" ht="12.55" x14ac:dyDescent="0.2">
      <c r="C888" s="30"/>
      <c r="E888" s="25"/>
      <c r="F888" s="26"/>
      <c r="G888" s="26"/>
      <c r="H888" s="26"/>
      <c r="I888" s="26"/>
      <c r="J888" s="26"/>
      <c r="K888" s="26"/>
      <c r="L888" s="26"/>
      <c r="M888" s="27"/>
      <c r="N888" s="28"/>
      <c r="P888" s="29"/>
    </row>
    <row r="889" spans="3:16" ht="12.55" x14ac:dyDescent="0.2">
      <c r="C889" s="30"/>
      <c r="E889" s="25"/>
      <c r="F889" s="26"/>
      <c r="G889" s="26"/>
      <c r="H889" s="26"/>
      <c r="I889" s="26"/>
      <c r="J889" s="26"/>
      <c r="K889" s="26"/>
      <c r="L889" s="26"/>
      <c r="M889" s="27"/>
      <c r="N889" s="28"/>
      <c r="P889" s="29"/>
    </row>
    <row r="890" spans="3:16" ht="12.55" x14ac:dyDescent="0.2">
      <c r="C890" s="30"/>
      <c r="E890" s="25"/>
      <c r="F890" s="26"/>
      <c r="G890" s="26"/>
      <c r="H890" s="26"/>
      <c r="I890" s="26"/>
      <c r="J890" s="26"/>
      <c r="K890" s="26"/>
      <c r="L890" s="26"/>
      <c r="M890" s="27"/>
      <c r="N890" s="28"/>
      <c r="P890" s="29"/>
    </row>
    <row r="891" spans="3:16" ht="12.55" x14ac:dyDescent="0.2">
      <c r="C891" s="30"/>
      <c r="E891" s="25"/>
      <c r="F891" s="26"/>
      <c r="G891" s="26"/>
      <c r="H891" s="26"/>
      <c r="I891" s="26"/>
      <c r="J891" s="26"/>
      <c r="K891" s="26"/>
      <c r="L891" s="26"/>
      <c r="M891" s="27"/>
      <c r="N891" s="28"/>
      <c r="P891" s="29"/>
    </row>
    <row r="892" spans="3:16" ht="12.55" x14ac:dyDescent="0.2">
      <c r="C892" s="30"/>
      <c r="E892" s="25"/>
      <c r="F892" s="26"/>
      <c r="G892" s="26"/>
      <c r="H892" s="26"/>
      <c r="I892" s="26"/>
      <c r="J892" s="26"/>
      <c r="K892" s="26"/>
      <c r="L892" s="26"/>
      <c r="M892" s="27"/>
      <c r="N892" s="28"/>
      <c r="P892" s="29"/>
    </row>
    <row r="893" spans="3:16" ht="12.55" x14ac:dyDescent="0.2">
      <c r="C893" s="30"/>
      <c r="E893" s="25"/>
      <c r="F893" s="26"/>
      <c r="G893" s="26"/>
      <c r="H893" s="26"/>
      <c r="I893" s="26"/>
      <c r="J893" s="26"/>
      <c r="K893" s="26"/>
      <c r="L893" s="26"/>
      <c r="M893" s="27"/>
      <c r="N893" s="28"/>
      <c r="P893" s="29"/>
    </row>
    <row r="894" spans="3:16" ht="12.55" x14ac:dyDescent="0.2">
      <c r="C894" s="30"/>
      <c r="E894" s="25"/>
      <c r="F894" s="26"/>
      <c r="G894" s="26"/>
      <c r="H894" s="26"/>
      <c r="I894" s="26"/>
      <c r="J894" s="26"/>
      <c r="K894" s="26"/>
      <c r="L894" s="26"/>
      <c r="M894" s="27"/>
      <c r="N894" s="28"/>
      <c r="P894" s="29"/>
    </row>
    <row r="895" spans="3:16" ht="12.55" x14ac:dyDescent="0.2">
      <c r="C895" s="30"/>
      <c r="E895" s="25"/>
      <c r="F895" s="26"/>
      <c r="G895" s="26"/>
      <c r="H895" s="26"/>
      <c r="I895" s="26"/>
      <c r="J895" s="26"/>
      <c r="K895" s="26"/>
      <c r="L895" s="26"/>
      <c r="M895" s="27"/>
      <c r="N895" s="28"/>
      <c r="P895" s="29"/>
    </row>
    <row r="896" spans="3:16" ht="12.55" x14ac:dyDescent="0.2">
      <c r="C896" s="30"/>
      <c r="E896" s="25"/>
      <c r="F896" s="26"/>
      <c r="G896" s="26"/>
      <c r="H896" s="26"/>
      <c r="I896" s="26"/>
      <c r="J896" s="26"/>
      <c r="K896" s="26"/>
      <c r="L896" s="26"/>
      <c r="M896" s="27"/>
      <c r="N896" s="28"/>
      <c r="P896" s="29"/>
    </row>
    <row r="897" spans="3:16" ht="12.55" x14ac:dyDescent="0.2">
      <c r="C897" s="30"/>
      <c r="E897" s="25"/>
      <c r="F897" s="26"/>
      <c r="G897" s="26"/>
      <c r="H897" s="26"/>
      <c r="I897" s="26"/>
      <c r="J897" s="26"/>
      <c r="K897" s="26"/>
      <c r="L897" s="26"/>
      <c r="M897" s="27"/>
      <c r="N897" s="28"/>
      <c r="P897" s="29"/>
    </row>
    <row r="898" spans="3:16" ht="12.55" x14ac:dyDescent="0.2">
      <c r="C898" s="30"/>
      <c r="E898" s="25"/>
      <c r="F898" s="26"/>
      <c r="G898" s="26"/>
      <c r="H898" s="26"/>
      <c r="I898" s="26"/>
      <c r="J898" s="26"/>
      <c r="K898" s="26"/>
      <c r="L898" s="26"/>
      <c r="M898" s="27"/>
      <c r="N898" s="28"/>
      <c r="P898" s="29"/>
    </row>
    <row r="899" spans="3:16" ht="12.55" x14ac:dyDescent="0.2">
      <c r="C899" s="30"/>
      <c r="E899" s="25"/>
      <c r="F899" s="26"/>
      <c r="G899" s="26"/>
      <c r="H899" s="26"/>
      <c r="I899" s="26"/>
      <c r="J899" s="26"/>
      <c r="K899" s="26"/>
      <c r="L899" s="26"/>
      <c r="M899" s="27"/>
      <c r="N899" s="28"/>
      <c r="P899" s="29"/>
    </row>
    <row r="900" spans="3:16" ht="12.55" x14ac:dyDescent="0.2">
      <c r="C900" s="30"/>
      <c r="E900" s="25"/>
      <c r="F900" s="26"/>
      <c r="G900" s="26"/>
      <c r="H900" s="26"/>
      <c r="I900" s="26"/>
      <c r="J900" s="26"/>
      <c r="K900" s="26"/>
      <c r="L900" s="26"/>
      <c r="M900" s="27"/>
      <c r="N900" s="28"/>
      <c r="P900" s="29"/>
    </row>
    <row r="901" spans="3:16" ht="12.55" x14ac:dyDescent="0.2">
      <c r="C901" s="30"/>
      <c r="E901" s="25"/>
      <c r="F901" s="26"/>
      <c r="G901" s="26"/>
      <c r="H901" s="26"/>
      <c r="I901" s="26"/>
      <c r="J901" s="26"/>
      <c r="K901" s="26"/>
      <c r="L901" s="26"/>
      <c r="M901" s="27"/>
      <c r="N901" s="28"/>
      <c r="P901" s="29"/>
    </row>
    <row r="902" spans="3:16" ht="12.55" x14ac:dyDescent="0.2">
      <c r="C902" s="30"/>
      <c r="E902" s="25"/>
      <c r="F902" s="26"/>
      <c r="G902" s="26"/>
      <c r="H902" s="26"/>
      <c r="I902" s="26"/>
      <c r="J902" s="26"/>
      <c r="K902" s="26"/>
      <c r="L902" s="26"/>
      <c r="M902" s="27"/>
      <c r="N902" s="28"/>
      <c r="P902" s="29"/>
    </row>
    <row r="903" spans="3:16" ht="12.55" x14ac:dyDescent="0.2">
      <c r="C903" s="30"/>
      <c r="E903" s="25"/>
      <c r="F903" s="26"/>
      <c r="G903" s="26"/>
      <c r="H903" s="26"/>
      <c r="I903" s="26"/>
      <c r="J903" s="26"/>
      <c r="K903" s="26"/>
      <c r="L903" s="26"/>
      <c r="M903" s="27"/>
      <c r="N903" s="28"/>
      <c r="P903" s="29"/>
    </row>
    <row r="904" spans="3:16" ht="12.55" x14ac:dyDescent="0.2">
      <c r="C904" s="30"/>
      <c r="E904" s="25"/>
      <c r="F904" s="26"/>
      <c r="G904" s="26"/>
      <c r="H904" s="26"/>
      <c r="I904" s="26"/>
      <c r="J904" s="26"/>
      <c r="K904" s="26"/>
      <c r="L904" s="26"/>
      <c r="M904" s="27"/>
      <c r="N904" s="28"/>
      <c r="P904" s="29"/>
    </row>
    <row r="905" spans="3:16" ht="12.55" x14ac:dyDescent="0.2">
      <c r="C905" s="30"/>
      <c r="E905" s="25"/>
      <c r="F905" s="26"/>
      <c r="G905" s="26"/>
      <c r="H905" s="26"/>
      <c r="I905" s="26"/>
      <c r="J905" s="26"/>
      <c r="K905" s="26"/>
      <c r="L905" s="26"/>
      <c r="M905" s="27"/>
      <c r="N905" s="28"/>
      <c r="P905" s="29"/>
    </row>
    <row r="906" spans="3:16" ht="12.55" x14ac:dyDescent="0.2">
      <c r="C906" s="30"/>
      <c r="E906" s="25"/>
      <c r="F906" s="26"/>
      <c r="G906" s="26"/>
      <c r="H906" s="26"/>
      <c r="I906" s="26"/>
      <c r="J906" s="26"/>
      <c r="K906" s="26"/>
      <c r="L906" s="26"/>
      <c r="M906" s="27"/>
      <c r="N906" s="28"/>
      <c r="P906" s="29"/>
    </row>
    <row r="907" spans="3:16" ht="12.55" x14ac:dyDescent="0.2">
      <c r="C907" s="30"/>
      <c r="E907" s="25"/>
      <c r="F907" s="26"/>
      <c r="G907" s="26"/>
      <c r="H907" s="26"/>
      <c r="I907" s="26"/>
      <c r="J907" s="26"/>
      <c r="K907" s="26"/>
      <c r="L907" s="26"/>
      <c r="M907" s="27"/>
      <c r="N907" s="28"/>
      <c r="P907" s="29"/>
    </row>
    <row r="908" spans="3:16" ht="12.55" x14ac:dyDescent="0.2">
      <c r="C908" s="30"/>
      <c r="E908" s="25"/>
      <c r="F908" s="26"/>
      <c r="G908" s="26"/>
      <c r="H908" s="26"/>
      <c r="I908" s="26"/>
      <c r="J908" s="26"/>
      <c r="K908" s="26"/>
      <c r="L908" s="26"/>
      <c r="M908" s="27"/>
      <c r="N908" s="28"/>
      <c r="P908" s="29"/>
    </row>
    <row r="909" spans="3:16" ht="12.55" x14ac:dyDescent="0.2">
      <c r="C909" s="30"/>
      <c r="E909" s="25"/>
      <c r="F909" s="26"/>
      <c r="G909" s="26"/>
      <c r="H909" s="26"/>
      <c r="I909" s="26"/>
      <c r="J909" s="26"/>
      <c r="K909" s="26"/>
      <c r="L909" s="26"/>
      <c r="M909" s="27"/>
      <c r="N909" s="28"/>
      <c r="P909" s="29"/>
    </row>
    <row r="910" spans="3:16" ht="12.55" x14ac:dyDescent="0.2">
      <c r="C910" s="30"/>
      <c r="E910" s="25"/>
      <c r="F910" s="26"/>
      <c r="G910" s="26"/>
      <c r="H910" s="26"/>
      <c r="I910" s="26"/>
      <c r="J910" s="26"/>
      <c r="K910" s="26"/>
      <c r="L910" s="26"/>
      <c r="M910" s="27"/>
      <c r="N910" s="28"/>
      <c r="P910" s="29"/>
    </row>
    <row r="911" spans="3:16" ht="12.55" x14ac:dyDescent="0.2">
      <c r="C911" s="30"/>
      <c r="E911" s="25"/>
      <c r="F911" s="26"/>
      <c r="G911" s="26"/>
      <c r="H911" s="26"/>
      <c r="I911" s="26"/>
      <c r="J911" s="26"/>
      <c r="K911" s="26"/>
      <c r="L911" s="26"/>
      <c r="M911" s="27"/>
      <c r="N911" s="28"/>
      <c r="P911" s="29"/>
    </row>
    <row r="912" spans="3:16" ht="12.55" x14ac:dyDescent="0.2">
      <c r="C912" s="30"/>
      <c r="E912" s="25"/>
      <c r="F912" s="26"/>
      <c r="G912" s="26"/>
      <c r="H912" s="26"/>
      <c r="I912" s="26"/>
      <c r="J912" s="26"/>
      <c r="K912" s="26"/>
      <c r="L912" s="26"/>
      <c r="M912" s="27"/>
      <c r="N912" s="28"/>
      <c r="P912" s="29"/>
    </row>
    <row r="913" spans="3:16" ht="12.55" x14ac:dyDescent="0.2">
      <c r="C913" s="30"/>
      <c r="E913" s="25"/>
      <c r="F913" s="26"/>
      <c r="G913" s="26"/>
      <c r="H913" s="26"/>
      <c r="I913" s="26"/>
      <c r="J913" s="26"/>
      <c r="K913" s="26"/>
      <c r="L913" s="26"/>
      <c r="M913" s="27"/>
      <c r="N913" s="28"/>
      <c r="P913" s="29"/>
    </row>
    <row r="914" spans="3:16" ht="12.55" x14ac:dyDescent="0.2">
      <c r="C914" s="30"/>
      <c r="E914" s="25"/>
      <c r="F914" s="26"/>
      <c r="G914" s="26"/>
      <c r="H914" s="26"/>
      <c r="I914" s="26"/>
      <c r="J914" s="26"/>
      <c r="K914" s="26"/>
      <c r="L914" s="26"/>
      <c r="M914" s="27"/>
      <c r="N914" s="28"/>
      <c r="P914" s="29"/>
    </row>
    <row r="915" spans="3:16" ht="12.55" x14ac:dyDescent="0.2">
      <c r="C915" s="30"/>
      <c r="E915" s="25"/>
      <c r="F915" s="26"/>
      <c r="G915" s="26"/>
      <c r="H915" s="26"/>
      <c r="I915" s="26"/>
      <c r="J915" s="26"/>
      <c r="K915" s="26"/>
      <c r="L915" s="26"/>
      <c r="M915" s="27"/>
      <c r="N915" s="28"/>
      <c r="P915" s="29"/>
    </row>
    <row r="916" spans="3:16" ht="12.55" x14ac:dyDescent="0.2">
      <c r="C916" s="30"/>
      <c r="E916" s="25"/>
      <c r="F916" s="26"/>
      <c r="G916" s="26"/>
      <c r="H916" s="26"/>
      <c r="I916" s="26"/>
      <c r="J916" s="26"/>
      <c r="K916" s="26"/>
      <c r="L916" s="26"/>
      <c r="M916" s="27"/>
      <c r="N916" s="28"/>
      <c r="P916" s="29"/>
    </row>
    <row r="917" spans="3:16" ht="12.55" x14ac:dyDescent="0.2">
      <c r="C917" s="30"/>
      <c r="E917" s="25"/>
      <c r="F917" s="26"/>
      <c r="G917" s="26"/>
      <c r="H917" s="26"/>
      <c r="I917" s="26"/>
      <c r="J917" s="26"/>
      <c r="K917" s="26"/>
      <c r="L917" s="26"/>
      <c r="M917" s="27"/>
      <c r="N917" s="28"/>
      <c r="P917" s="29"/>
    </row>
    <row r="918" spans="3:16" ht="12.55" x14ac:dyDescent="0.2">
      <c r="C918" s="30"/>
      <c r="E918" s="25"/>
      <c r="F918" s="26"/>
      <c r="G918" s="26"/>
      <c r="H918" s="26"/>
      <c r="I918" s="26"/>
      <c r="J918" s="26"/>
      <c r="K918" s="26"/>
      <c r="L918" s="26"/>
      <c r="M918" s="27"/>
      <c r="N918" s="28"/>
      <c r="P918" s="29"/>
    </row>
    <row r="919" spans="3:16" ht="12.55" x14ac:dyDescent="0.2">
      <c r="C919" s="30"/>
      <c r="E919" s="25"/>
      <c r="F919" s="26"/>
      <c r="G919" s="26"/>
      <c r="H919" s="26"/>
      <c r="I919" s="26"/>
      <c r="J919" s="26"/>
      <c r="K919" s="26"/>
      <c r="L919" s="26"/>
      <c r="M919" s="27"/>
      <c r="N919" s="28"/>
      <c r="P919" s="29"/>
    </row>
    <row r="920" spans="3:16" ht="12.55" x14ac:dyDescent="0.2">
      <c r="C920" s="30"/>
      <c r="E920" s="25"/>
      <c r="F920" s="26"/>
      <c r="G920" s="26"/>
      <c r="H920" s="26"/>
      <c r="I920" s="26"/>
      <c r="J920" s="26"/>
      <c r="K920" s="26"/>
      <c r="L920" s="26"/>
      <c r="M920" s="27"/>
      <c r="N920" s="28"/>
      <c r="P920" s="29"/>
    </row>
    <row r="921" spans="3:16" ht="12.55" x14ac:dyDescent="0.2">
      <c r="C921" s="30"/>
      <c r="E921" s="25"/>
      <c r="F921" s="26"/>
      <c r="G921" s="26"/>
      <c r="H921" s="26"/>
      <c r="I921" s="26"/>
      <c r="J921" s="26"/>
      <c r="K921" s="26"/>
      <c r="L921" s="26"/>
      <c r="M921" s="27"/>
      <c r="N921" s="28"/>
      <c r="P921" s="29"/>
    </row>
    <row r="922" spans="3:16" ht="12.55" x14ac:dyDescent="0.2">
      <c r="C922" s="30"/>
      <c r="E922" s="25"/>
      <c r="F922" s="26"/>
      <c r="G922" s="26"/>
      <c r="H922" s="26"/>
      <c r="I922" s="26"/>
      <c r="J922" s="26"/>
      <c r="K922" s="26"/>
      <c r="L922" s="26"/>
      <c r="M922" s="27"/>
      <c r="N922" s="28"/>
      <c r="P922" s="29"/>
    </row>
    <row r="923" spans="3:16" ht="12.55" x14ac:dyDescent="0.2">
      <c r="C923" s="30"/>
      <c r="E923" s="25"/>
      <c r="F923" s="26"/>
      <c r="G923" s="26"/>
      <c r="H923" s="26"/>
      <c r="I923" s="26"/>
      <c r="J923" s="26"/>
      <c r="K923" s="26"/>
      <c r="L923" s="26"/>
      <c r="M923" s="27"/>
      <c r="N923" s="28"/>
      <c r="P923" s="29"/>
    </row>
    <row r="924" spans="3:16" ht="12.55" x14ac:dyDescent="0.2">
      <c r="C924" s="30"/>
      <c r="E924" s="25"/>
      <c r="F924" s="26"/>
      <c r="G924" s="26"/>
      <c r="H924" s="26"/>
      <c r="I924" s="26"/>
      <c r="J924" s="26"/>
      <c r="K924" s="26"/>
      <c r="L924" s="26"/>
      <c r="M924" s="27"/>
      <c r="N924" s="28"/>
      <c r="P924" s="29"/>
    </row>
    <row r="925" spans="3:16" ht="12.55" x14ac:dyDescent="0.2">
      <c r="C925" s="30"/>
      <c r="E925" s="25"/>
      <c r="F925" s="26"/>
      <c r="G925" s="26"/>
      <c r="H925" s="26"/>
      <c r="I925" s="26"/>
      <c r="J925" s="26"/>
      <c r="K925" s="26"/>
      <c r="L925" s="26"/>
      <c r="M925" s="27"/>
      <c r="N925" s="28"/>
      <c r="P925" s="29"/>
    </row>
    <row r="926" spans="3:16" ht="12.55" x14ac:dyDescent="0.2">
      <c r="C926" s="30"/>
      <c r="E926" s="25"/>
      <c r="F926" s="26"/>
      <c r="G926" s="26"/>
      <c r="H926" s="26"/>
      <c r="I926" s="26"/>
      <c r="J926" s="26"/>
      <c r="K926" s="26"/>
      <c r="L926" s="26"/>
      <c r="M926" s="27"/>
      <c r="N926" s="28"/>
      <c r="P926" s="29"/>
    </row>
    <row r="927" spans="3:16" ht="12.55" x14ac:dyDescent="0.2">
      <c r="C927" s="30"/>
      <c r="E927" s="25"/>
      <c r="F927" s="26"/>
      <c r="G927" s="26"/>
      <c r="H927" s="26"/>
      <c r="I927" s="26"/>
      <c r="J927" s="26"/>
      <c r="K927" s="26"/>
      <c r="L927" s="26"/>
      <c r="M927" s="27"/>
      <c r="N927" s="28"/>
      <c r="P927" s="29"/>
    </row>
    <row r="928" spans="3:16" ht="12.55" x14ac:dyDescent="0.2">
      <c r="C928" s="30"/>
      <c r="E928" s="25"/>
      <c r="F928" s="26"/>
      <c r="G928" s="26"/>
      <c r="H928" s="26"/>
      <c r="I928" s="26"/>
      <c r="J928" s="26"/>
      <c r="K928" s="26"/>
      <c r="L928" s="26"/>
      <c r="M928" s="27"/>
      <c r="N928" s="28"/>
      <c r="P928" s="29"/>
    </row>
    <row r="929" spans="3:16" ht="12.55" x14ac:dyDescent="0.2">
      <c r="C929" s="30"/>
      <c r="E929" s="25"/>
      <c r="F929" s="26"/>
      <c r="G929" s="26"/>
      <c r="H929" s="26"/>
      <c r="I929" s="26"/>
      <c r="J929" s="26"/>
      <c r="K929" s="26"/>
      <c r="L929" s="26"/>
      <c r="M929" s="27"/>
      <c r="N929" s="28"/>
      <c r="P929" s="29"/>
    </row>
    <row r="930" spans="3:16" ht="12.55" x14ac:dyDescent="0.2">
      <c r="C930" s="30"/>
      <c r="E930" s="25"/>
      <c r="F930" s="26"/>
      <c r="G930" s="26"/>
      <c r="H930" s="26"/>
      <c r="I930" s="26"/>
      <c r="J930" s="26"/>
      <c r="K930" s="26"/>
      <c r="L930" s="26"/>
      <c r="M930" s="27"/>
      <c r="N930" s="28"/>
      <c r="P930" s="29"/>
    </row>
    <row r="931" spans="3:16" ht="12.55" x14ac:dyDescent="0.2">
      <c r="C931" s="30"/>
      <c r="E931" s="25"/>
      <c r="F931" s="26"/>
      <c r="G931" s="26"/>
      <c r="H931" s="26"/>
      <c r="I931" s="26"/>
      <c r="J931" s="26"/>
      <c r="K931" s="26"/>
      <c r="L931" s="26"/>
      <c r="M931" s="27"/>
      <c r="N931" s="28"/>
      <c r="P931" s="29"/>
    </row>
    <row r="932" spans="3:16" ht="12.55" x14ac:dyDescent="0.2">
      <c r="C932" s="30"/>
      <c r="E932" s="25"/>
      <c r="F932" s="26"/>
      <c r="G932" s="26"/>
      <c r="H932" s="26"/>
      <c r="I932" s="26"/>
      <c r="J932" s="26"/>
      <c r="K932" s="26"/>
      <c r="L932" s="26"/>
      <c r="M932" s="27"/>
      <c r="N932" s="28"/>
      <c r="P932" s="29"/>
    </row>
    <row r="933" spans="3:16" ht="12.55" x14ac:dyDescent="0.2">
      <c r="C933" s="30"/>
      <c r="E933" s="25"/>
      <c r="F933" s="26"/>
      <c r="G933" s="26"/>
      <c r="H933" s="26"/>
      <c r="I933" s="26"/>
      <c r="J933" s="26"/>
      <c r="K933" s="26"/>
      <c r="L933" s="26"/>
      <c r="M933" s="27"/>
      <c r="N933" s="28"/>
      <c r="P933" s="29"/>
    </row>
    <row r="934" spans="3:16" ht="12.55" x14ac:dyDescent="0.2">
      <c r="C934" s="30"/>
      <c r="E934" s="25"/>
      <c r="F934" s="26"/>
      <c r="G934" s="26"/>
      <c r="H934" s="26"/>
      <c r="I934" s="26"/>
      <c r="J934" s="26"/>
      <c r="K934" s="26"/>
      <c r="L934" s="26"/>
      <c r="M934" s="27"/>
      <c r="N934" s="28"/>
      <c r="P934" s="29"/>
    </row>
    <row r="935" spans="3:16" ht="12.55" x14ac:dyDescent="0.2">
      <c r="C935" s="30"/>
      <c r="E935" s="25"/>
      <c r="F935" s="26"/>
      <c r="G935" s="26"/>
      <c r="H935" s="26"/>
      <c r="I935" s="26"/>
      <c r="J935" s="26"/>
      <c r="K935" s="26"/>
      <c r="L935" s="26"/>
      <c r="M935" s="27"/>
      <c r="N935" s="28"/>
      <c r="P935" s="29"/>
    </row>
    <row r="936" spans="3:16" ht="12.55" x14ac:dyDescent="0.2">
      <c r="C936" s="30"/>
      <c r="E936" s="25"/>
      <c r="F936" s="26"/>
      <c r="G936" s="26"/>
      <c r="H936" s="26"/>
      <c r="I936" s="26"/>
      <c r="J936" s="26"/>
      <c r="K936" s="26"/>
      <c r="L936" s="26"/>
      <c r="M936" s="27"/>
      <c r="N936" s="28"/>
      <c r="P936" s="29"/>
    </row>
    <row r="937" spans="3:16" ht="12.55" x14ac:dyDescent="0.2">
      <c r="C937" s="30"/>
      <c r="E937" s="25"/>
      <c r="F937" s="26"/>
      <c r="G937" s="26"/>
      <c r="H937" s="26"/>
      <c r="I937" s="26"/>
      <c r="J937" s="26"/>
      <c r="K937" s="26"/>
      <c r="L937" s="26"/>
      <c r="M937" s="27"/>
      <c r="N937" s="28"/>
      <c r="P937" s="29"/>
    </row>
    <row r="938" spans="3:16" ht="12.55" x14ac:dyDescent="0.2">
      <c r="C938" s="30"/>
      <c r="E938" s="25"/>
      <c r="F938" s="26"/>
      <c r="G938" s="26"/>
      <c r="H938" s="26"/>
      <c r="I938" s="26"/>
      <c r="J938" s="26"/>
      <c r="K938" s="26"/>
      <c r="L938" s="26"/>
      <c r="M938" s="27"/>
      <c r="N938" s="28"/>
      <c r="P938" s="29"/>
    </row>
    <row r="939" spans="3:16" ht="12.55" x14ac:dyDescent="0.2">
      <c r="C939" s="30"/>
      <c r="E939" s="25"/>
      <c r="F939" s="26"/>
      <c r="G939" s="26"/>
      <c r="H939" s="26"/>
      <c r="I939" s="26"/>
      <c r="J939" s="26"/>
      <c r="K939" s="26"/>
      <c r="L939" s="26"/>
      <c r="M939" s="27"/>
      <c r="N939" s="28"/>
      <c r="P939" s="29"/>
    </row>
    <row r="940" spans="3:16" ht="12.55" x14ac:dyDescent="0.2">
      <c r="C940" s="30"/>
      <c r="E940" s="25"/>
      <c r="F940" s="26"/>
      <c r="G940" s="26"/>
      <c r="H940" s="26"/>
      <c r="I940" s="26"/>
      <c r="J940" s="26"/>
      <c r="K940" s="26"/>
      <c r="L940" s="26"/>
      <c r="M940" s="27"/>
      <c r="N940" s="28"/>
      <c r="P940" s="29"/>
    </row>
    <row r="941" spans="3:16" ht="12.55" x14ac:dyDescent="0.2">
      <c r="C941" s="30"/>
      <c r="E941" s="25"/>
      <c r="F941" s="26"/>
      <c r="G941" s="26"/>
      <c r="H941" s="26"/>
      <c r="I941" s="26"/>
      <c r="J941" s="26"/>
      <c r="K941" s="26"/>
      <c r="L941" s="26"/>
      <c r="M941" s="27"/>
      <c r="N941" s="28"/>
      <c r="P941" s="29"/>
    </row>
    <row r="942" spans="3:16" ht="12.55" x14ac:dyDescent="0.2">
      <c r="C942" s="30"/>
      <c r="E942" s="25"/>
      <c r="F942" s="26"/>
      <c r="G942" s="26"/>
      <c r="H942" s="26"/>
      <c r="I942" s="26"/>
      <c r="J942" s="26"/>
      <c r="K942" s="26"/>
      <c r="L942" s="26"/>
      <c r="M942" s="27"/>
      <c r="N942" s="28"/>
      <c r="P942" s="29"/>
    </row>
    <row r="943" spans="3:16" ht="12.55" x14ac:dyDescent="0.2">
      <c r="C943" s="30"/>
      <c r="E943" s="25"/>
      <c r="F943" s="26"/>
      <c r="G943" s="26"/>
      <c r="H943" s="26"/>
      <c r="I943" s="26"/>
      <c r="J943" s="26"/>
      <c r="K943" s="26"/>
      <c r="L943" s="26"/>
      <c r="M943" s="27"/>
      <c r="N943" s="28"/>
      <c r="P943" s="29"/>
    </row>
    <row r="944" spans="3:16" ht="12.55" x14ac:dyDescent="0.2">
      <c r="C944" s="30"/>
      <c r="E944" s="25"/>
      <c r="F944" s="26"/>
      <c r="G944" s="26"/>
      <c r="H944" s="26"/>
      <c r="I944" s="26"/>
      <c r="J944" s="26"/>
      <c r="K944" s="26"/>
      <c r="L944" s="26"/>
      <c r="M944" s="27"/>
      <c r="N944" s="28"/>
      <c r="P944" s="29"/>
    </row>
    <row r="945" spans="3:16" ht="12.55" x14ac:dyDescent="0.2">
      <c r="C945" s="30"/>
      <c r="E945" s="25"/>
      <c r="F945" s="26"/>
      <c r="G945" s="26"/>
      <c r="H945" s="26"/>
      <c r="I945" s="26"/>
      <c r="J945" s="26"/>
      <c r="K945" s="26"/>
      <c r="L945" s="26"/>
      <c r="M945" s="27"/>
      <c r="N945" s="28"/>
      <c r="P945" s="29"/>
    </row>
    <row r="946" spans="3:16" ht="12.55" x14ac:dyDescent="0.2">
      <c r="C946" s="30"/>
      <c r="E946" s="25"/>
      <c r="F946" s="26"/>
      <c r="G946" s="26"/>
      <c r="H946" s="26"/>
      <c r="I946" s="26"/>
      <c r="J946" s="26"/>
      <c r="K946" s="26"/>
      <c r="L946" s="26"/>
      <c r="M946" s="27"/>
      <c r="N946" s="28"/>
      <c r="P946" s="29"/>
    </row>
    <row r="947" spans="3:16" ht="12.55" x14ac:dyDescent="0.2">
      <c r="C947" s="30"/>
      <c r="E947" s="25"/>
      <c r="F947" s="26"/>
      <c r="G947" s="26"/>
      <c r="H947" s="26"/>
      <c r="I947" s="26"/>
      <c r="J947" s="26"/>
      <c r="K947" s="26"/>
      <c r="L947" s="26"/>
      <c r="M947" s="27"/>
      <c r="N947" s="28"/>
      <c r="P947" s="29"/>
    </row>
    <row r="948" spans="3:16" ht="12.55" x14ac:dyDescent="0.2">
      <c r="C948" s="30"/>
      <c r="E948" s="25"/>
      <c r="F948" s="26"/>
      <c r="G948" s="26"/>
      <c r="H948" s="26"/>
      <c r="I948" s="26"/>
      <c r="J948" s="26"/>
      <c r="K948" s="26"/>
      <c r="L948" s="26"/>
      <c r="M948" s="27"/>
      <c r="N948" s="28"/>
      <c r="P948" s="29"/>
    </row>
    <row r="949" spans="3:16" ht="12.55" x14ac:dyDescent="0.2">
      <c r="C949" s="30"/>
      <c r="E949" s="25"/>
      <c r="F949" s="26"/>
      <c r="G949" s="26"/>
      <c r="H949" s="26"/>
      <c r="I949" s="26"/>
      <c r="J949" s="26"/>
      <c r="K949" s="26"/>
      <c r="L949" s="26"/>
      <c r="M949" s="27"/>
      <c r="N949" s="28"/>
      <c r="P949" s="29"/>
    </row>
    <row r="950" spans="3:16" ht="12.55" x14ac:dyDescent="0.2">
      <c r="C950" s="30"/>
      <c r="E950" s="25"/>
      <c r="F950" s="26"/>
      <c r="G950" s="26"/>
      <c r="H950" s="26"/>
      <c r="I950" s="26"/>
      <c r="J950" s="26"/>
      <c r="K950" s="26"/>
      <c r="L950" s="26"/>
      <c r="M950" s="27"/>
      <c r="N950" s="28"/>
      <c r="P950" s="29"/>
    </row>
    <row r="951" spans="3:16" ht="12.55" x14ac:dyDescent="0.2">
      <c r="C951" s="30"/>
      <c r="E951" s="25"/>
      <c r="F951" s="26"/>
      <c r="G951" s="26"/>
      <c r="H951" s="26"/>
      <c r="I951" s="26"/>
      <c r="J951" s="26"/>
      <c r="K951" s="26"/>
      <c r="L951" s="26"/>
      <c r="M951" s="27"/>
      <c r="N951" s="28"/>
      <c r="P951" s="29"/>
    </row>
    <row r="952" spans="3:16" ht="12.55" x14ac:dyDescent="0.2">
      <c r="C952" s="30"/>
      <c r="E952" s="25"/>
      <c r="F952" s="26"/>
      <c r="G952" s="26"/>
      <c r="H952" s="26"/>
      <c r="I952" s="26"/>
      <c r="J952" s="26"/>
      <c r="K952" s="26"/>
      <c r="L952" s="26"/>
      <c r="M952" s="27"/>
      <c r="N952" s="28"/>
      <c r="P952" s="29"/>
    </row>
    <row r="953" spans="3:16" ht="12.55" x14ac:dyDescent="0.2">
      <c r="C953" s="30"/>
      <c r="E953" s="25"/>
      <c r="F953" s="26"/>
      <c r="G953" s="26"/>
      <c r="H953" s="26"/>
      <c r="I953" s="26"/>
      <c r="J953" s="26"/>
      <c r="K953" s="26"/>
      <c r="L953" s="26"/>
      <c r="M953" s="27"/>
      <c r="N953" s="28"/>
      <c r="P953" s="29"/>
    </row>
    <row r="954" spans="3:16" ht="12.55" x14ac:dyDescent="0.2">
      <c r="C954" s="30"/>
      <c r="E954" s="25"/>
      <c r="F954" s="26"/>
      <c r="G954" s="26"/>
      <c r="H954" s="26"/>
      <c r="I954" s="26"/>
      <c r="J954" s="26"/>
      <c r="K954" s="26"/>
      <c r="L954" s="26"/>
      <c r="M954" s="27"/>
      <c r="N954" s="28"/>
      <c r="P954" s="29"/>
    </row>
    <row r="955" spans="3:16" ht="12.55" x14ac:dyDescent="0.2">
      <c r="C955" s="30"/>
      <c r="E955" s="25"/>
      <c r="F955" s="26"/>
      <c r="G955" s="26"/>
      <c r="H955" s="26"/>
      <c r="I955" s="26"/>
      <c r="J955" s="26"/>
      <c r="K955" s="26"/>
      <c r="L955" s="26"/>
      <c r="M955" s="27"/>
      <c r="N955" s="28"/>
      <c r="P955" s="29"/>
    </row>
    <row r="956" spans="3:16" ht="12.55" x14ac:dyDescent="0.2">
      <c r="C956" s="30"/>
      <c r="E956" s="25"/>
      <c r="F956" s="26"/>
      <c r="G956" s="26"/>
      <c r="H956" s="26"/>
      <c r="I956" s="26"/>
      <c r="J956" s="26"/>
      <c r="K956" s="26"/>
      <c r="L956" s="26"/>
      <c r="M956" s="27"/>
      <c r="N956" s="28"/>
      <c r="P956" s="29"/>
    </row>
    <row r="957" spans="3:16" ht="12.55" x14ac:dyDescent="0.2">
      <c r="C957" s="30"/>
      <c r="E957" s="25"/>
      <c r="F957" s="26"/>
      <c r="G957" s="26"/>
      <c r="H957" s="26"/>
      <c r="I957" s="26"/>
      <c r="J957" s="26"/>
      <c r="K957" s="26"/>
      <c r="L957" s="26"/>
      <c r="M957" s="27"/>
      <c r="N957" s="28"/>
      <c r="P957" s="29"/>
    </row>
    <row r="958" spans="3:16" ht="12.55" x14ac:dyDescent="0.2">
      <c r="C958" s="30"/>
      <c r="E958" s="25"/>
      <c r="F958" s="26"/>
      <c r="G958" s="26"/>
      <c r="H958" s="26"/>
      <c r="I958" s="26"/>
      <c r="J958" s="26"/>
      <c r="K958" s="26"/>
      <c r="L958" s="26"/>
      <c r="M958" s="27"/>
      <c r="N958" s="28"/>
      <c r="P958" s="29"/>
    </row>
    <row r="959" spans="3:16" ht="12.55" x14ac:dyDescent="0.2">
      <c r="C959" s="30"/>
      <c r="E959" s="25"/>
      <c r="F959" s="26"/>
      <c r="G959" s="26"/>
      <c r="H959" s="26"/>
      <c r="I959" s="26"/>
      <c r="J959" s="26"/>
      <c r="K959" s="26"/>
      <c r="L959" s="26"/>
      <c r="M959" s="27"/>
      <c r="N959" s="28"/>
      <c r="P959" s="29"/>
    </row>
    <row r="960" spans="3:16" ht="12.55" x14ac:dyDescent="0.2">
      <c r="C960" s="30"/>
      <c r="E960" s="25"/>
      <c r="F960" s="26"/>
      <c r="G960" s="26"/>
      <c r="H960" s="26"/>
      <c r="I960" s="26"/>
      <c r="J960" s="26"/>
      <c r="K960" s="26"/>
      <c r="L960" s="26"/>
      <c r="M960" s="27"/>
      <c r="N960" s="28"/>
      <c r="P960" s="29"/>
    </row>
    <row r="961" spans="3:16" ht="12.55" x14ac:dyDescent="0.2">
      <c r="C961" s="30"/>
      <c r="E961" s="25"/>
      <c r="F961" s="26"/>
      <c r="G961" s="26"/>
      <c r="H961" s="26"/>
      <c r="I961" s="26"/>
      <c r="J961" s="26"/>
      <c r="K961" s="26"/>
      <c r="L961" s="26"/>
      <c r="M961" s="27"/>
      <c r="N961" s="28"/>
      <c r="P961" s="29"/>
    </row>
    <row r="962" spans="3:16" ht="12.55" x14ac:dyDescent="0.2">
      <c r="C962" s="30"/>
      <c r="E962" s="25"/>
      <c r="F962" s="26"/>
      <c r="G962" s="26"/>
      <c r="H962" s="26"/>
      <c r="I962" s="26"/>
      <c r="J962" s="26"/>
      <c r="K962" s="26"/>
      <c r="L962" s="26"/>
      <c r="M962" s="27"/>
      <c r="N962" s="28"/>
      <c r="P962" s="29"/>
    </row>
    <row r="963" spans="3:16" ht="12.55" x14ac:dyDescent="0.2">
      <c r="C963" s="30"/>
      <c r="E963" s="25"/>
      <c r="F963" s="26"/>
      <c r="G963" s="26"/>
      <c r="H963" s="26"/>
      <c r="I963" s="26"/>
      <c r="J963" s="26"/>
      <c r="K963" s="26"/>
      <c r="L963" s="26"/>
      <c r="M963" s="27"/>
      <c r="N963" s="28"/>
      <c r="P963" s="29"/>
    </row>
    <row r="964" spans="3:16" ht="12.55" x14ac:dyDescent="0.2">
      <c r="C964" s="30"/>
      <c r="E964" s="25"/>
      <c r="F964" s="26"/>
      <c r="G964" s="26"/>
      <c r="H964" s="26"/>
      <c r="I964" s="26"/>
      <c r="J964" s="26"/>
      <c r="K964" s="26"/>
      <c r="L964" s="26"/>
      <c r="M964" s="27"/>
      <c r="N964" s="28"/>
      <c r="P964" s="29"/>
    </row>
    <row r="965" spans="3:16" ht="12.55" x14ac:dyDescent="0.2">
      <c r="C965" s="30"/>
      <c r="E965" s="25"/>
      <c r="F965" s="26"/>
      <c r="G965" s="26"/>
      <c r="H965" s="26"/>
      <c r="I965" s="26"/>
      <c r="J965" s="26"/>
      <c r="K965" s="26"/>
      <c r="L965" s="26"/>
      <c r="M965" s="27"/>
      <c r="N965" s="28"/>
      <c r="P965" s="29"/>
    </row>
    <row r="966" spans="3:16" ht="12.55" x14ac:dyDescent="0.2">
      <c r="C966" s="30"/>
      <c r="E966" s="25"/>
      <c r="F966" s="26"/>
      <c r="G966" s="26"/>
      <c r="H966" s="26"/>
      <c r="I966" s="26"/>
      <c r="J966" s="26"/>
      <c r="K966" s="26"/>
      <c r="L966" s="26"/>
      <c r="M966" s="27"/>
      <c r="N966" s="28"/>
      <c r="P966" s="29"/>
    </row>
    <row r="967" spans="3:16" ht="12.55" x14ac:dyDescent="0.2">
      <c r="C967" s="30"/>
      <c r="E967" s="25"/>
      <c r="F967" s="26"/>
      <c r="G967" s="26"/>
      <c r="H967" s="26"/>
      <c r="I967" s="26"/>
      <c r="J967" s="26"/>
      <c r="K967" s="26"/>
      <c r="L967" s="26"/>
      <c r="M967" s="27"/>
      <c r="N967" s="28"/>
      <c r="P967" s="29"/>
    </row>
    <row r="968" spans="3:16" ht="12.55" x14ac:dyDescent="0.2">
      <c r="C968" s="30"/>
      <c r="E968" s="25"/>
      <c r="F968" s="26"/>
      <c r="G968" s="26"/>
      <c r="H968" s="26"/>
      <c r="I968" s="26"/>
      <c r="J968" s="26"/>
      <c r="K968" s="26"/>
      <c r="L968" s="26"/>
      <c r="M968" s="27"/>
      <c r="N968" s="28"/>
      <c r="P968" s="29"/>
    </row>
    <row r="969" spans="3:16" ht="12.55" x14ac:dyDescent="0.2">
      <c r="C969" s="30"/>
      <c r="E969" s="25"/>
      <c r="F969" s="26"/>
      <c r="G969" s="26"/>
      <c r="H969" s="26"/>
      <c r="I969" s="26"/>
      <c r="J969" s="26"/>
      <c r="K969" s="26"/>
      <c r="L969" s="26"/>
      <c r="M969" s="27"/>
      <c r="N969" s="28"/>
      <c r="P969" s="29"/>
    </row>
    <row r="970" spans="3:16" ht="12.55" x14ac:dyDescent="0.2">
      <c r="C970" s="30"/>
      <c r="E970" s="25"/>
      <c r="F970" s="26"/>
      <c r="G970" s="26"/>
      <c r="H970" s="26"/>
      <c r="I970" s="26"/>
      <c r="J970" s="26"/>
      <c r="K970" s="26"/>
      <c r="L970" s="26"/>
      <c r="M970" s="27"/>
      <c r="N970" s="28"/>
      <c r="P970" s="29"/>
    </row>
    <row r="971" spans="3:16" ht="12.55" x14ac:dyDescent="0.2">
      <c r="C971" s="30"/>
      <c r="E971" s="25"/>
      <c r="F971" s="26"/>
      <c r="G971" s="26"/>
      <c r="H971" s="26"/>
      <c r="I971" s="26"/>
      <c r="J971" s="26"/>
      <c r="K971" s="26"/>
      <c r="L971" s="26"/>
      <c r="M971" s="27"/>
      <c r="N971" s="28"/>
      <c r="P971" s="29"/>
    </row>
    <row r="972" spans="3:16" ht="12.55" x14ac:dyDescent="0.2">
      <c r="C972" s="30"/>
      <c r="E972" s="25"/>
      <c r="F972" s="26"/>
      <c r="G972" s="26"/>
      <c r="H972" s="26"/>
      <c r="I972" s="26"/>
      <c r="J972" s="26"/>
      <c r="K972" s="26"/>
      <c r="L972" s="26"/>
      <c r="M972" s="27"/>
      <c r="N972" s="28"/>
      <c r="P972" s="29"/>
    </row>
    <row r="973" spans="3:16" ht="12.55" x14ac:dyDescent="0.2">
      <c r="C973" s="30"/>
      <c r="E973" s="25"/>
      <c r="F973" s="26"/>
      <c r="G973" s="26"/>
      <c r="H973" s="26"/>
      <c r="I973" s="26"/>
      <c r="J973" s="26"/>
      <c r="K973" s="26"/>
      <c r="L973" s="26"/>
      <c r="M973" s="27"/>
      <c r="N973" s="28"/>
      <c r="P973" s="29"/>
    </row>
    <row r="974" spans="3:16" ht="12.55" x14ac:dyDescent="0.2">
      <c r="C974" s="30"/>
      <c r="E974" s="25"/>
      <c r="F974" s="26"/>
      <c r="G974" s="26"/>
      <c r="H974" s="26"/>
      <c r="I974" s="26"/>
      <c r="J974" s="26"/>
      <c r="K974" s="26"/>
      <c r="L974" s="26"/>
      <c r="M974" s="27"/>
      <c r="N974" s="28"/>
      <c r="P974" s="29"/>
    </row>
    <row r="975" spans="3:16" ht="12.55" x14ac:dyDescent="0.2">
      <c r="C975" s="30"/>
      <c r="E975" s="25"/>
      <c r="F975" s="26"/>
      <c r="G975" s="26"/>
      <c r="H975" s="26"/>
      <c r="I975" s="26"/>
      <c r="J975" s="26"/>
      <c r="K975" s="26"/>
      <c r="L975" s="26"/>
      <c r="M975" s="27"/>
      <c r="N975" s="28"/>
      <c r="P975" s="29"/>
    </row>
    <row r="976" spans="3:16" ht="12.55" x14ac:dyDescent="0.2">
      <c r="C976" s="30"/>
      <c r="E976" s="25"/>
      <c r="F976" s="26"/>
      <c r="G976" s="26"/>
      <c r="H976" s="26"/>
      <c r="I976" s="26"/>
      <c r="J976" s="26"/>
      <c r="K976" s="26"/>
      <c r="L976" s="26"/>
      <c r="M976" s="27"/>
      <c r="N976" s="28"/>
      <c r="P976" s="29"/>
    </row>
    <row r="977" spans="3:16" ht="12.55" x14ac:dyDescent="0.2">
      <c r="C977" s="30"/>
      <c r="E977" s="25"/>
      <c r="F977" s="26"/>
      <c r="G977" s="26"/>
      <c r="H977" s="26"/>
      <c r="I977" s="26"/>
      <c r="J977" s="26"/>
      <c r="K977" s="26"/>
      <c r="L977" s="26"/>
      <c r="M977" s="27"/>
      <c r="N977" s="28"/>
      <c r="P977" s="29"/>
    </row>
    <row r="978" spans="3:16" ht="12.55" x14ac:dyDescent="0.2">
      <c r="C978" s="30"/>
      <c r="E978" s="25"/>
      <c r="F978" s="26"/>
      <c r="G978" s="26"/>
      <c r="H978" s="26"/>
      <c r="I978" s="26"/>
      <c r="J978" s="26"/>
      <c r="K978" s="26"/>
      <c r="L978" s="26"/>
      <c r="M978" s="27"/>
      <c r="N978" s="28"/>
      <c r="P978" s="29"/>
    </row>
    <row r="979" spans="3:16" ht="12.55" x14ac:dyDescent="0.2">
      <c r="C979" s="30"/>
      <c r="E979" s="25"/>
      <c r="F979" s="26"/>
      <c r="G979" s="26"/>
      <c r="H979" s="26"/>
      <c r="I979" s="26"/>
      <c r="J979" s="26"/>
      <c r="K979" s="26"/>
      <c r="L979" s="26"/>
      <c r="M979" s="27"/>
      <c r="N979" s="28"/>
      <c r="P979" s="29"/>
    </row>
    <row r="980" spans="3:16" ht="12.55" x14ac:dyDescent="0.2">
      <c r="C980" s="30"/>
      <c r="E980" s="25"/>
      <c r="F980" s="26"/>
      <c r="G980" s="26"/>
      <c r="H980" s="26"/>
      <c r="I980" s="26"/>
      <c r="J980" s="26"/>
      <c r="K980" s="26"/>
      <c r="L980" s="26"/>
      <c r="M980" s="27"/>
      <c r="N980" s="28"/>
      <c r="P980" s="29"/>
    </row>
    <row r="981" spans="3:16" ht="12.55" x14ac:dyDescent="0.2">
      <c r="C981" s="30"/>
      <c r="E981" s="25"/>
      <c r="F981" s="26"/>
      <c r="G981" s="26"/>
      <c r="H981" s="26"/>
      <c r="I981" s="26"/>
      <c r="J981" s="26"/>
      <c r="K981" s="26"/>
      <c r="L981" s="26"/>
      <c r="M981" s="27"/>
      <c r="N981" s="28"/>
      <c r="P981" s="29"/>
    </row>
    <row r="982" spans="3:16" ht="12.55" x14ac:dyDescent="0.2">
      <c r="C982" s="30"/>
      <c r="E982" s="25"/>
      <c r="F982" s="26"/>
      <c r="G982" s="26"/>
      <c r="H982" s="26"/>
      <c r="I982" s="26"/>
      <c r="J982" s="26"/>
      <c r="K982" s="26"/>
      <c r="L982" s="26"/>
      <c r="M982" s="27"/>
      <c r="N982" s="28"/>
      <c r="P982" s="29"/>
    </row>
    <row r="983" spans="3:16" ht="12.55" x14ac:dyDescent="0.2">
      <c r="C983" s="30"/>
      <c r="E983" s="25"/>
      <c r="F983" s="26"/>
      <c r="G983" s="26"/>
      <c r="H983" s="26"/>
      <c r="I983" s="26"/>
      <c r="J983" s="26"/>
      <c r="K983" s="26"/>
      <c r="L983" s="26"/>
      <c r="M983" s="27"/>
      <c r="N983" s="28"/>
      <c r="P983" s="29"/>
    </row>
    <row r="984" spans="3:16" ht="12.55" x14ac:dyDescent="0.2">
      <c r="C984" s="30"/>
      <c r="E984" s="25"/>
      <c r="F984" s="26"/>
      <c r="G984" s="26"/>
      <c r="H984" s="26"/>
      <c r="I984" s="26"/>
      <c r="J984" s="26"/>
      <c r="K984" s="26"/>
      <c r="L984" s="26"/>
      <c r="M984" s="27"/>
      <c r="N984" s="28"/>
      <c r="P984" s="29"/>
    </row>
    <row r="985" spans="3:16" ht="12.55" x14ac:dyDescent="0.2">
      <c r="C985" s="30"/>
      <c r="E985" s="25"/>
      <c r="F985" s="26"/>
      <c r="G985" s="26"/>
      <c r="H985" s="26"/>
      <c r="I985" s="26"/>
      <c r="J985" s="26"/>
      <c r="K985" s="26"/>
      <c r="L985" s="26"/>
      <c r="M985" s="27"/>
      <c r="N985" s="28"/>
      <c r="P985" s="29"/>
    </row>
    <row r="986" spans="3:16" ht="12.55" x14ac:dyDescent="0.2">
      <c r="C986" s="30"/>
      <c r="E986" s="25"/>
      <c r="F986" s="26"/>
      <c r="G986" s="26"/>
      <c r="H986" s="26"/>
      <c r="I986" s="26"/>
      <c r="J986" s="26"/>
      <c r="K986" s="26"/>
      <c r="L986" s="26"/>
      <c r="M986" s="27"/>
      <c r="N986" s="28"/>
      <c r="P986" s="29"/>
    </row>
    <row r="987" spans="3:16" ht="12.55" x14ac:dyDescent="0.2">
      <c r="C987" s="30"/>
      <c r="E987" s="25"/>
      <c r="F987" s="26"/>
      <c r="G987" s="26"/>
      <c r="H987" s="26"/>
      <c r="I987" s="26"/>
      <c r="J987" s="26"/>
      <c r="K987" s="26"/>
      <c r="L987" s="26"/>
      <c r="M987" s="27"/>
      <c r="N987" s="28"/>
      <c r="P987" s="29"/>
    </row>
    <row r="988" spans="3:16" ht="12.55" x14ac:dyDescent="0.2">
      <c r="C988" s="30"/>
      <c r="E988" s="25"/>
      <c r="F988" s="26"/>
      <c r="G988" s="26"/>
      <c r="H988" s="26"/>
      <c r="I988" s="26"/>
      <c r="J988" s="26"/>
      <c r="K988" s="26"/>
      <c r="L988" s="26"/>
      <c r="M988" s="27"/>
      <c r="N988" s="28"/>
      <c r="P988" s="29"/>
    </row>
    <row r="989" spans="3:16" ht="12.55" x14ac:dyDescent="0.2">
      <c r="C989" s="30"/>
      <c r="E989" s="25"/>
      <c r="F989" s="26"/>
      <c r="G989" s="26"/>
      <c r="H989" s="26"/>
      <c r="I989" s="26"/>
      <c r="J989" s="26"/>
      <c r="K989" s="26"/>
      <c r="L989" s="26"/>
      <c r="M989" s="27"/>
      <c r="N989" s="28"/>
      <c r="P989" s="29"/>
    </row>
    <row r="990" spans="3:16" ht="12.55" x14ac:dyDescent="0.2">
      <c r="C990" s="30"/>
      <c r="E990" s="25"/>
      <c r="F990" s="26"/>
      <c r="G990" s="26"/>
      <c r="H990" s="26"/>
      <c r="I990" s="26"/>
      <c r="J990" s="26"/>
      <c r="K990" s="26"/>
      <c r="L990" s="26"/>
      <c r="M990" s="27"/>
      <c r="N990" s="28"/>
      <c r="P990" s="29"/>
    </row>
    <row r="991" spans="3:16" ht="12.55" x14ac:dyDescent="0.2">
      <c r="C991" s="30"/>
      <c r="E991" s="25"/>
      <c r="F991" s="26"/>
      <c r="G991" s="26"/>
      <c r="H991" s="26"/>
      <c r="I991" s="26"/>
      <c r="J991" s="26"/>
      <c r="K991" s="26"/>
      <c r="L991" s="26"/>
      <c r="M991" s="27"/>
      <c r="N991" s="28"/>
      <c r="P991" s="29"/>
    </row>
    <row r="992" spans="3:16" ht="12.55" x14ac:dyDescent="0.2">
      <c r="C992" s="30"/>
      <c r="E992" s="25"/>
      <c r="F992" s="26"/>
      <c r="G992" s="26"/>
      <c r="H992" s="26"/>
      <c r="I992" s="26"/>
      <c r="J992" s="26"/>
      <c r="K992" s="26"/>
      <c r="L992" s="26"/>
      <c r="M992" s="27"/>
      <c r="N992" s="28"/>
      <c r="P992" s="29"/>
    </row>
    <row r="993" spans="3:16" ht="12.55" x14ac:dyDescent="0.2">
      <c r="C993" s="30"/>
      <c r="E993" s="25"/>
      <c r="F993" s="26"/>
      <c r="G993" s="26"/>
      <c r="H993" s="26"/>
      <c r="I993" s="26"/>
      <c r="J993" s="26"/>
      <c r="K993" s="26"/>
      <c r="L993" s="26"/>
      <c r="M993" s="27"/>
      <c r="N993" s="28"/>
      <c r="P993" s="29"/>
    </row>
    <row r="994" spans="3:16" ht="12.55" x14ac:dyDescent="0.2">
      <c r="C994" s="30"/>
      <c r="E994" s="25"/>
      <c r="F994" s="26"/>
      <c r="G994" s="26"/>
      <c r="H994" s="26"/>
      <c r="I994" s="26"/>
      <c r="J994" s="26"/>
      <c r="K994" s="26"/>
      <c r="L994" s="26"/>
      <c r="M994" s="27"/>
      <c r="N994" s="28"/>
      <c r="P994" s="29"/>
    </row>
    <row r="995" spans="3:16" ht="12.55" x14ac:dyDescent="0.2">
      <c r="C995" s="30"/>
      <c r="E995" s="25"/>
      <c r="F995" s="26"/>
      <c r="G995" s="26"/>
      <c r="H995" s="26"/>
      <c r="I995" s="26"/>
      <c r="J995" s="26"/>
      <c r="K995" s="26"/>
      <c r="L995" s="26"/>
      <c r="M995" s="27"/>
      <c r="N995" s="28"/>
      <c r="P995" s="29"/>
    </row>
    <row r="996" spans="3:16" ht="12.55" x14ac:dyDescent="0.2">
      <c r="C996" s="30"/>
      <c r="E996" s="25"/>
      <c r="F996" s="26"/>
      <c r="G996" s="26"/>
      <c r="H996" s="26"/>
      <c r="I996" s="26"/>
      <c r="J996" s="26"/>
      <c r="K996" s="26"/>
      <c r="L996" s="26"/>
      <c r="M996" s="27"/>
      <c r="N996" s="28"/>
      <c r="P996" s="29"/>
    </row>
    <row r="997" spans="3:16" ht="12.55" x14ac:dyDescent="0.2">
      <c r="C997" s="30"/>
      <c r="E997" s="25"/>
      <c r="F997" s="26"/>
      <c r="G997" s="26"/>
      <c r="H997" s="26"/>
      <c r="I997" s="26"/>
      <c r="J997" s="26"/>
      <c r="K997" s="26"/>
      <c r="L997" s="26"/>
      <c r="M997" s="27"/>
      <c r="N997" s="28"/>
      <c r="P997" s="29"/>
    </row>
    <row r="998" spans="3:16" ht="12.55" x14ac:dyDescent="0.2">
      <c r="C998" s="30"/>
      <c r="E998" s="25"/>
      <c r="F998" s="26"/>
      <c r="G998" s="26"/>
      <c r="H998" s="26"/>
      <c r="I998" s="26"/>
      <c r="J998" s="26"/>
      <c r="K998" s="26"/>
      <c r="L998" s="26"/>
      <c r="M998" s="27"/>
      <c r="N998" s="28"/>
      <c r="P998" s="29"/>
    </row>
    <row r="999" spans="3:16" ht="12.55" x14ac:dyDescent="0.2">
      <c r="C999" s="30"/>
      <c r="E999" s="25"/>
      <c r="F999" s="26"/>
      <c r="G999" s="26"/>
      <c r="H999" s="26"/>
      <c r="I999" s="26"/>
      <c r="J999" s="26"/>
      <c r="K999" s="26"/>
      <c r="L999" s="26"/>
      <c r="M999" s="27"/>
      <c r="N999" s="28"/>
      <c r="P999" s="29"/>
    </row>
    <row r="1000" spans="3:16" ht="12.55" x14ac:dyDescent="0.2">
      <c r="C1000" s="30"/>
      <c r="E1000" s="25"/>
      <c r="F1000" s="26"/>
      <c r="G1000" s="26"/>
      <c r="H1000" s="26"/>
      <c r="I1000" s="26"/>
      <c r="J1000" s="26"/>
      <c r="K1000" s="26"/>
      <c r="L1000" s="26"/>
      <c r="M1000" s="27"/>
      <c r="N1000" s="28"/>
      <c r="P1000" s="29"/>
    </row>
  </sheetData>
  <conditionalFormatting sqref="A2">
    <cfRule type="expression" dxfId="21" priority="2">
      <formula>ISBLANK(A2)</formula>
    </cfRule>
  </conditionalFormatting>
  <conditionalFormatting sqref="A1:D1048576 E703:XFD1048576 E1:XFD701">
    <cfRule type="expression" dxfId="0" priority="1">
      <formula>ISBLANK(A2)</formula>
    </cfRule>
  </conditionalFormatting>
  <conditionalFormatting sqref="XFC702:XFD702">
    <cfRule type="expression" dxfId="20" priority="4">
      <formula>ISBLANK(XFB703)</formula>
    </cfRule>
  </conditionalFormatting>
  <conditionalFormatting sqref="E702:XFB702">
    <cfRule type="expression" dxfId="19" priority="14">
      <formula>ISBLANK(#REF!)</formula>
    </cfRule>
  </conditionalFormatting>
  <pageMargins left="0" right="0" top="0" bottom="0" header="0" footer="0"/>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2DDE6-352A-4C8F-8816-D3D1E21AF94E}">
  <dimension ref="A1:E40"/>
  <sheetViews>
    <sheetView workbookViewId="0">
      <selection activeCell="B5" sqref="B5"/>
    </sheetView>
  </sheetViews>
  <sheetFormatPr defaultRowHeight="11.3" x14ac:dyDescent="0.2"/>
  <cols>
    <col min="1" max="1" width="9.33203125" style="48" bestFit="1" customWidth="1"/>
    <col min="2" max="4" width="9.44140625" style="48" bestFit="1" customWidth="1"/>
    <col min="5" max="6" width="9.88671875" style="48" bestFit="1" customWidth="1"/>
    <col min="7" max="16384" width="8.88671875" style="48"/>
  </cols>
  <sheetData>
    <row r="1" spans="1:5" x14ac:dyDescent="0.2">
      <c r="A1" s="47" t="s">
        <v>15</v>
      </c>
      <c r="B1" s="48" t="s" vm="1">
        <v>53</v>
      </c>
    </row>
    <row r="2" spans="1:5" x14ac:dyDescent="0.2">
      <c r="A2" s="47" t="s">
        <v>1</v>
      </c>
      <c r="B2" s="48" t="s" vm="3">
        <v>53</v>
      </c>
    </row>
    <row r="3" spans="1:5" ht="12.55" x14ac:dyDescent="0.2">
      <c r="A3"/>
      <c r="B3"/>
      <c r="C3"/>
      <c r="D3"/>
      <c r="E3"/>
    </row>
    <row r="4" spans="1:5" ht="12.55" x14ac:dyDescent="0.2">
      <c r="A4" s="47" t="s">
        <v>2</v>
      </c>
      <c r="B4" s="48" t="s">
        <v>55</v>
      </c>
      <c r="C4" s="48" t="s">
        <v>56</v>
      </c>
      <c r="D4"/>
      <c r="E4"/>
    </row>
    <row r="5" spans="1:5" ht="12.55" x14ac:dyDescent="0.2">
      <c r="A5" s="48" t="s">
        <v>40</v>
      </c>
      <c r="B5" s="49">
        <v>35649882</v>
      </c>
      <c r="C5" s="49">
        <v>28235486</v>
      </c>
      <c r="D5"/>
      <c r="E5"/>
    </row>
    <row r="6" spans="1:5" ht="12.55" x14ac:dyDescent="0.2">
      <c r="A6" s="48" t="s">
        <v>45</v>
      </c>
      <c r="B6" s="49">
        <v>21935863.5</v>
      </c>
      <c r="C6" s="49">
        <v>17455533</v>
      </c>
      <c r="D6"/>
      <c r="E6"/>
    </row>
    <row r="7" spans="1:5" ht="12.55" x14ac:dyDescent="0.2">
      <c r="A7" s="48" t="s">
        <v>44</v>
      </c>
      <c r="B7" s="49">
        <v>19826768.5</v>
      </c>
      <c r="C7" s="49">
        <v>15944067</v>
      </c>
      <c r="D7"/>
      <c r="E7"/>
    </row>
    <row r="8" spans="1:5" ht="12.55" x14ac:dyDescent="0.2">
      <c r="A8" s="48" t="s">
        <v>47</v>
      </c>
      <c r="B8" s="49">
        <v>19049807.5</v>
      </c>
      <c r="C8" s="49">
        <v>14933012</v>
      </c>
      <c r="D8"/>
      <c r="E8"/>
    </row>
    <row r="9" spans="1:5" ht="12.55" x14ac:dyDescent="0.2">
      <c r="A9" s="48" t="s">
        <v>28</v>
      </c>
      <c r="B9" s="49">
        <v>16569514.5</v>
      </c>
      <c r="C9" s="49">
        <v>13293962</v>
      </c>
      <c r="D9"/>
      <c r="E9"/>
    </row>
    <row r="10" spans="1:5" ht="12.55" x14ac:dyDescent="0.2">
      <c r="A10" s="48" t="s">
        <v>18</v>
      </c>
      <c r="B10" s="49">
        <v>14937520.5</v>
      </c>
      <c r="C10" s="49">
        <v>11988503</v>
      </c>
      <c r="D10"/>
      <c r="E10"/>
    </row>
    <row r="11" spans="1:5" ht="12.55" x14ac:dyDescent="0.2">
      <c r="A11" s="48" t="s">
        <v>52</v>
      </c>
      <c r="B11" s="49">
        <v>127969356.5</v>
      </c>
      <c r="C11" s="49">
        <v>101850563</v>
      </c>
      <c r="D11"/>
      <c r="E11"/>
    </row>
    <row r="12" spans="1:5" ht="12.55" x14ac:dyDescent="0.2">
      <c r="A12"/>
      <c r="B12"/>
      <c r="C12"/>
      <c r="D12"/>
      <c r="E12"/>
    </row>
    <row r="13" spans="1:5" ht="12.55" x14ac:dyDescent="0.2">
      <c r="A13"/>
      <c r="B13"/>
      <c r="C13"/>
      <c r="D13"/>
      <c r="E13"/>
    </row>
    <row r="14" spans="1:5" ht="12.55" x14ac:dyDescent="0.2">
      <c r="A14"/>
      <c r="B14"/>
      <c r="C14"/>
      <c r="D14"/>
      <c r="E14"/>
    </row>
    <row r="15" spans="1:5" ht="12.55" x14ac:dyDescent="0.2">
      <c r="A15"/>
      <c r="B15"/>
      <c r="C15"/>
      <c r="D15"/>
      <c r="E15"/>
    </row>
    <row r="16" spans="1:5" ht="12.55" x14ac:dyDescent="0.2">
      <c r="A16"/>
      <c r="B16"/>
      <c r="C16"/>
      <c r="D16"/>
      <c r="E16"/>
    </row>
    <row r="17" spans="1:5" ht="12.55" x14ac:dyDescent="0.2">
      <c r="A17"/>
      <c r="B17"/>
      <c r="C17"/>
      <c r="D17"/>
      <c r="E17"/>
    </row>
    <row r="18" spans="1:5" ht="12.55" x14ac:dyDescent="0.2">
      <c r="A18"/>
      <c r="B18"/>
      <c r="C18"/>
      <c r="D18"/>
      <c r="E18"/>
    </row>
    <row r="19" spans="1:5" ht="12.55" x14ac:dyDescent="0.2">
      <c r="A19"/>
      <c r="B19"/>
      <c r="C19"/>
      <c r="D19"/>
      <c r="E19"/>
    </row>
    <row r="20" spans="1:5" ht="12.55" x14ac:dyDescent="0.2">
      <c r="A20"/>
      <c r="B20"/>
      <c r="C20"/>
      <c r="D20"/>
      <c r="E20"/>
    </row>
    <row r="21" spans="1:5" ht="12.55" x14ac:dyDescent="0.2">
      <c r="A21"/>
      <c r="B21"/>
      <c r="C21"/>
      <c r="D21"/>
      <c r="E21"/>
    </row>
    <row r="22" spans="1:5" ht="12.55" x14ac:dyDescent="0.2">
      <c r="A22"/>
      <c r="B22"/>
      <c r="C22"/>
      <c r="D22"/>
      <c r="E22"/>
    </row>
    <row r="23" spans="1:5" ht="12.55" x14ac:dyDescent="0.2">
      <c r="A23"/>
      <c r="B23"/>
      <c r="C23"/>
      <c r="D23"/>
      <c r="E23"/>
    </row>
    <row r="24" spans="1:5" ht="12.55" x14ac:dyDescent="0.2">
      <c r="A24"/>
      <c r="B24"/>
      <c r="C24"/>
      <c r="D24"/>
      <c r="E24"/>
    </row>
    <row r="25" spans="1:5" ht="12.55" x14ac:dyDescent="0.2">
      <c r="A25"/>
      <c r="B25"/>
      <c r="C25"/>
      <c r="D25"/>
      <c r="E25"/>
    </row>
    <row r="26" spans="1:5" ht="12.55" x14ac:dyDescent="0.2">
      <c r="A26"/>
      <c r="B26"/>
      <c r="C26"/>
      <c r="D26"/>
      <c r="E26"/>
    </row>
    <row r="27" spans="1:5" ht="12.55" x14ac:dyDescent="0.2">
      <c r="A27"/>
      <c r="B27"/>
      <c r="C27"/>
      <c r="D27"/>
      <c r="E27"/>
    </row>
    <row r="28" spans="1:5" ht="12.55" x14ac:dyDescent="0.2">
      <c r="A28"/>
      <c r="B28"/>
      <c r="C28"/>
      <c r="D28"/>
      <c r="E28"/>
    </row>
    <row r="29" spans="1:5" ht="12.55" x14ac:dyDescent="0.2">
      <c r="A29"/>
      <c r="B29"/>
      <c r="C29"/>
      <c r="D29"/>
      <c r="E29"/>
    </row>
    <row r="30" spans="1:5" ht="12.55" x14ac:dyDescent="0.2">
      <c r="A30"/>
      <c r="B30"/>
      <c r="C30"/>
      <c r="D30"/>
      <c r="E30"/>
    </row>
    <row r="31" spans="1:5" ht="12.55" x14ac:dyDescent="0.2">
      <c r="A31"/>
      <c r="B31"/>
      <c r="C31"/>
      <c r="D31"/>
      <c r="E31"/>
    </row>
    <row r="32" spans="1:5" ht="12.55" x14ac:dyDescent="0.2">
      <c r="A32"/>
      <c r="B32"/>
      <c r="C32"/>
      <c r="D32"/>
      <c r="E32"/>
    </row>
    <row r="33" spans="1:5" ht="12.55" x14ac:dyDescent="0.2">
      <c r="A33"/>
      <c r="B33"/>
      <c r="C33"/>
      <c r="D33"/>
      <c r="E33"/>
    </row>
    <row r="34" spans="1:5" ht="12.55" x14ac:dyDescent="0.2">
      <c r="A34"/>
      <c r="B34"/>
      <c r="C34"/>
      <c r="D34"/>
      <c r="E34"/>
    </row>
    <row r="35" spans="1:5" ht="12.55" x14ac:dyDescent="0.2">
      <c r="A35"/>
      <c r="B35"/>
      <c r="C35"/>
      <c r="D35"/>
      <c r="E35"/>
    </row>
    <row r="36" spans="1:5" ht="12.55" x14ac:dyDescent="0.2">
      <c r="A36"/>
      <c r="B36"/>
      <c r="C36"/>
      <c r="D36"/>
      <c r="E36"/>
    </row>
    <row r="37" spans="1:5" ht="12.55" x14ac:dyDescent="0.2">
      <c r="A37"/>
      <c r="B37"/>
      <c r="C37"/>
      <c r="D37"/>
      <c r="E37"/>
    </row>
    <row r="38" spans="1:5" ht="12.55" x14ac:dyDescent="0.2">
      <c r="A38"/>
      <c r="B38"/>
      <c r="C38"/>
      <c r="D38"/>
      <c r="E38"/>
    </row>
    <row r="39" spans="1:5" ht="12.55" x14ac:dyDescent="0.2">
      <c r="A39"/>
      <c r="B39"/>
      <c r="C39"/>
      <c r="D39"/>
      <c r="E39"/>
    </row>
    <row r="40" spans="1:5" ht="12.55" x14ac:dyDescent="0.2">
      <c r="A40"/>
      <c r="B40"/>
      <c r="C40"/>
      <c r="D40"/>
      <c r="E40"/>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0E5A7-2CAF-4ADF-91F1-D3C7410400AD}">
  <dimension ref="A1:E40"/>
  <sheetViews>
    <sheetView workbookViewId="0">
      <selection activeCell="B5" sqref="B5"/>
    </sheetView>
  </sheetViews>
  <sheetFormatPr defaultRowHeight="11.3" x14ac:dyDescent="0.2"/>
  <cols>
    <col min="1" max="1" width="18.33203125" style="48" bestFit="1" customWidth="1"/>
    <col min="2" max="4" width="9.44140625" style="48" bestFit="1" customWidth="1"/>
    <col min="5" max="6" width="9.88671875" style="48" bestFit="1" customWidth="1"/>
    <col min="7" max="16384" width="8.88671875" style="48"/>
  </cols>
  <sheetData>
    <row r="1" spans="1:5" x14ac:dyDescent="0.2">
      <c r="A1" s="47" t="s">
        <v>15</v>
      </c>
      <c r="B1" s="48" t="s" vm="1">
        <v>53</v>
      </c>
    </row>
    <row r="2" spans="1:5" x14ac:dyDescent="0.2">
      <c r="A2" s="47" t="s">
        <v>2</v>
      </c>
      <c r="B2" s="48" t="s" vm="2">
        <v>53</v>
      </c>
    </row>
    <row r="3" spans="1:5" ht="12.55" x14ac:dyDescent="0.2">
      <c r="A3"/>
      <c r="B3"/>
      <c r="C3"/>
      <c r="D3"/>
      <c r="E3"/>
    </row>
    <row r="4" spans="1:5" ht="12.55" x14ac:dyDescent="0.2">
      <c r="A4" s="47" t="s">
        <v>1</v>
      </c>
      <c r="B4" s="48" t="s">
        <v>55</v>
      </c>
      <c r="C4" s="48" t="s">
        <v>56</v>
      </c>
      <c r="D4"/>
      <c r="E4"/>
    </row>
    <row r="5" spans="1:5" ht="12.55" x14ac:dyDescent="0.2">
      <c r="A5" s="48" t="s">
        <v>39</v>
      </c>
      <c r="B5" s="49">
        <v>27320106</v>
      </c>
      <c r="C5" s="49">
        <v>22056069.5</v>
      </c>
      <c r="D5"/>
      <c r="E5"/>
    </row>
    <row r="6" spans="1:5" ht="12.55" x14ac:dyDescent="0.2">
      <c r="A6" s="48" t="s">
        <v>17</v>
      </c>
      <c r="B6" s="49">
        <v>26932163.5</v>
      </c>
      <c r="C6" s="49">
        <v>21358426</v>
      </c>
      <c r="D6"/>
      <c r="E6"/>
    </row>
    <row r="7" spans="1:5" ht="12.55" x14ac:dyDescent="0.2">
      <c r="A7" s="48" t="s">
        <v>24</v>
      </c>
      <c r="B7" s="49">
        <v>26049004.5</v>
      </c>
      <c r="C7" s="49">
        <v>20551371.5</v>
      </c>
      <c r="D7"/>
      <c r="E7"/>
    </row>
    <row r="8" spans="1:5" ht="12.55" x14ac:dyDescent="0.2">
      <c r="A8" s="48" t="s">
        <v>22</v>
      </c>
      <c r="B8" s="49">
        <v>24902927.5</v>
      </c>
      <c r="C8" s="49">
        <v>19820317</v>
      </c>
      <c r="D8"/>
      <c r="E8"/>
    </row>
    <row r="9" spans="1:5" ht="12.55" x14ac:dyDescent="0.2">
      <c r="A9" s="48" t="s">
        <v>26</v>
      </c>
      <c r="B9" s="49">
        <v>22765155</v>
      </c>
      <c r="C9" s="49">
        <v>18064379</v>
      </c>
      <c r="D9"/>
      <c r="E9"/>
    </row>
    <row r="10" spans="1:5" ht="12.55" x14ac:dyDescent="0.2">
      <c r="A10" s="48" t="s">
        <v>52</v>
      </c>
      <c r="B10" s="49">
        <v>127969356.5</v>
      </c>
      <c r="C10" s="49">
        <v>101850563</v>
      </c>
      <c r="D10"/>
      <c r="E10"/>
    </row>
    <row r="11" spans="1:5" ht="12.55" x14ac:dyDescent="0.2">
      <c r="A11"/>
      <c r="B11"/>
      <c r="C11"/>
      <c r="D11"/>
      <c r="E11"/>
    </row>
    <row r="12" spans="1:5" ht="12.55" x14ac:dyDescent="0.2">
      <c r="A12"/>
      <c r="B12"/>
      <c r="C12"/>
      <c r="D12"/>
      <c r="E12"/>
    </row>
    <row r="13" spans="1:5" ht="12.55" x14ac:dyDescent="0.2">
      <c r="A13"/>
      <c r="B13"/>
      <c r="C13"/>
      <c r="D13"/>
      <c r="E13"/>
    </row>
    <row r="14" spans="1:5" ht="12.55" x14ac:dyDescent="0.2">
      <c r="A14"/>
      <c r="B14"/>
      <c r="C14"/>
      <c r="D14"/>
      <c r="E14"/>
    </row>
    <row r="15" spans="1:5" ht="12.55" x14ac:dyDescent="0.2">
      <c r="A15"/>
      <c r="B15"/>
      <c r="C15"/>
      <c r="D15"/>
      <c r="E15"/>
    </row>
    <row r="16" spans="1:5" ht="12.55" x14ac:dyDescent="0.2">
      <c r="A16"/>
      <c r="B16"/>
      <c r="C16"/>
      <c r="D16"/>
      <c r="E16"/>
    </row>
    <row r="17" spans="1:5" ht="12.55" x14ac:dyDescent="0.2">
      <c r="A17"/>
      <c r="B17"/>
      <c r="C17"/>
      <c r="D17"/>
      <c r="E17"/>
    </row>
    <row r="18" spans="1:5" ht="12.55" x14ac:dyDescent="0.2">
      <c r="A18"/>
      <c r="B18"/>
      <c r="C18"/>
      <c r="D18"/>
      <c r="E18"/>
    </row>
    <row r="19" spans="1:5" ht="12.55" x14ac:dyDescent="0.2">
      <c r="A19"/>
      <c r="B19"/>
      <c r="C19"/>
      <c r="D19"/>
      <c r="E19"/>
    </row>
    <row r="20" spans="1:5" ht="12.55" x14ac:dyDescent="0.2">
      <c r="A20"/>
      <c r="B20"/>
      <c r="C20"/>
      <c r="D20"/>
      <c r="E20"/>
    </row>
    <row r="21" spans="1:5" ht="12.55" x14ac:dyDescent="0.2">
      <c r="A21"/>
      <c r="B21"/>
      <c r="C21"/>
      <c r="D21"/>
      <c r="E21"/>
    </row>
    <row r="22" spans="1:5" ht="12.55" x14ac:dyDescent="0.2">
      <c r="A22"/>
      <c r="B22"/>
      <c r="C22"/>
      <c r="D22"/>
      <c r="E22"/>
    </row>
    <row r="23" spans="1:5" ht="12.55" x14ac:dyDescent="0.2">
      <c r="A23"/>
      <c r="B23"/>
      <c r="C23"/>
      <c r="D23"/>
      <c r="E23"/>
    </row>
    <row r="24" spans="1:5" ht="12.55" x14ac:dyDescent="0.2">
      <c r="A24"/>
      <c r="B24"/>
      <c r="C24"/>
      <c r="D24"/>
      <c r="E24"/>
    </row>
    <row r="25" spans="1:5" ht="12.55" x14ac:dyDescent="0.2">
      <c r="A25"/>
      <c r="B25"/>
      <c r="C25"/>
      <c r="D25"/>
      <c r="E25"/>
    </row>
    <row r="26" spans="1:5" ht="12.55" x14ac:dyDescent="0.2">
      <c r="A26"/>
      <c r="B26"/>
      <c r="C26"/>
      <c r="D26"/>
      <c r="E26"/>
    </row>
    <row r="27" spans="1:5" ht="12.55" x14ac:dyDescent="0.2">
      <c r="A27"/>
      <c r="B27"/>
      <c r="C27"/>
      <c r="D27"/>
      <c r="E27"/>
    </row>
    <row r="28" spans="1:5" ht="12.55" x14ac:dyDescent="0.2">
      <c r="A28"/>
      <c r="B28"/>
      <c r="C28"/>
      <c r="D28"/>
      <c r="E28"/>
    </row>
    <row r="29" spans="1:5" ht="12.55" x14ac:dyDescent="0.2">
      <c r="A29"/>
      <c r="B29"/>
      <c r="C29"/>
      <c r="D29"/>
      <c r="E29"/>
    </row>
    <row r="30" spans="1:5" ht="12.55" x14ac:dyDescent="0.2">
      <c r="A30"/>
      <c r="B30"/>
      <c r="C30"/>
      <c r="D30"/>
      <c r="E30"/>
    </row>
    <row r="31" spans="1:5" ht="12.55" x14ac:dyDescent="0.2">
      <c r="A31"/>
      <c r="B31"/>
      <c r="C31"/>
      <c r="D31"/>
      <c r="E31"/>
    </row>
    <row r="32" spans="1:5" ht="12.55" x14ac:dyDescent="0.2">
      <c r="A32"/>
      <c r="B32"/>
      <c r="C32"/>
      <c r="D32"/>
      <c r="E32"/>
    </row>
    <row r="33" spans="1:5" ht="12.55" x14ac:dyDescent="0.2">
      <c r="A33"/>
      <c r="B33"/>
      <c r="C33"/>
      <c r="D33"/>
      <c r="E33"/>
    </row>
    <row r="34" spans="1:5" ht="12.55" x14ac:dyDescent="0.2">
      <c r="A34"/>
      <c r="B34"/>
      <c r="C34"/>
      <c r="D34"/>
      <c r="E34"/>
    </row>
    <row r="35" spans="1:5" ht="12.55" x14ac:dyDescent="0.2">
      <c r="A35"/>
      <c r="B35"/>
      <c r="C35"/>
      <c r="D35"/>
      <c r="E35"/>
    </row>
    <row r="36" spans="1:5" ht="12.55" x14ac:dyDescent="0.2">
      <c r="A36"/>
      <c r="B36"/>
      <c r="C36"/>
      <c r="D36"/>
      <c r="E36"/>
    </row>
    <row r="37" spans="1:5" ht="12.55" x14ac:dyDescent="0.2">
      <c r="A37"/>
      <c r="B37"/>
      <c r="C37"/>
      <c r="D37"/>
      <c r="E37"/>
    </row>
    <row r="38" spans="1:5" ht="12.55" x14ac:dyDescent="0.2">
      <c r="A38"/>
      <c r="B38"/>
      <c r="C38"/>
      <c r="D38"/>
      <c r="E38"/>
    </row>
    <row r="39" spans="1:5" ht="12.55" x14ac:dyDescent="0.2">
      <c r="A39"/>
      <c r="B39"/>
      <c r="C39"/>
      <c r="D39"/>
      <c r="E39"/>
    </row>
    <row r="40" spans="1:5" ht="12.55" x14ac:dyDescent="0.2">
      <c r="A40"/>
      <c r="B40"/>
      <c r="C40"/>
      <c r="D40"/>
      <c r="E40"/>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7A81-83DC-4BF2-96FF-43274534C1EB}">
  <dimension ref="A1:N85"/>
  <sheetViews>
    <sheetView workbookViewId="0">
      <selection activeCell="A8" sqref="A8"/>
    </sheetView>
  </sheetViews>
  <sheetFormatPr defaultRowHeight="11.3" x14ac:dyDescent="0.2"/>
  <cols>
    <col min="1" max="1" width="16.21875" style="48" bestFit="1" customWidth="1"/>
    <col min="2" max="7" width="8.33203125" style="48" bestFit="1" customWidth="1"/>
    <col min="8" max="8" width="8.88671875" style="48" bestFit="1" customWidth="1"/>
    <col min="9" max="13" width="11.88671875" style="48" bestFit="1" customWidth="1"/>
    <col min="14" max="16384" width="8.88671875" style="48"/>
  </cols>
  <sheetData>
    <row r="1" spans="1:14" ht="12.55" x14ac:dyDescent="0.2">
      <c r="A1"/>
      <c r="B1"/>
    </row>
    <row r="2" spans="1:14" x14ac:dyDescent="0.2">
      <c r="A2" s="47" t="s">
        <v>15</v>
      </c>
      <c r="B2" s="48" t="s" vm="1">
        <v>53</v>
      </c>
    </row>
    <row r="3" spans="1:14" ht="12.55" x14ac:dyDescent="0.2">
      <c r="A3" s="47" t="s">
        <v>10</v>
      </c>
      <c r="B3" s="48" t="s" vm="5">
        <v>53</v>
      </c>
      <c r="C3"/>
      <c r="D3"/>
      <c r="E3"/>
    </row>
    <row r="4" spans="1:14" ht="12.55" x14ac:dyDescent="0.2">
      <c r="A4" s="47" t="s">
        <v>1</v>
      </c>
      <c r="B4" s="48" t="s" vm="3">
        <v>53</v>
      </c>
      <c r="C4"/>
      <c r="D4"/>
      <c r="E4"/>
    </row>
    <row r="5" spans="1:14" ht="12.55" x14ac:dyDescent="0.2">
      <c r="A5"/>
      <c r="B5"/>
      <c r="C5"/>
      <c r="D5"/>
      <c r="E5"/>
    </row>
    <row r="6" spans="1:14" ht="12.55" x14ac:dyDescent="0.2">
      <c r="A6" s="47" t="s">
        <v>58</v>
      </c>
      <c r="B6" s="47" t="s">
        <v>2</v>
      </c>
      <c r="I6"/>
      <c r="J6"/>
      <c r="K6"/>
      <c r="L6"/>
      <c r="M6"/>
      <c r="N6"/>
    </row>
    <row r="7" spans="1:14" ht="12.55" x14ac:dyDescent="0.2">
      <c r="A7" s="47" t="s">
        <v>14</v>
      </c>
      <c r="B7" s="48" t="s">
        <v>40</v>
      </c>
      <c r="C7" s="48" t="s">
        <v>45</v>
      </c>
      <c r="D7" s="48" t="s">
        <v>44</v>
      </c>
      <c r="E7" s="48" t="s">
        <v>47</v>
      </c>
      <c r="F7" s="48" t="s">
        <v>28</v>
      </c>
      <c r="G7" s="48" t="s">
        <v>18</v>
      </c>
      <c r="H7" s="48" t="s">
        <v>52</v>
      </c>
      <c r="I7"/>
      <c r="J7"/>
      <c r="K7"/>
      <c r="L7"/>
      <c r="M7"/>
      <c r="N7"/>
    </row>
    <row r="8" spans="1:14" ht="12.55" x14ac:dyDescent="0.2">
      <c r="A8" s="48" t="s">
        <v>20</v>
      </c>
      <c r="B8" s="49">
        <v>23598</v>
      </c>
      <c r="C8" s="49">
        <v>9967.5</v>
      </c>
      <c r="D8" s="49">
        <v>9971.5</v>
      </c>
      <c r="E8" s="49">
        <v>10019.5</v>
      </c>
      <c r="F8" s="49">
        <v>7700.5</v>
      </c>
      <c r="G8" s="49">
        <v>6578.5</v>
      </c>
      <c r="H8" s="49">
        <v>67835.5</v>
      </c>
      <c r="I8"/>
      <c r="J8"/>
      <c r="K8"/>
      <c r="L8"/>
      <c r="M8"/>
      <c r="N8"/>
    </row>
    <row r="9" spans="1:14" ht="12.55" x14ac:dyDescent="0.2">
      <c r="A9" s="48" t="s">
        <v>41</v>
      </c>
      <c r="B9" s="49">
        <v>14629</v>
      </c>
      <c r="C9" s="49">
        <v>11210</v>
      </c>
      <c r="D9" s="49">
        <v>7893</v>
      </c>
      <c r="E9" s="49">
        <v>8475</v>
      </c>
      <c r="F9" s="49">
        <v>5405</v>
      </c>
      <c r="G9" s="49">
        <v>7503</v>
      </c>
      <c r="H9" s="49">
        <v>55115</v>
      </c>
      <c r="I9"/>
      <c r="J9"/>
      <c r="K9"/>
      <c r="L9"/>
      <c r="M9"/>
      <c r="N9"/>
    </row>
    <row r="10" spans="1:14" ht="12.55" x14ac:dyDescent="0.2">
      <c r="A10" s="48" t="s">
        <v>29</v>
      </c>
      <c r="B10" s="49">
        <v>16695</v>
      </c>
      <c r="C10" s="49">
        <v>7562</v>
      </c>
      <c r="D10" s="49">
        <v>6691</v>
      </c>
      <c r="E10" s="49">
        <v>7716</v>
      </c>
      <c r="F10" s="49">
        <v>8280</v>
      </c>
      <c r="G10" s="49">
        <v>6476</v>
      </c>
      <c r="H10" s="49">
        <v>53420</v>
      </c>
      <c r="I10"/>
      <c r="J10"/>
      <c r="K10"/>
      <c r="L10"/>
      <c r="M10"/>
      <c r="N10"/>
    </row>
    <row r="11" spans="1:14" ht="12.55" x14ac:dyDescent="0.2">
      <c r="A11" s="48" t="s">
        <v>46</v>
      </c>
      <c r="B11" s="49">
        <v>23653</v>
      </c>
      <c r="C11" s="49">
        <v>9362</v>
      </c>
      <c r="D11" s="49">
        <v>11458.5</v>
      </c>
      <c r="E11" s="49">
        <v>10767</v>
      </c>
      <c r="F11" s="49">
        <v>10055.5</v>
      </c>
      <c r="G11" s="49">
        <v>13590.5</v>
      </c>
      <c r="H11" s="49">
        <v>78886.5</v>
      </c>
      <c r="I11"/>
      <c r="J11"/>
      <c r="K11"/>
      <c r="L11"/>
      <c r="M11"/>
      <c r="N11"/>
    </row>
    <row r="12" spans="1:14" ht="12.55" x14ac:dyDescent="0.2">
      <c r="A12" s="48" t="s">
        <v>49</v>
      </c>
      <c r="B12" s="49">
        <v>15417</v>
      </c>
      <c r="C12" s="49">
        <v>6002</v>
      </c>
      <c r="D12" s="49">
        <v>7015</v>
      </c>
      <c r="E12" s="49">
        <v>10237</v>
      </c>
      <c r="F12" s="49">
        <v>8300</v>
      </c>
      <c r="G12" s="49">
        <v>4800</v>
      </c>
      <c r="H12" s="49">
        <v>51771</v>
      </c>
      <c r="I12"/>
      <c r="J12"/>
      <c r="K12"/>
      <c r="L12"/>
      <c r="M12"/>
      <c r="N12"/>
    </row>
    <row r="13" spans="1:14" ht="12.55" x14ac:dyDescent="0.2">
      <c r="A13" s="48" t="s">
        <v>25</v>
      </c>
      <c r="B13" s="49">
        <v>27205.479256080111</v>
      </c>
      <c r="C13" s="49">
        <v>15464</v>
      </c>
      <c r="D13" s="49">
        <v>16953</v>
      </c>
      <c r="E13" s="49">
        <v>13985</v>
      </c>
      <c r="F13" s="49">
        <v>14069</v>
      </c>
      <c r="G13" s="49">
        <v>15055</v>
      </c>
      <c r="H13" s="49">
        <v>102731.47925608011</v>
      </c>
      <c r="I13"/>
      <c r="J13"/>
      <c r="K13"/>
      <c r="L13"/>
      <c r="M13"/>
      <c r="N13"/>
    </row>
    <row r="14" spans="1:14" ht="12.55" x14ac:dyDescent="0.2">
      <c r="A14" s="48" t="s">
        <v>32</v>
      </c>
      <c r="B14" s="49">
        <v>22637.5</v>
      </c>
      <c r="C14" s="49">
        <v>6309.5</v>
      </c>
      <c r="D14" s="49">
        <v>11253.5</v>
      </c>
      <c r="E14" s="49">
        <v>11620.5</v>
      </c>
      <c r="F14" s="49">
        <v>10568</v>
      </c>
      <c r="G14" s="49">
        <v>6960</v>
      </c>
      <c r="H14" s="49">
        <v>69349</v>
      </c>
      <c r="I14"/>
      <c r="J14"/>
      <c r="K14"/>
      <c r="L14"/>
      <c r="M14"/>
      <c r="N14"/>
    </row>
    <row r="15" spans="1:14" x14ac:dyDescent="0.2">
      <c r="A15" s="48" t="s">
        <v>35</v>
      </c>
      <c r="B15" s="49">
        <v>18834</v>
      </c>
      <c r="C15" s="49">
        <v>9667</v>
      </c>
      <c r="D15" s="49">
        <v>9765</v>
      </c>
      <c r="E15" s="49">
        <v>8865</v>
      </c>
      <c r="F15" s="49">
        <v>6209</v>
      </c>
      <c r="G15" s="49">
        <v>7365</v>
      </c>
      <c r="H15" s="49">
        <v>60705</v>
      </c>
    </row>
    <row r="16" spans="1:14" x14ac:dyDescent="0.2">
      <c r="A16" s="48" t="s">
        <v>36</v>
      </c>
      <c r="B16" s="49">
        <v>33206</v>
      </c>
      <c r="C16" s="49">
        <v>15523</v>
      </c>
      <c r="D16" s="49">
        <v>14525</v>
      </c>
      <c r="E16" s="49">
        <v>15931</v>
      </c>
      <c r="F16" s="49">
        <v>14446</v>
      </c>
      <c r="G16" s="49">
        <v>14250</v>
      </c>
      <c r="H16" s="49">
        <v>107881</v>
      </c>
    </row>
    <row r="17" spans="1:8" x14ac:dyDescent="0.2">
      <c r="A17" s="48" t="s">
        <v>37</v>
      </c>
      <c r="B17" s="49">
        <v>56412</v>
      </c>
      <c r="C17" s="49">
        <v>29886</v>
      </c>
      <c r="D17" s="49">
        <v>29585</v>
      </c>
      <c r="E17" s="49">
        <v>26656</v>
      </c>
      <c r="F17" s="49">
        <v>31912</v>
      </c>
      <c r="G17" s="49">
        <v>26653</v>
      </c>
      <c r="H17" s="49">
        <v>201104</v>
      </c>
    </row>
    <row r="18" spans="1:8" x14ac:dyDescent="0.2">
      <c r="A18" s="48" t="s">
        <v>43</v>
      </c>
      <c r="B18" s="49">
        <v>34941</v>
      </c>
      <c r="C18" s="49">
        <v>21345</v>
      </c>
      <c r="D18" s="49">
        <v>17185</v>
      </c>
      <c r="E18" s="49">
        <v>12218</v>
      </c>
      <c r="F18" s="49">
        <v>18239</v>
      </c>
      <c r="G18" s="49">
        <v>17203</v>
      </c>
      <c r="H18" s="49">
        <v>121131</v>
      </c>
    </row>
    <row r="19" spans="1:8" x14ac:dyDescent="0.2">
      <c r="A19" s="48" t="s">
        <v>27</v>
      </c>
      <c r="B19" s="49">
        <v>52619</v>
      </c>
      <c r="C19" s="49">
        <v>24307</v>
      </c>
      <c r="D19" s="49">
        <v>20129</v>
      </c>
      <c r="E19" s="49">
        <v>18825</v>
      </c>
      <c r="F19" s="49">
        <v>19014</v>
      </c>
      <c r="G19" s="49">
        <v>20412</v>
      </c>
      <c r="H19" s="49">
        <v>155306</v>
      </c>
    </row>
    <row r="20" spans="1:8" x14ac:dyDescent="0.2">
      <c r="A20" s="48" t="s">
        <v>52</v>
      </c>
      <c r="B20" s="49">
        <v>339846.97925608011</v>
      </c>
      <c r="C20" s="49">
        <v>166605</v>
      </c>
      <c r="D20" s="49">
        <v>162424.5</v>
      </c>
      <c r="E20" s="49">
        <v>155315</v>
      </c>
      <c r="F20" s="49">
        <v>154198</v>
      </c>
      <c r="G20" s="49">
        <v>146846</v>
      </c>
      <c r="H20" s="49">
        <v>1125235.47925608</v>
      </c>
    </row>
    <row r="21" spans="1:8" ht="12.55" x14ac:dyDescent="0.2">
      <c r="A21"/>
      <c r="B21"/>
      <c r="C21"/>
      <c r="D21"/>
      <c r="E21"/>
    </row>
    <row r="22" spans="1:8" ht="12.55" x14ac:dyDescent="0.2">
      <c r="A22"/>
      <c r="B22"/>
      <c r="C22"/>
      <c r="D22"/>
      <c r="E22"/>
    </row>
    <row r="23" spans="1:8" ht="12.55" x14ac:dyDescent="0.2">
      <c r="A23"/>
      <c r="B23"/>
      <c r="C23"/>
      <c r="D23"/>
      <c r="E23"/>
    </row>
    <row r="24" spans="1:8" ht="12.55" x14ac:dyDescent="0.2">
      <c r="A24"/>
      <c r="B24"/>
      <c r="C24"/>
      <c r="D24"/>
      <c r="E24"/>
    </row>
    <row r="25" spans="1:8" ht="12.55" x14ac:dyDescent="0.2">
      <c r="A25"/>
      <c r="B25"/>
      <c r="C25"/>
      <c r="D25"/>
      <c r="E25"/>
    </row>
    <row r="26" spans="1:8" ht="12.55" x14ac:dyDescent="0.2">
      <c r="A26"/>
      <c r="B26"/>
      <c r="C26"/>
      <c r="D26"/>
      <c r="E26"/>
    </row>
    <row r="27" spans="1:8" ht="12.55" x14ac:dyDescent="0.2">
      <c r="A27"/>
      <c r="B27"/>
      <c r="C27"/>
      <c r="D27"/>
      <c r="E27"/>
    </row>
    <row r="28" spans="1:8" ht="12.55" x14ac:dyDescent="0.2">
      <c r="A28"/>
      <c r="B28"/>
      <c r="C28"/>
      <c r="D28"/>
      <c r="E28"/>
    </row>
    <row r="29" spans="1:8" ht="12.55" x14ac:dyDescent="0.2">
      <c r="A29"/>
      <c r="B29"/>
      <c r="C29"/>
      <c r="D29"/>
      <c r="E29"/>
    </row>
    <row r="30" spans="1:8" ht="12.55" x14ac:dyDescent="0.2">
      <c r="A30"/>
      <c r="B30"/>
      <c r="C30"/>
      <c r="D30"/>
      <c r="E30"/>
    </row>
    <row r="31" spans="1:8" ht="12.55" x14ac:dyDescent="0.2">
      <c r="A31"/>
      <c r="B31"/>
      <c r="C31"/>
      <c r="D31"/>
      <c r="E31"/>
    </row>
    <row r="32" spans="1:8" ht="12.55" x14ac:dyDescent="0.2">
      <c r="A32"/>
      <c r="B32"/>
      <c r="C32"/>
      <c r="D32"/>
      <c r="E32"/>
    </row>
    <row r="33" spans="1:5" ht="12.55" x14ac:dyDescent="0.2">
      <c r="A33"/>
      <c r="B33"/>
      <c r="C33"/>
      <c r="D33"/>
      <c r="E33"/>
    </row>
    <row r="34" spans="1:5" ht="12.55" x14ac:dyDescent="0.2">
      <c r="A34"/>
      <c r="B34"/>
      <c r="C34"/>
      <c r="D34"/>
      <c r="E34"/>
    </row>
    <row r="35" spans="1:5" ht="12.55" x14ac:dyDescent="0.2">
      <c r="A35"/>
      <c r="B35"/>
      <c r="C35"/>
      <c r="D35"/>
      <c r="E35"/>
    </row>
    <row r="36" spans="1:5" ht="12.55" x14ac:dyDescent="0.2">
      <c r="A36"/>
      <c r="B36"/>
      <c r="C36"/>
      <c r="D36"/>
      <c r="E36"/>
    </row>
    <row r="37" spans="1:5" ht="12.55" x14ac:dyDescent="0.2">
      <c r="A37"/>
      <c r="B37"/>
      <c r="C37"/>
      <c r="D37"/>
      <c r="E37"/>
    </row>
    <row r="38" spans="1:5" ht="12.55" x14ac:dyDescent="0.2">
      <c r="A38"/>
      <c r="B38"/>
      <c r="C38"/>
      <c r="D38"/>
      <c r="E38"/>
    </row>
    <row r="39" spans="1:5" ht="12.55" x14ac:dyDescent="0.2">
      <c r="A39"/>
      <c r="B39"/>
      <c r="C39"/>
      <c r="D39"/>
      <c r="E39"/>
    </row>
    <row r="40" spans="1:5" ht="12.55" x14ac:dyDescent="0.2">
      <c r="A40"/>
      <c r="B40"/>
      <c r="C40"/>
      <c r="D40"/>
      <c r="E40"/>
    </row>
    <row r="41" spans="1:5" ht="12.55" x14ac:dyDescent="0.2">
      <c r="A41"/>
      <c r="B41"/>
      <c r="C41"/>
    </row>
    <row r="42" spans="1:5" ht="12.55" x14ac:dyDescent="0.2">
      <c r="A42"/>
      <c r="B42"/>
      <c r="C42"/>
    </row>
    <row r="43" spans="1:5" ht="12.55" x14ac:dyDescent="0.2">
      <c r="A43"/>
      <c r="B43"/>
      <c r="C43"/>
    </row>
    <row r="44" spans="1:5" ht="12.55" x14ac:dyDescent="0.2">
      <c r="A44"/>
      <c r="B44"/>
      <c r="C44"/>
    </row>
    <row r="45" spans="1:5" ht="12.55" x14ac:dyDescent="0.2">
      <c r="A45"/>
      <c r="B45"/>
      <c r="C45"/>
    </row>
    <row r="46" spans="1:5" ht="12.55" x14ac:dyDescent="0.2">
      <c r="A46"/>
      <c r="B46"/>
      <c r="C46"/>
    </row>
    <row r="47" spans="1:5" ht="12.55" x14ac:dyDescent="0.2">
      <c r="A47"/>
      <c r="B47"/>
      <c r="C47"/>
    </row>
    <row r="48" spans="1:5" ht="12.55" x14ac:dyDescent="0.2">
      <c r="A48"/>
      <c r="B48"/>
      <c r="C48"/>
    </row>
    <row r="49" spans="1:3" ht="12.55" x14ac:dyDescent="0.2">
      <c r="A49"/>
      <c r="B49"/>
      <c r="C49"/>
    </row>
    <row r="50" spans="1:3" ht="12.55" x14ac:dyDescent="0.2">
      <c r="A50"/>
      <c r="B50"/>
      <c r="C50"/>
    </row>
    <row r="51" spans="1:3" ht="12.55" x14ac:dyDescent="0.2">
      <c r="A51"/>
      <c r="B51"/>
      <c r="C51"/>
    </row>
    <row r="52" spans="1:3" ht="12.55" x14ac:dyDescent="0.2">
      <c r="A52"/>
      <c r="B52"/>
      <c r="C52"/>
    </row>
    <row r="53" spans="1:3" ht="12.55" x14ac:dyDescent="0.2">
      <c r="A53"/>
      <c r="B53"/>
      <c r="C53"/>
    </row>
    <row r="54" spans="1:3" ht="12.55" x14ac:dyDescent="0.2">
      <c r="A54"/>
      <c r="B54"/>
      <c r="C54"/>
    </row>
    <row r="55" spans="1:3" ht="12.55" x14ac:dyDescent="0.2">
      <c r="A55"/>
      <c r="B55"/>
      <c r="C55"/>
    </row>
    <row r="56" spans="1:3" ht="12.55" x14ac:dyDescent="0.2">
      <c r="A56"/>
      <c r="B56"/>
      <c r="C56"/>
    </row>
    <row r="57" spans="1:3" ht="12.55" x14ac:dyDescent="0.2">
      <c r="A57"/>
      <c r="B57"/>
      <c r="C57"/>
    </row>
    <row r="58" spans="1:3" ht="12.55" x14ac:dyDescent="0.2">
      <c r="A58"/>
      <c r="B58"/>
      <c r="C58"/>
    </row>
    <row r="59" spans="1:3" ht="12.55" x14ac:dyDescent="0.2">
      <c r="A59"/>
      <c r="B59"/>
      <c r="C59"/>
    </row>
    <row r="60" spans="1:3" ht="12.55" x14ac:dyDescent="0.2">
      <c r="A60"/>
      <c r="B60"/>
      <c r="C60"/>
    </row>
    <row r="61" spans="1:3" ht="12.55" x14ac:dyDescent="0.2">
      <c r="A61"/>
      <c r="B61"/>
      <c r="C61"/>
    </row>
    <row r="62" spans="1:3" ht="12.55" x14ac:dyDescent="0.2">
      <c r="A62"/>
      <c r="B62"/>
      <c r="C62"/>
    </row>
    <row r="63" spans="1:3" ht="12.55" x14ac:dyDescent="0.2">
      <c r="A63"/>
      <c r="B63"/>
      <c r="C63"/>
    </row>
    <row r="64" spans="1:3" ht="12.55" x14ac:dyDescent="0.2">
      <c r="A64"/>
      <c r="B64"/>
      <c r="C64"/>
    </row>
    <row r="65" spans="1:3" ht="12.55" x14ac:dyDescent="0.2">
      <c r="A65"/>
      <c r="B65"/>
      <c r="C65"/>
    </row>
    <row r="66" spans="1:3" ht="12.55" x14ac:dyDescent="0.2">
      <c r="A66"/>
      <c r="B66"/>
      <c r="C66"/>
    </row>
    <row r="67" spans="1:3" ht="12.55" x14ac:dyDescent="0.2">
      <c r="A67"/>
      <c r="B67"/>
      <c r="C67"/>
    </row>
    <row r="68" spans="1:3" ht="12.55" x14ac:dyDescent="0.2">
      <c r="A68"/>
      <c r="B68"/>
      <c r="C68"/>
    </row>
    <row r="69" spans="1:3" ht="12.55" x14ac:dyDescent="0.2">
      <c r="A69"/>
      <c r="B69"/>
      <c r="C69"/>
    </row>
    <row r="70" spans="1:3" ht="12.55" x14ac:dyDescent="0.2">
      <c r="A70"/>
      <c r="B70"/>
      <c r="C70"/>
    </row>
    <row r="71" spans="1:3" ht="12.55" x14ac:dyDescent="0.2">
      <c r="A71"/>
      <c r="B71"/>
      <c r="C71"/>
    </row>
    <row r="72" spans="1:3" ht="12.55" x14ac:dyDescent="0.2">
      <c r="A72"/>
      <c r="B72"/>
      <c r="C72"/>
    </row>
    <row r="73" spans="1:3" ht="12.55" x14ac:dyDescent="0.2">
      <c r="A73"/>
      <c r="B73"/>
      <c r="C73"/>
    </row>
    <row r="74" spans="1:3" ht="12.55" x14ac:dyDescent="0.2">
      <c r="A74"/>
      <c r="B74"/>
      <c r="C74"/>
    </row>
    <row r="75" spans="1:3" ht="12.55" x14ac:dyDescent="0.2">
      <c r="A75"/>
      <c r="B75"/>
      <c r="C75"/>
    </row>
    <row r="76" spans="1:3" ht="12.55" x14ac:dyDescent="0.2">
      <c r="A76"/>
      <c r="B76"/>
      <c r="C76"/>
    </row>
    <row r="77" spans="1:3" ht="12.55" x14ac:dyDescent="0.2">
      <c r="A77"/>
      <c r="B77"/>
      <c r="C77"/>
    </row>
    <row r="78" spans="1:3" ht="12.55" x14ac:dyDescent="0.2">
      <c r="A78"/>
      <c r="B78"/>
      <c r="C78"/>
    </row>
    <row r="79" spans="1:3" ht="12.55" x14ac:dyDescent="0.2">
      <c r="A79"/>
      <c r="B79"/>
      <c r="C79"/>
    </row>
    <row r="80" spans="1:3" ht="12.55" x14ac:dyDescent="0.2">
      <c r="A80"/>
      <c r="B80"/>
      <c r="C80"/>
    </row>
    <row r="81" spans="1:3" ht="12.55" x14ac:dyDescent="0.2">
      <c r="A81"/>
      <c r="B81"/>
      <c r="C81"/>
    </row>
    <row r="82" spans="1:3" ht="12.55" x14ac:dyDescent="0.2">
      <c r="A82"/>
      <c r="B82"/>
      <c r="C82"/>
    </row>
    <row r="83" spans="1:3" ht="12.55" x14ac:dyDescent="0.2">
      <c r="A83"/>
      <c r="B83"/>
      <c r="C83"/>
    </row>
    <row r="84" spans="1:3" ht="12.55" x14ac:dyDescent="0.2">
      <c r="A84"/>
      <c r="B84"/>
      <c r="C84"/>
    </row>
    <row r="85" spans="1:3" ht="12.55" x14ac:dyDescent="0.2">
      <c r="A85"/>
      <c r="B85"/>
      <c r="C85"/>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6D7F1-5544-4ADE-9F86-5B772EADB7E0}">
  <dimension ref="A1:AL85"/>
  <sheetViews>
    <sheetView workbookViewId="0">
      <selection activeCell="B7" sqref="B7"/>
    </sheetView>
  </sheetViews>
  <sheetFormatPr defaultRowHeight="11.3" x14ac:dyDescent="0.2"/>
  <cols>
    <col min="1" max="1" width="16.21875" style="48" bestFit="1" customWidth="1"/>
    <col min="2" max="13" width="11.88671875" style="48" bestFit="1" customWidth="1"/>
    <col min="14" max="14" width="8.88671875" style="48" bestFit="1" customWidth="1"/>
    <col min="15" max="18" width="18.33203125" style="48" bestFit="1" customWidth="1"/>
    <col min="19" max="19" width="8" style="48" bestFit="1" customWidth="1"/>
    <col min="20" max="24" width="18.33203125" style="48" bestFit="1" customWidth="1"/>
    <col min="25" max="25" width="10.44140625" style="48" bestFit="1" customWidth="1"/>
    <col min="26" max="30" width="18.33203125" style="48" bestFit="1" customWidth="1"/>
    <col min="31" max="31" width="11" style="48" bestFit="1" customWidth="1"/>
    <col min="32" max="36" width="18.33203125" style="48" bestFit="1" customWidth="1"/>
    <col min="37" max="37" width="11.44140625" style="48" bestFit="1" customWidth="1"/>
    <col min="38" max="16384" width="8.88671875" style="48"/>
  </cols>
  <sheetData>
    <row r="1" spans="1:38" ht="12.55" x14ac:dyDescent="0.2">
      <c r="A1"/>
      <c r="B1"/>
    </row>
    <row r="2" spans="1:38" ht="12.55" x14ac:dyDescent="0.2">
      <c r="A2"/>
      <c r="B2"/>
    </row>
    <row r="3" spans="1:38" ht="12.55" x14ac:dyDescent="0.2">
      <c r="A3" s="47" t="s">
        <v>15</v>
      </c>
      <c r="B3" s="48" t="s" vm="1">
        <v>53</v>
      </c>
      <c r="C3"/>
      <c r="D3"/>
      <c r="E3"/>
    </row>
    <row r="4" spans="1:38" ht="12.55" x14ac:dyDescent="0.2">
      <c r="A4" s="47" t="s">
        <v>10</v>
      </c>
      <c r="B4" s="48" t="s" vm="5">
        <v>53</v>
      </c>
      <c r="C4"/>
      <c r="D4"/>
      <c r="E4"/>
    </row>
    <row r="5" spans="1:38" ht="12.55" x14ac:dyDescent="0.2">
      <c r="A5"/>
      <c r="B5"/>
      <c r="C5"/>
      <c r="D5"/>
      <c r="E5"/>
    </row>
    <row r="6" spans="1:38" ht="12.55" x14ac:dyDescent="0.2">
      <c r="A6" s="47" t="s">
        <v>58</v>
      </c>
      <c r="B6" s="47" t="s">
        <v>14</v>
      </c>
      <c r="O6"/>
      <c r="P6"/>
      <c r="Q6"/>
      <c r="R6"/>
      <c r="S6"/>
      <c r="T6"/>
      <c r="U6"/>
      <c r="V6"/>
      <c r="W6"/>
      <c r="X6"/>
      <c r="Y6"/>
      <c r="Z6"/>
      <c r="AA6"/>
      <c r="AB6"/>
      <c r="AC6"/>
      <c r="AD6"/>
      <c r="AE6"/>
      <c r="AF6"/>
      <c r="AG6"/>
      <c r="AH6"/>
      <c r="AI6"/>
      <c r="AJ6"/>
      <c r="AK6"/>
      <c r="AL6"/>
    </row>
    <row r="7" spans="1:38" ht="12.55" x14ac:dyDescent="0.2">
      <c r="A7" s="47" t="s">
        <v>1</v>
      </c>
      <c r="B7" s="48" t="s">
        <v>20</v>
      </c>
      <c r="C7" s="48" t="s">
        <v>41</v>
      </c>
      <c r="D7" s="48" t="s">
        <v>29</v>
      </c>
      <c r="E7" s="48" t="s">
        <v>46</v>
      </c>
      <c r="F7" s="48" t="s">
        <v>49</v>
      </c>
      <c r="G7" s="48" t="s">
        <v>25</v>
      </c>
      <c r="H7" s="48" t="s">
        <v>32</v>
      </c>
      <c r="I7" s="48" t="s">
        <v>35</v>
      </c>
      <c r="J7" s="48" t="s">
        <v>36</v>
      </c>
      <c r="K7" s="48" t="s">
        <v>37</v>
      </c>
      <c r="L7" s="48" t="s">
        <v>43</v>
      </c>
      <c r="M7" s="48" t="s">
        <v>27</v>
      </c>
      <c r="N7" s="48" t="s">
        <v>52</v>
      </c>
      <c r="O7"/>
      <c r="P7"/>
      <c r="Q7"/>
      <c r="R7"/>
      <c r="S7"/>
      <c r="T7"/>
      <c r="U7"/>
      <c r="V7"/>
      <c r="W7"/>
      <c r="X7"/>
      <c r="Y7"/>
      <c r="Z7"/>
      <c r="AA7"/>
      <c r="AB7"/>
      <c r="AC7"/>
      <c r="AD7"/>
      <c r="AE7"/>
      <c r="AF7"/>
      <c r="AG7"/>
      <c r="AH7"/>
      <c r="AI7"/>
      <c r="AJ7"/>
      <c r="AK7"/>
      <c r="AL7"/>
    </row>
    <row r="8" spans="1:38" ht="12.55" x14ac:dyDescent="0.2">
      <c r="A8" s="48" t="s">
        <v>17</v>
      </c>
      <c r="B8" s="49">
        <v>14257.5</v>
      </c>
      <c r="C8" s="49">
        <v>10273</v>
      </c>
      <c r="D8" s="49">
        <v>9904</v>
      </c>
      <c r="E8" s="49">
        <v>15196.5</v>
      </c>
      <c r="F8" s="49">
        <v>8006</v>
      </c>
      <c r="G8" s="49">
        <v>25028</v>
      </c>
      <c r="H8" s="49">
        <v>15904.5</v>
      </c>
      <c r="I8" s="49">
        <v>12016</v>
      </c>
      <c r="J8" s="49">
        <v>22081</v>
      </c>
      <c r="K8" s="49">
        <v>43482</v>
      </c>
      <c r="L8" s="49">
        <v>27423</v>
      </c>
      <c r="M8" s="49">
        <v>43857</v>
      </c>
      <c r="N8" s="49">
        <v>247428.5</v>
      </c>
      <c r="O8"/>
      <c r="P8"/>
      <c r="Q8"/>
      <c r="R8"/>
      <c r="S8"/>
      <c r="T8"/>
      <c r="U8"/>
      <c r="V8"/>
      <c r="W8"/>
      <c r="X8"/>
      <c r="Y8"/>
      <c r="Z8"/>
      <c r="AA8"/>
      <c r="AB8"/>
      <c r="AC8"/>
      <c r="AD8"/>
      <c r="AE8"/>
      <c r="AF8"/>
      <c r="AG8"/>
      <c r="AH8"/>
      <c r="AI8"/>
      <c r="AJ8"/>
      <c r="AK8"/>
      <c r="AL8"/>
    </row>
    <row r="9" spans="1:38" ht="12.55" x14ac:dyDescent="0.2">
      <c r="A9" s="48" t="s">
        <v>24</v>
      </c>
      <c r="B9" s="49">
        <v>18004.5</v>
      </c>
      <c r="C9" s="49">
        <v>11270</v>
      </c>
      <c r="D9" s="49">
        <v>14563</v>
      </c>
      <c r="E9" s="49">
        <v>18526.5</v>
      </c>
      <c r="F9" s="49">
        <v>10302</v>
      </c>
      <c r="G9" s="49">
        <v>17620</v>
      </c>
      <c r="H9" s="49">
        <v>16383</v>
      </c>
      <c r="I9" s="49">
        <v>11968</v>
      </c>
      <c r="J9" s="49">
        <v>22551</v>
      </c>
      <c r="K9" s="49">
        <v>47304</v>
      </c>
      <c r="L9" s="49">
        <v>20172</v>
      </c>
      <c r="M9" s="49">
        <v>30089</v>
      </c>
      <c r="N9" s="49">
        <v>238753</v>
      </c>
      <c r="O9"/>
      <c r="P9"/>
      <c r="Q9"/>
      <c r="R9"/>
      <c r="S9"/>
      <c r="T9"/>
      <c r="U9"/>
      <c r="V9"/>
      <c r="W9"/>
      <c r="X9"/>
      <c r="Y9"/>
      <c r="Z9"/>
      <c r="AA9"/>
      <c r="AB9"/>
      <c r="AC9"/>
      <c r="AD9"/>
      <c r="AE9"/>
      <c r="AF9"/>
      <c r="AG9"/>
      <c r="AH9"/>
      <c r="AI9"/>
      <c r="AJ9"/>
      <c r="AK9"/>
      <c r="AL9"/>
    </row>
    <row r="10" spans="1:38" ht="12.55" x14ac:dyDescent="0.2">
      <c r="A10" s="48" t="s">
        <v>59</v>
      </c>
      <c r="B10" s="49">
        <v>10123.5</v>
      </c>
      <c r="C10" s="49">
        <v>13180</v>
      </c>
      <c r="D10" s="49">
        <v>12440</v>
      </c>
      <c r="E10" s="49">
        <v>17824.5</v>
      </c>
      <c r="F10" s="49">
        <v>14741</v>
      </c>
      <c r="G10" s="49">
        <v>22043.479256080111</v>
      </c>
      <c r="H10" s="49">
        <v>17071.5</v>
      </c>
      <c r="I10" s="49">
        <v>16018</v>
      </c>
      <c r="J10" s="49">
        <v>21845</v>
      </c>
      <c r="K10" s="49">
        <v>35274</v>
      </c>
      <c r="L10" s="49">
        <v>24378</v>
      </c>
      <c r="M10" s="49">
        <v>29296</v>
      </c>
      <c r="N10" s="49">
        <v>234234.97925608011</v>
      </c>
      <c r="O10"/>
      <c r="P10"/>
      <c r="Q10"/>
      <c r="R10"/>
      <c r="S10"/>
      <c r="T10"/>
      <c r="U10"/>
      <c r="V10"/>
      <c r="W10"/>
      <c r="X10"/>
      <c r="Y10"/>
      <c r="Z10"/>
      <c r="AA10"/>
      <c r="AB10"/>
      <c r="AC10"/>
      <c r="AD10"/>
      <c r="AE10"/>
      <c r="AF10"/>
      <c r="AG10"/>
      <c r="AH10"/>
      <c r="AI10"/>
      <c r="AJ10"/>
      <c r="AK10"/>
      <c r="AL10"/>
    </row>
    <row r="11" spans="1:38" ht="12.55" x14ac:dyDescent="0.2">
      <c r="A11" s="48" t="s">
        <v>26</v>
      </c>
      <c r="B11" s="49">
        <v>14859</v>
      </c>
      <c r="C11" s="49">
        <v>9516</v>
      </c>
      <c r="D11" s="49">
        <v>10164</v>
      </c>
      <c r="E11" s="49">
        <v>13319</v>
      </c>
      <c r="F11" s="49">
        <v>9090</v>
      </c>
      <c r="G11" s="49">
        <v>20781</v>
      </c>
      <c r="H11" s="49">
        <v>9169</v>
      </c>
      <c r="I11" s="49">
        <v>8739</v>
      </c>
      <c r="J11" s="49">
        <v>20377</v>
      </c>
      <c r="K11" s="49">
        <v>36880</v>
      </c>
      <c r="L11" s="49">
        <v>25610</v>
      </c>
      <c r="M11" s="49">
        <v>26366</v>
      </c>
      <c r="N11" s="49">
        <v>204870</v>
      </c>
      <c r="O11"/>
      <c r="P11"/>
      <c r="Q11"/>
      <c r="R11"/>
      <c r="S11"/>
      <c r="T11"/>
      <c r="U11"/>
      <c r="V11"/>
      <c r="W11"/>
      <c r="X11"/>
      <c r="Y11"/>
      <c r="Z11"/>
      <c r="AA11"/>
      <c r="AB11"/>
      <c r="AC11"/>
      <c r="AD11"/>
      <c r="AE11"/>
      <c r="AF11"/>
      <c r="AG11"/>
      <c r="AH11"/>
      <c r="AI11"/>
      <c r="AJ11"/>
      <c r="AK11"/>
      <c r="AL11"/>
    </row>
    <row r="12" spans="1:38" ht="12.55" x14ac:dyDescent="0.2">
      <c r="A12" s="48" t="s">
        <v>22</v>
      </c>
      <c r="B12" s="49">
        <v>10591</v>
      </c>
      <c r="C12" s="49">
        <v>10876</v>
      </c>
      <c r="D12" s="49">
        <v>6349</v>
      </c>
      <c r="E12" s="49">
        <v>14020</v>
      </c>
      <c r="F12" s="49">
        <v>9632</v>
      </c>
      <c r="G12" s="49">
        <v>17259</v>
      </c>
      <c r="H12" s="49">
        <v>10821</v>
      </c>
      <c r="I12" s="49">
        <v>11964</v>
      </c>
      <c r="J12" s="49">
        <v>21027</v>
      </c>
      <c r="K12" s="49">
        <v>38164</v>
      </c>
      <c r="L12" s="49">
        <v>23548</v>
      </c>
      <c r="M12" s="49">
        <v>25698</v>
      </c>
      <c r="N12" s="49">
        <v>199949</v>
      </c>
      <c r="O12"/>
      <c r="P12"/>
      <c r="Q12"/>
      <c r="R12"/>
      <c r="S12"/>
      <c r="T12"/>
      <c r="U12"/>
      <c r="V12"/>
      <c r="W12"/>
      <c r="X12"/>
      <c r="Y12"/>
      <c r="Z12"/>
      <c r="AA12"/>
      <c r="AB12"/>
      <c r="AC12"/>
      <c r="AD12"/>
      <c r="AE12"/>
      <c r="AF12"/>
      <c r="AG12"/>
      <c r="AH12"/>
      <c r="AI12"/>
      <c r="AJ12"/>
      <c r="AK12"/>
      <c r="AL12"/>
    </row>
    <row r="13" spans="1:38" ht="12.55" x14ac:dyDescent="0.2">
      <c r="A13" s="48" t="s">
        <v>52</v>
      </c>
      <c r="B13" s="49">
        <v>67835.5</v>
      </c>
      <c r="C13" s="49">
        <v>55115</v>
      </c>
      <c r="D13" s="49">
        <v>53420</v>
      </c>
      <c r="E13" s="49">
        <v>78886.5</v>
      </c>
      <c r="F13" s="49">
        <v>51771</v>
      </c>
      <c r="G13" s="49">
        <v>102731.47925608011</v>
      </c>
      <c r="H13" s="49">
        <v>69349</v>
      </c>
      <c r="I13" s="49">
        <v>60705</v>
      </c>
      <c r="J13" s="49">
        <v>107881</v>
      </c>
      <c r="K13" s="49">
        <v>201104</v>
      </c>
      <c r="L13" s="49">
        <v>121131</v>
      </c>
      <c r="M13" s="49">
        <v>155306</v>
      </c>
      <c r="N13" s="49">
        <v>1125235.47925608</v>
      </c>
      <c r="O13"/>
      <c r="P13"/>
      <c r="Q13"/>
      <c r="R13"/>
      <c r="S13"/>
      <c r="T13"/>
      <c r="U13"/>
      <c r="V13"/>
      <c r="W13"/>
      <c r="X13"/>
      <c r="Y13"/>
      <c r="Z13"/>
      <c r="AA13"/>
      <c r="AB13"/>
      <c r="AC13"/>
      <c r="AD13"/>
      <c r="AE13"/>
      <c r="AF13"/>
      <c r="AG13"/>
      <c r="AH13"/>
      <c r="AI13"/>
      <c r="AJ13"/>
      <c r="AK13"/>
      <c r="AL13"/>
    </row>
    <row r="14" spans="1:38" ht="12.55" x14ac:dyDescent="0.2">
      <c r="A14"/>
      <c r="B14"/>
      <c r="C14"/>
      <c r="D14"/>
      <c r="E14"/>
      <c r="F14"/>
      <c r="G14"/>
      <c r="H14"/>
      <c r="I14"/>
      <c r="J14"/>
      <c r="K14"/>
      <c r="L14"/>
      <c r="M14"/>
      <c r="N14"/>
      <c r="O14"/>
      <c r="P14"/>
      <c r="Q14"/>
      <c r="R14"/>
      <c r="S14"/>
      <c r="T14"/>
      <c r="U14"/>
      <c r="V14"/>
      <c r="W14"/>
      <c r="X14"/>
      <c r="Y14"/>
      <c r="Z14"/>
      <c r="AA14"/>
      <c r="AB14"/>
      <c r="AC14"/>
      <c r="AD14"/>
      <c r="AE14"/>
      <c r="AF14"/>
      <c r="AG14"/>
      <c r="AH14"/>
      <c r="AI14"/>
      <c r="AJ14"/>
      <c r="AK14"/>
      <c r="AL14"/>
    </row>
    <row r="15" spans="1:38" ht="12.55" x14ac:dyDescent="0.2">
      <c r="A15"/>
      <c r="B15"/>
      <c r="C15"/>
      <c r="D15"/>
      <c r="E15"/>
      <c r="F15"/>
      <c r="G15"/>
      <c r="H15"/>
      <c r="I15"/>
      <c r="J15"/>
      <c r="K15"/>
      <c r="L15"/>
      <c r="M15"/>
      <c r="N15"/>
      <c r="O15"/>
      <c r="P15"/>
      <c r="Q15"/>
      <c r="R15"/>
      <c r="S15"/>
      <c r="T15"/>
      <c r="U15"/>
      <c r="V15"/>
      <c r="W15"/>
      <c r="X15"/>
      <c r="Y15"/>
      <c r="Z15"/>
      <c r="AA15"/>
      <c r="AB15"/>
      <c r="AC15"/>
      <c r="AD15"/>
      <c r="AE15"/>
      <c r="AF15"/>
      <c r="AG15"/>
      <c r="AH15"/>
      <c r="AI15"/>
      <c r="AJ15"/>
      <c r="AK15"/>
      <c r="AL15"/>
    </row>
    <row r="16" spans="1:38" ht="12.55" x14ac:dyDescent="0.2">
      <c r="A16"/>
      <c r="B16"/>
      <c r="C16"/>
      <c r="D16"/>
      <c r="E16"/>
      <c r="F16"/>
      <c r="G16"/>
      <c r="H16"/>
      <c r="I16"/>
      <c r="J16"/>
      <c r="K16"/>
      <c r="L16"/>
      <c r="M16"/>
      <c r="N16"/>
      <c r="O16"/>
      <c r="P16"/>
      <c r="Q16"/>
      <c r="R16"/>
      <c r="S16"/>
      <c r="T16"/>
      <c r="U16"/>
      <c r="V16"/>
      <c r="W16"/>
      <c r="X16"/>
      <c r="Y16"/>
      <c r="Z16"/>
      <c r="AA16"/>
      <c r="AB16"/>
      <c r="AC16"/>
      <c r="AD16"/>
      <c r="AE16"/>
      <c r="AF16"/>
      <c r="AG16"/>
      <c r="AH16"/>
      <c r="AI16"/>
      <c r="AJ16"/>
      <c r="AK16"/>
      <c r="AL16"/>
    </row>
    <row r="17" spans="1:38" ht="12.55" x14ac:dyDescent="0.2">
      <c r="A17"/>
      <c r="B17"/>
      <c r="C17"/>
      <c r="D17"/>
      <c r="E17"/>
      <c r="F17"/>
      <c r="G17"/>
      <c r="H17"/>
      <c r="I17"/>
      <c r="J17"/>
      <c r="K17"/>
      <c r="L17"/>
      <c r="M17"/>
      <c r="N17"/>
      <c r="O17"/>
      <c r="P17"/>
      <c r="Q17"/>
      <c r="R17"/>
      <c r="S17"/>
      <c r="T17"/>
      <c r="U17"/>
      <c r="V17"/>
      <c r="W17"/>
      <c r="X17"/>
      <c r="Y17"/>
      <c r="Z17"/>
      <c r="AA17"/>
      <c r="AB17"/>
      <c r="AC17"/>
      <c r="AD17"/>
      <c r="AE17"/>
      <c r="AF17"/>
      <c r="AG17"/>
      <c r="AH17"/>
      <c r="AI17"/>
      <c r="AJ17"/>
      <c r="AK17"/>
      <c r="AL17"/>
    </row>
    <row r="18" spans="1:38" ht="12.55" x14ac:dyDescent="0.2">
      <c r="A18"/>
      <c r="B18"/>
      <c r="C18"/>
      <c r="D18"/>
      <c r="E18"/>
      <c r="F18"/>
      <c r="G18"/>
      <c r="H18"/>
      <c r="I18"/>
      <c r="J18"/>
      <c r="K18"/>
      <c r="L18"/>
      <c r="M18"/>
      <c r="N18"/>
      <c r="O18"/>
      <c r="P18"/>
      <c r="Q18"/>
      <c r="R18"/>
      <c r="S18"/>
      <c r="T18"/>
      <c r="U18"/>
      <c r="V18"/>
      <c r="W18"/>
      <c r="X18"/>
      <c r="Y18"/>
      <c r="Z18"/>
      <c r="AA18"/>
      <c r="AB18"/>
      <c r="AC18"/>
      <c r="AD18"/>
      <c r="AE18"/>
      <c r="AF18"/>
      <c r="AG18"/>
      <c r="AH18"/>
      <c r="AI18"/>
      <c r="AJ18"/>
      <c r="AK18"/>
      <c r="AL18"/>
    </row>
    <row r="19" spans="1:38" ht="12.55" x14ac:dyDescent="0.2">
      <c r="A19"/>
      <c r="B19"/>
      <c r="C19"/>
      <c r="D19"/>
      <c r="E19"/>
      <c r="F19"/>
      <c r="G19"/>
      <c r="H19"/>
      <c r="I19"/>
      <c r="J19"/>
      <c r="K19"/>
      <c r="L19"/>
      <c r="M19"/>
      <c r="N19"/>
      <c r="O19"/>
      <c r="P19"/>
      <c r="Q19"/>
      <c r="R19"/>
      <c r="S19"/>
      <c r="T19"/>
      <c r="U19"/>
      <c r="V19"/>
      <c r="W19"/>
      <c r="X19"/>
      <c r="Y19"/>
      <c r="Z19"/>
      <c r="AA19"/>
      <c r="AB19"/>
      <c r="AC19"/>
      <c r="AD19"/>
      <c r="AE19"/>
      <c r="AF19"/>
      <c r="AG19"/>
      <c r="AH19"/>
      <c r="AI19"/>
      <c r="AJ19"/>
      <c r="AK19"/>
      <c r="AL19"/>
    </row>
    <row r="20" spans="1:38" ht="12.55" x14ac:dyDescent="0.2">
      <c r="A20"/>
      <c r="B20"/>
      <c r="C20"/>
      <c r="D20"/>
      <c r="E20"/>
      <c r="F20"/>
      <c r="G20"/>
      <c r="H20"/>
      <c r="I20"/>
      <c r="J20"/>
      <c r="K20"/>
      <c r="L20"/>
      <c r="M20"/>
      <c r="N20"/>
      <c r="O20"/>
      <c r="P20"/>
      <c r="Q20"/>
      <c r="R20"/>
      <c r="S20"/>
      <c r="T20"/>
      <c r="U20"/>
      <c r="V20"/>
      <c r="W20"/>
      <c r="X20"/>
      <c r="Y20"/>
      <c r="Z20"/>
      <c r="AA20"/>
      <c r="AB20"/>
      <c r="AC20"/>
      <c r="AD20"/>
      <c r="AE20"/>
      <c r="AF20"/>
      <c r="AG20"/>
      <c r="AH20"/>
      <c r="AI20"/>
      <c r="AJ20"/>
      <c r="AK20"/>
      <c r="AL20"/>
    </row>
    <row r="21" spans="1:38" ht="12.55" x14ac:dyDescent="0.2">
      <c r="A21"/>
      <c r="B21"/>
      <c r="C21"/>
      <c r="D21"/>
      <c r="E21"/>
      <c r="F21"/>
      <c r="G21"/>
      <c r="H21"/>
      <c r="I21"/>
      <c r="J21"/>
      <c r="K21"/>
      <c r="L21"/>
      <c r="M21"/>
      <c r="N21"/>
      <c r="O21"/>
      <c r="P21"/>
      <c r="Q21"/>
      <c r="R21"/>
      <c r="S21"/>
      <c r="T21"/>
      <c r="U21"/>
      <c r="V21"/>
      <c r="W21"/>
      <c r="X21"/>
      <c r="Y21"/>
      <c r="Z21"/>
      <c r="AA21"/>
      <c r="AB21"/>
      <c r="AC21"/>
      <c r="AD21"/>
      <c r="AE21"/>
      <c r="AF21"/>
      <c r="AG21"/>
      <c r="AH21"/>
      <c r="AI21"/>
      <c r="AJ21"/>
      <c r="AK21"/>
      <c r="AL21"/>
    </row>
    <row r="22" spans="1:38" ht="12.55" x14ac:dyDescent="0.2">
      <c r="A22"/>
      <c r="B22"/>
      <c r="C22"/>
      <c r="D22"/>
      <c r="E22"/>
    </row>
    <row r="23" spans="1:38" ht="12.55" x14ac:dyDescent="0.2">
      <c r="A23"/>
      <c r="B23"/>
      <c r="C23"/>
      <c r="D23"/>
      <c r="E23"/>
    </row>
    <row r="24" spans="1:38" ht="12.55" x14ac:dyDescent="0.2">
      <c r="A24"/>
      <c r="B24"/>
      <c r="C24"/>
      <c r="D24"/>
      <c r="E24"/>
    </row>
    <row r="25" spans="1:38" ht="12.55" x14ac:dyDescent="0.2">
      <c r="A25"/>
      <c r="B25"/>
      <c r="C25"/>
      <c r="D25"/>
      <c r="E25"/>
    </row>
    <row r="26" spans="1:38" ht="12.55" x14ac:dyDescent="0.2">
      <c r="A26"/>
      <c r="B26"/>
      <c r="C26"/>
      <c r="D26"/>
      <c r="E26"/>
    </row>
    <row r="27" spans="1:38" ht="12.55" x14ac:dyDescent="0.2">
      <c r="A27"/>
      <c r="B27"/>
      <c r="C27"/>
      <c r="D27"/>
      <c r="E27"/>
    </row>
    <row r="28" spans="1:38" ht="12.55" x14ac:dyDescent="0.2">
      <c r="A28"/>
      <c r="B28"/>
      <c r="C28"/>
      <c r="D28"/>
      <c r="E28"/>
    </row>
    <row r="29" spans="1:38" ht="12.55" x14ac:dyDescent="0.2">
      <c r="A29"/>
      <c r="B29"/>
      <c r="C29"/>
      <c r="D29"/>
      <c r="E29"/>
    </row>
    <row r="30" spans="1:38" ht="12.55" x14ac:dyDescent="0.2">
      <c r="A30"/>
      <c r="B30"/>
      <c r="C30"/>
      <c r="D30"/>
      <c r="E30"/>
    </row>
    <row r="31" spans="1:38" ht="12.55" x14ac:dyDescent="0.2">
      <c r="A31"/>
      <c r="B31"/>
      <c r="C31"/>
      <c r="D31"/>
      <c r="E31"/>
    </row>
    <row r="32" spans="1:38" ht="12.55" x14ac:dyDescent="0.2">
      <c r="A32"/>
      <c r="B32"/>
      <c r="C32"/>
      <c r="D32"/>
      <c r="E32"/>
    </row>
    <row r="33" spans="1:5" ht="12.55" x14ac:dyDescent="0.2">
      <c r="A33"/>
      <c r="B33"/>
      <c r="C33"/>
      <c r="D33"/>
      <c r="E33"/>
    </row>
    <row r="34" spans="1:5" ht="12.55" x14ac:dyDescent="0.2">
      <c r="A34"/>
      <c r="B34"/>
      <c r="C34"/>
      <c r="D34"/>
      <c r="E34"/>
    </row>
    <row r="35" spans="1:5" ht="12.55" x14ac:dyDescent="0.2">
      <c r="A35"/>
      <c r="B35"/>
      <c r="C35"/>
      <c r="D35"/>
      <c r="E35"/>
    </row>
    <row r="36" spans="1:5" ht="12.55" x14ac:dyDescent="0.2">
      <c r="A36"/>
      <c r="B36"/>
      <c r="C36"/>
      <c r="D36"/>
      <c r="E36"/>
    </row>
    <row r="37" spans="1:5" ht="12.55" x14ac:dyDescent="0.2">
      <c r="A37"/>
      <c r="B37"/>
      <c r="C37"/>
      <c r="D37"/>
      <c r="E37"/>
    </row>
    <row r="38" spans="1:5" ht="12.55" x14ac:dyDescent="0.2">
      <c r="A38"/>
      <c r="B38"/>
      <c r="C38"/>
      <c r="D38"/>
      <c r="E38"/>
    </row>
    <row r="39" spans="1:5" ht="12.55" x14ac:dyDescent="0.2">
      <c r="A39"/>
      <c r="B39"/>
      <c r="C39"/>
      <c r="D39"/>
      <c r="E39"/>
    </row>
    <row r="40" spans="1:5" ht="12.55" x14ac:dyDescent="0.2">
      <c r="A40"/>
      <c r="B40"/>
      <c r="C40"/>
      <c r="D40"/>
      <c r="E40"/>
    </row>
    <row r="41" spans="1:5" ht="12.55" x14ac:dyDescent="0.2">
      <c r="A41"/>
      <c r="B41"/>
      <c r="C41"/>
    </row>
    <row r="42" spans="1:5" ht="12.55" x14ac:dyDescent="0.2">
      <c r="A42"/>
      <c r="B42"/>
      <c r="C42"/>
    </row>
    <row r="43" spans="1:5" ht="12.55" x14ac:dyDescent="0.2">
      <c r="A43"/>
      <c r="B43"/>
      <c r="C43"/>
    </row>
    <row r="44" spans="1:5" ht="12.55" x14ac:dyDescent="0.2">
      <c r="A44"/>
      <c r="B44"/>
      <c r="C44"/>
    </row>
    <row r="45" spans="1:5" ht="12.55" x14ac:dyDescent="0.2">
      <c r="A45"/>
      <c r="B45"/>
      <c r="C45"/>
    </row>
    <row r="46" spans="1:5" ht="12.55" x14ac:dyDescent="0.2">
      <c r="A46"/>
      <c r="B46"/>
      <c r="C46"/>
    </row>
    <row r="47" spans="1:5" ht="12.55" x14ac:dyDescent="0.2">
      <c r="A47"/>
      <c r="B47"/>
      <c r="C47"/>
    </row>
    <row r="48" spans="1:5" ht="12.55" x14ac:dyDescent="0.2">
      <c r="A48"/>
      <c r="B48"/>
      <c r="C48"/>
    </row>
    <row r="49" spans="1:3" ht="12.55" x14ac:dyDescent="0.2">
      <c r="A49"/>
      <c r="B49"/>
      <c r="C49"/>
    </row>
    <row r="50" spans="1:3" ht="12.55" x14ac:dyDescent="0.2">
      <c r="A50"/>
      <c r="B50"/>
      <c r="C50"/>
    </row>
    <row r="51" spans="1:3" ht="12.55" x14ac:dyDescent="0.2">
      <c r="A51"/>
      <c r="B51"/>
      <c r="C51"/>
    </row>
    <row r="52" spans="1:3" ht="12.55" x14ac:dyDescent="0.2">
      <c r="A52"/>
      <c r="B52"/>
      <c r="C52"/>
    </row>
    <row r="53" spans="1:3" ht="12.55" x14ac:dyDescent="0.2">
      <c r="A53"/>
      <c r="B53"/>
      <c r="C53"/>
    </row>
    <row r="54" spans="1:3" ht="12.55" x14ac:dyDescent="0.2">
      <c r="A54"/>
      <c r="B54"/>
      <c r="C54"/>
    </row>
    <row r="55" spans="1:3" ht="12.55" x14ac:dyDescent="0.2">
      <c r="A55"/>
      <c r="B55"/>
      <c r="C55"/>
    </row>
    <row r="56" spans="1:3" ht="12.55" x14ac:dyDescent="0.2">
      <c r="A56"/>
      <c r="B56"/>
      <c r="C56"/>
    </row>
    <row r="57" spans="1:3" ht="12.55" x14ac:dyDescent="0.2">
      <c r="A57"/>
      <c r="B57"/>
      <c r="C57"/>
    </row>
    <row r="58" spans="1:3" ht="12.55" x14ac:dyDescent="0.2">
      <c r="A58"/>
      <c r="B58"/>
      <c r="C58"/>
    </row>
    <row r="59" spans="1:3" ht="12.55" x14ac:dyDescent="0.2">
      <c r="A59"/>
      <c r="B59"/>
      <c r="C59"/>
    </row>
    <row r="60" spans="1:3" ht="12.55" x14ac:dyDescent="0.2">
      <c r="A60"/>
      <c r="B60"/>
      <c r="C60"/>
    </row>
    <row r="61" spans="1:3" ht="12.55" x14ac:dyDescent="0.2">
      <c r="A61"/>
      <c r="B61"/>
      <c r="C61"/>
    </row>
    <row r="62" spans="1:3" ht="12.55" x14ac:dyDescent="0.2">
      <c r="A62"/>
      <c r="B62"/>
      <c r="C62"/>
    </row>
    <row r="63" spans="1:3" ht="12.55" x14ac:dyDescent="0.2">
      <c r="A63"/>
      <c r="B63"/>
      <c r="C63"/>
    </row>
    <row r="64" spans="1:3" ht="12.55" x14ac:dyDescent="0.2">
      <c r="A64"/>
      <c r="B64"/>
      <c r="C64"/>
    </row>
    <row r="65" spans="1:3" ht="12.55" x14ac:dyDescent="0.2">
      <c r="A65"/>
      <c r="B65"/>
      <c r="C65"/>
    </row>
    <row r="66" spans="1:3" ht="12.55" x14ac:dyDescent="0.2">
      <c r="A66"/>
      <c r="B66"/>
      <c r="C66"/>
    </row>
    <row r="67" spans="1:3" ht="12.55" x14ac:dyDescent="0.2">
      <c r="A67"/>
      <c r="B67"/>
      <c r="C67"/>
    </row>
    <row r="68" spans="1:3" ht="12.55" x14ac:dyDescent="0.2">
      <c r="A68"/>
      <c r="B68"/>
      <c r="C68"/>
    </row>
    <row r="69" spans="1:3" ht="12.55" x14ac:dyDescent="0.2">
      <c r="A69"/>
      <c r="B69"/>
      <c r="C69"/>
    </row>
    <row r="70" spans="1:3" ht="12.55" x14ac:dyDescent="0.2">
      <c r="A70"/>
      <c r="B70"/>
      <c r="C70"/>
    </row>
    <row r="71" spans="1:3" ht="12.55" x14ac:dyDescent="0.2">
      <c r="A71"/>
      <c r="B71"/>
      <c r="C71"/>
    </row>
    <row r="72" spans="1:3" ht="12.55" x14ac:dyDescent="0.2">
      <c r="A72"/>
      <c r="B72"/>
      <c r="C72"/>
    </row>
    <row r="73" spans="1:3" ht="12.55" x14ac:dyDescent="0.2">
      <c r="A73"/>
      <c r="B73"/>
      <c r="C73"/>
    </row>
    <row r="74" spans="1:3" ht="12.55" x14ac:dyDescent="0.2">
      <c r="A74"/>
      <c r="B74"/>
      <c r="C74"/>
    </row>
    <row r="75" spans="1:3" ht="12.55" x14ac:dyDescent="0.2">
      <c r="A75"/>
      <c r="B75"/>
      <c r="C75"/>
    </row>
    <row r="76" spans="1:3" ht="12.55" x14ac:dyDescent="0.2">
      <c r="A76"/>
      <c r="B76"/>
      <c r="C76"/>
    </row>
    <row r="77" spans="1:3" ht="12.55" x14ac:dyDescent="0.2">
      <c r="A77"/>
      <c r="B77"/>
      <c r="C77"/>
    </row>
    <row r="78" spans="1:3" ht="12.55" x14ac:dyDescent="0.2">
      <c r="A78"/>
      <c r="B78"/>
      <c r="C78"/>
    </row>
    <row r="79" spans="1:3" ht="12.55" x14ac:dyDescent="0.2">
      <c r="A79"/>
      <c r="B79"/>
      <c r="C79"/>
    </row>
    <row r="80" spans="1:3" ht="12.55" x14ac:dyDescent="0.2">
      <c r="A80"/>
      <c r="B80"/>
      <c r="C80"/>
    </row>
    <row r="81" spans="1:3" ht="12.55" x14ac:dyDescent="0.2">
      <c r="A81"/>
      <c r="B81"/>
      <c r="C81"/>
    </row>
    <row r="82" spans="1:3" ht="12.55" x14ac:dyDescent="0.2">
      <c r="A82"/>
      <c r="B82"/>
      <c r="C82"/>
    </row>
    <row r="83" spans="1:3" ht="12.55" x14ac:dyDescent="0.2">
      <c r="A83"/>
      <c r="B83"/>
      <c r="C83"/>
    </row>
    <row r="84" spans="1:3" ht="12.55" x14ac:dyDescent="0.2">
      <c r="A84"/>
      <c r="B84"/>
      <c r="C84"/>
    </row>
    <row r="85" spans="1:3" ht="12.55" x14ac:dyDescent="0.2">
      <c r="A85"/>
      <c r="B85"/>
      <c r="C85"/>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3F815-B5F5-4286-802E-516AE5CC656E}">
  <dimension ref="A1:E43"/>
  <sheetViews>
    <sheetView workbookViewId="0">
      <selection activeCell="B11" sqref="B11"/>
    </sheetView>
  </sheetViews>
  <sheetFormatPr defaultRowHeight="11.3" x14ac:dyDescent="0.2"/>
  <cols>
    <col min="1" max="1" width="9.33203125" style="48" bestFit="1" customWidth="1"/>
    <col min="2" max="4" width="8.5546875" style="48" bestFit="1" customWidth="1"/>
    <col min="5" max="6" width="9.88671875" style="48" bestFit="1" customWidth="1"/>
    <col min="7" max="16384" width="8.88671875" style="48"/>
  </cols>
  <sheetData>
    <row r="1" spans="1:5" x14ac:dyDescent="0.2">
      <c r="A1" s="47" t="s">
        <v>15</v>
      </c>
      <c r="B1" s="48" t="s" vm="1">
        <v>53</v>
      </c>
    </row>
    <row r="2" spans="1:5" x14ac:dyDescent="0.2">
      <c r="A2" s="47" t="s">
        <v>7</v>
      </c>
      <c r="B2" s="48" t="s" vm="4">
        <v>53</v>
      </c>
    </row>
    <row r="3" spans="1:5" ht="12.55" x14ac:dyDescent="0.2">
      <c r="A3" s="47" t="s">
        <v>10</v>
      </c>
      <c r="B3" s="48" t="s" vm="5">
        <v>53</v>
      </c>
      <c r="C3"/>
      <c r="D3"/>
      <c r="E3"/>
    </row>
    <row r="4" spans="1:5" ht="12.55" x14ac:dyDescent="0.2">
      <c r="A4" s="47" t="s">
        <v>1</v>
      </c>
      <c r="B4" s="48" t="s" vm="3">
        <v>53</v>
      </c>
      <c r="C4"/>
      <c r="D4"/>
      <c r="E4"/>
    </row>
    <row r="5" spans="1:5" ht="12.55" x14ac:dyDescent="0.2">
      <c r="A5"/>
      <c r="B5"/>
      <c r="C5"/>
      <c r="D5"/>
      <c r="E5"/>
    </row>
    <row r="6" spans="1:5" ht="12.55" x14ac:dyDescent="0.2">
      <c r="A6" s="47" t="s">
        <v>2</v>
      </c>
      <c r="B6" s="48" t="s">
        <v>11</v>
      </c>
      <c r="C6"/>
      <c r="D6"/>
      <c r="E6"/>
    </row>
    <row r="7" spans="1:5" ht="12.55" x14ac:dyDescent="0.2">
      <c r="A7" s="48" t="s">
        <v>40</v>
      </c>
      <c r="B7" s="49">
        <v>4808327.9499999993</v>
      </c>
      <c r="C7"/>
      <c r="D7"/>
      <c r="E7"/>
    </row>
    <row r="8" spans="1:5" ht="12.55" x14ac:dyDescent="0.2">
      <c r="A8" s="48" t="s">
        <v>45</v>
      </c>
      <c r="B8" s="49">
        <v>3023718.02</v>
      </c>
      <c r="C8"/>
      <c r="D8"/>
      <c r="E8"/>
    </row>
    <row r="9" spans="1:5" ht="12.55" x14ac:dyDescent="0.2">
      <c r="A9" s="48" t="s">
        <v>47</v>
      </c>
      <c r="B9" s="49">
        <v>2814104.06</v>
      </c>
      <c r="C9"/>
      <c r="D9"/>
      <c r="E9"/>
    </row>
    <row r="10" spans="1:5" ht="12.55" x14ac:dyDescent="0.2">
      <c r="A10" s="48" t="s">
        <v>44</v>
      </c>
      <c r="B10" s="49">
        <v>2305992.4649999999</v>
      </c>
      <c r="C10"/>
      <c r="D10"/>
      <c r="E10"/>
    </row>
    <row r="11" spans="1:5" ht="12.55" x14ac:dyDescent="0.2">
      <c r="A11" s="48" t="s">
        <v>28</v>
      </c>
      <c r="B11" s="49">
        <v>2110091.6799999997</v>
      </c>
      <c r="C11"/>
      <c r="D11"/>
      <c r="E11"/>
    </row>
    <row r="12" spans="1:5" ht="12.55" x14ac:dyDescent="0.2">
      <c r="A12" s="48" t="s">
        <v>18</v>
      </c>
      <c r="B12" s="49">
        <v>1826804.885</v>
      </c>
      <c r="C12"/>
      <c r="D12"/>
      <c r="E12"/>
    </row>
    <row r="13" spans="1:5" ht="12.55" x14ac:dyDescent="0.2">
      <c r="A13" s="48" t="s">
        <v>52</v>
      </c>
      <c r="B13" s="49">
        <v>16889039.060000002</v>
      </c>
      <c r="C13"/>
      <c r="D13"/>
      <c r="E13"/>
    </row>
    <row r="14" spans="1:5" ht="12.55" x14ac:dyDescent="0.2">
      <c r="A14"/>
      <c r="B14"/>
      <c r="C14"/>
      <c r="D14"/>
      <c r="E14"/>
    </row>
    <row r="15" spans="1:5" ht="12.55" x14ac:dyDescent="0.2">
      <c r="A15"/>
      <c r="B15"/>
      <c r="C15"/>
      <c r="D15"/>
      <c r="E15"/>
    </row>
    <row r="16" spans="1:5" ht="12.55" x14ac:dyDescent="0.2">
      <c r="A16"/>
      <c r="B16"/>
      <c r="C16"/>
      <c r="D16"/>
      <c r="E16"/>
    </row>
    <row r="17" spans="1:5" ht="12.55" x14ac:dyDescent="0.2">
      <c r="A17"/>
      <c r="B17"/>
      <c r="C17"/>
      <c r="D17"/>
      <c r="E17"/>
    </row>
    <row r="18" spans="1:5" ht="12.55" x14ac:dyDescent="0.2">
      <c r="A18"/>
      <c r="B18"/>
      <c r="C18"/>
      <c r="D18"/>
      <c r="E18"/>
    </row>
    <row r="19" spans="1:5" ht="12.55" x14ac:dyDescent="0.2">
      <c r="A19"/>
      <c r="B19"/>
      <c r="C19"/>
      <c r="D19"/>
      <c r="E19"/>
    </row>
    <row r="20" spans="1:5" ht="12.55" x14ac:dyDescent="0.2">
      <c r="A20"/>
      <c r="B20"/>
      <c r="C20"/>
      <c r="D20"/>
      <c r="E20"/>
    </row>
    <row r="21" spans="1:5" ht="12.55" x14ac:dyDescent="0.2">
      <c r="A21"/>
      <c r="B21"/>
      <c r="C21"/>
      <c r="D21"/>
      <c r="E21"/>
    </row>
    <row r="22" spans="1:5" ht="12.55" x14ac:dyDescent="0.2">
      <c r="A22"/>
      <c r="B22"/>
      <c r="C22"/>
      <c r="D22"/>
      <c r="E22"/>
    </row>
    <row r="23" spans="1:5" ht="12.55" x14ac:dyDescent="0.2">
      <c r="A23"/>
      <c r="B23"/>
      <c r="C23"/>
      <c r="D23"/>
      <c r="E23"/>
    </row>
    <row r="24" spans="1:5" ht="12.55" x14ac:dyDescent="0.2">
      <c r="A24"/>
      <c r="B24"/>
      <c r="C24"/>
      <c r="D24"/>
      <c r="E24"/>
    </row>
    <row r="25" spans="1:5" ht="12.55" x14ac:dyDescent="0.2">
      <c r="A25"/>
      <c r="B25"/>
      <c r="C25"/>
      <c r="D25"/>
      <c r="E25"/>
    </row>
    <row r="26" spans="1:5" ht="12.55" x14ac:dyDescent="0.2">
      <c r="A26"/>
      <c r="B26"/>
      <c r="C26"/>
      <c r="D26"/>
      <c r="E26"/>
    </row>
    <row r="27" spans="1:5" ht="12.55" x14ac:dyDescent="0.2">
      <c r="A27"/>
      <c r="B27"/>
      <c r="C27"/>
      <c r="D27"/>
      <c r="E27"/>
    </row>
    <row r="28" spans="1:5" ht="12.55" x14ac:dyDescent="0.2">
      <c r="A28"/>
      <c r="B28"/>
      <c r="C28"/>
      <c r="D28"/>
      <c r="E28"/>
    </row>
    <row r="29" spans="1:5" ht="12.55" x14ac:dyDescent="0.2">
      <c r="A29"/>
      <c r="B29"/>
      <c r="C29"/>
      <c r="D29"/>
      <c r="E29"/>
    </row>
    <row r="30" spans="1:5" ht="12.55" x14ac:dyDescent="0.2">
      <c r="A30"/>
      <c r="B30"/>
      <c r="C30"/>
      <c r="D30"/>
      <c r="E30"/>
    </row>
    <row r="31" spans="1:5" ht="12.55" x14ac:dyDescent="0.2">
      <c r="A31"/>
      <c r="B31"/>
      <c r="C31"/>
      <c r="D31"/>
      <c r="E31"/>
    </row>
    <row r="32" spans="1:5" ht="12.55" x14ac:dyDescent="0.2">
      <c r="A32"/>
      <c r="B32"/>
      <c r="C32"/>
      <c r="D32"/>
      <c r="E32"/>
    </row>
    <row r="33" spans="1:5" ht="12.55" x14ac:dyDescent="0.2">
      <c r="A33"/>
      <c r="B33"/>
      <c r="C33"/>
      <c r="D33"/>
      <c r="E33"/>
    </row>
    <row r="34" spans="1:5" ht="12.55" x14ac:dyDescent="0.2">
      <c r="A34"/>
      <c r="B34"/>
      <c r="C34"/>
      <c r="D34"/>
      <c r="E34"/>
    </row>
    <row r="35" spans="1:5" ht="12.55" x14ac:dyDescent="0.2">
      <c r="A35"/>
      <c r="B35"/>
      <c r="C35"/>
      <c r="D35"/>
      <c r="E35"/>
    </row>
    <row r="36" spans="1:5" ht="12.55" x14ac:dyDescent="0.2">
      <c r="A36"/>
      <c r="B36"/>
      <c r="C36"/>
      <c r="D36"/>
      <c r="E36"/>
    </row>
    <row r="37" spans="1:5" ht="12.55" x14ac:dyDescent="0.2">
      <c r="A37"/>
      <c r="B37"/>
      <c r="C37"/>
      <c r="D37"/>
      <c r="E37"/>
    </row>
    <row r="38" spans="1:5" ht="12.55" x14ac:dyDescent="0.2">
      <c r="A38"/>
      <c r="B38"/>
      <c r="C38"/>
      <c r="D38"/>
      <c r="E38"/>
    </row>
    <row r="39" spans="1:5" ht="12.55" x14ac:dyDescent="0.2">
      <c r="A39"/>
      <c r="B39"/>
      <c r="C39"/>
      <c r="D39"/>
      <c r="E39"/>
    </row>
    <row r="40" spans="1:5" ht="12.55" x14ac:dyDescent="0.2">
      <c r="A40"/>
      <c r="B40"/>
      <c r="C40"/>
      <c r="D40"/>
      <c r="E40"/>
    </row>
    <row r="41" spans="1:5" ht="12.55" x14ac:dyDescent="0.2">
      <c r="A41"/>
      <c r="B41"/>
      <c r="C41"/>
    </row>
    <row r="42" spans="1:5" ht="12.55" x14ac:dyDescent="0.2">
      <c r="A42"/>
      <c r="B42"/>
      <c r="C42"/>
    </row>
    <row r="43" spans="1:5" ht="12.55" x14ac:dyDescent="0.2">
      <c r="A43"/>
      <c r="B43"/>
      <c r="C43"/>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9CE75-368C-45F1-B46F-9DE91B712092}">
  <dimension ref="A1:E40"/>
  <sheetViews>
    <sheetView workbookViewId="0">
      <selection activeCell="B7" sqref="B7"/>
    </sheetView>
  </sheetViews>
  <sheetFormatPr defaultRowHeight="11.3" x14ac:dyDescent="0.2"/>
  <cols>
    <col min="1" max="1" width="18.33203125" style="48" bestFit="1" customWidth="1"/>
    <col min="2" max="4" width="8.5546875" style="48" bestFit="1" customWidth="1"/>
    <col min="5" max="6" width="9.88671875" style="48" bestFit="1" customWidth="1"/>
    <col min="7" max="16384" width="8.88671875" style="48"/>
  </cols>
  <sheetData>
    <row r="1" spans="1:5" x14ac:dyDescent="0.2">
      <c r="A1" s="47" t="s">
        <v>15</v>
      </c>
      <c r="B1" s="48" t="s" vm="1">
        <v>53</v>
      </c>
    </row>
    <row r="2" spans="1:5" x14ac:dyDescent="0.2">
      <c r="A2" s="47" t="s">
        <v>2</v>
      </c>
      <c r="B2" s="48" t="s" vm="2">
        <v>53</v>
      </c>
    </row>
    <row r="3" spans="1:5" ht="12.55" x14ac:dyDescent="0.2">
      <c r="A3" s="47" t="s">
        <v>7</v>
      </c>
      <c r="B3" s="48" t="s" vm="4">
        <v>53</v>
      </c>
      <c r="C3"/>
      <c r="D3"/>
      <c r="E3"/>
    </row>
    <row r="4" spans="1:5" ht="12.55" x14ac:dyDescent="0.2">
      <c r="A4" s="47" t="s">
        <v>10</v>
      </c>
      <c r="B4" s="48" t="s" vm="5">
        <v>53</v>
      </c>
      <c r="C4"/>
      <c r="D4"/>
      <c r="E4"/>
    </row>
    <row r="5" spans="1:5" ht="12.55" x14ac:dyDescent="0.2">
      <c r="A5"/>
      <c r="B5"/>
      <c r="C5"/>
      <c r="D5"/>
      <c r="E5"/>
    </row>
    <row r="6" spans="1:5" ht="12.55" x14ac:dyDescent="0.2">
      <c r="A6" s="47" t="s">
        <v>1</v>
      </c>
      <c r="B6" s="48" t="s">
        <v>11</v>
      </c>
      <c r="C6"/>
      <c r="D6"/>
      <c r="E6"/>
    </row>
    <row r="7" spans="1:5" ht="12.55" x14ac:dyDescent="0.2">
      <c r="A7" s="48" t="s">
        <v>24</v>
      </c>
      <c r="B7" s="49">
        <v>3770130.78</v>
      </c>
      <c r="C7"/>
      <c r="D7"/>
      <c r="E7"/>
    </row>
    <row r="8" spans="1:5" ht="12.55" x14ac:dyDescent="0.2">
      <c r="A8" s="48" t="s">
        <v>22</v>
      </c>
      <c r="B8" s="49">
        <v>3666483.82</v>
      </c>
      <c r="C8"/>
      <c r="D8"/>
      <c r="E8"/>
    </row>
    <row r="9" spans="1:5" ht="12.55" x14ac:dyDescent="0.2">
      <c r="A9" s="48" t="s">
        <v>17</v>
      </c>
      <c r="B9" s="49">
        <v>3529228.8849999998</v>
      </c>
      <c r="C9"/>
      <c r="D9"/>
      <c r="E9"/>
    </row>
    <row r="10" spans="1:5" ht="12.55" x14ac:dyDescent="0.2">
      <c r="A10" s="48" t="s">
        <v>39</v>
      </c>
      <c r="B10" s="49">
        <v>3006430.665</v>
      </c>
      <c r="C10"/>
      <c r="D10"/>
      <c r="E10"/>
    </row>
    <row r="11" spans="1:5" ht="12.55" x14ac:dyDescent="0.2">
      <c r="A11" s="48" t="s">
        <v>26</v>
      </c>
      <c r="B11" s="49">
        <v>2916764.9099999997</v>
      </c>
      <c r="C11"/>
      <c r="D11"/>
      <c r="E11"/>
    </row>
    <row r="12" spans="1:5" ht="12.55" x14ac:dyDescent="0.2">
      <c r="A12" s="48" t="s">
        <v>52</v>
      </c>
      <c r="B12" s="49">
        <v>16889039.060000002</v>
      </c>
      <c r="C12"/>
      <c r="D12"/>
      <c r="E12"/>
    </row>
    <row r="13" spans="1:5" ht="12.55" x14ac:dyDescent="0.2">
      <c r="A13"/>
      <c r="B13"/>
      <c r="C13"/>
      <c r="D13"/>
      <c r="E13"/>
    </row>
    <row r="14" spans="1:5" ht="12.55" x14ac:dyDescent="0.2">
      <c r="A14"/>
      <c r="B14"/>
      <c r="C14"/>
      <c r="D14"/>
      <c r="E14"/>
    </row>
    <row r="15" spans="1:5" ht="12.55" x14ac:dyDescent="0.2">
      <c r="A15"/>
      <c r="B15"/>
      <c r="C15"/>
      <c r="D15"/>
      <c r="E15"/>
    </row>
    <row r="16" spans="1:5" ht="12.55" x14ac:dyDescent="0.2">
      <c r="A16"/>
      <c r="B16"/>
      <c r="C16"/>
      <c r="D16"/>
      <c r="E16"/>
    </row>
    <row r="17" spans="1:5" ht="12.55" x14ac:dyDescent="0.2">
      <c r="A17"/>
      <c r="B17"/>
      <c r="C17"/>
      <c r="D17"/>
      <c r="E17"/>
    </row>
    <row r="18" spans="1:5" ht="12.55" x14ac:dyDescent="0.2">
      <c r="A18"/>
      <c r="B18"/>
      <c r="C18"/>
      <c r="D18"/>
      <c r="E18"/>
    </row>
    <row r="19" spans="1:5" ht="12.55" x14ac:dyDescent="0.2">
      <c r="A19"/>
      <c r="B19"/>
      <c r="C19"/>
      <c r="D19"/>
      <c r="E19"/>
    </row>
    <row r="20" spans="1:5" ht="12.55" x14ac:dyDescent="0.2">
      <c r="A20"/>
      <c r="B20"/>
      <c r="C20"/>
      <c r="D20"/>
      <c r="E20"/>
    </row>
    <row r="21" spans="1:5" ht="12.55" x14ac:dyDescent="0.2">
      <c r="A21"/>
      <c r="B21"/>
      <c r="C21"/>
      <c r="D21"/>
      <c r="E21"/>
    </row>
    <row r="22" spans="1:5" ht="12.55" x14ac:dyDescent="0.2">
      <c r="A22"/>
      <c r="B22"/>
      <c r="C22"/>
      <c r="D22"/>
      <c r="E22"/>
    </row>
    <row r="23" spans="1:5" ht="12.55" x14ac:dyDescent="0.2">
      <c r="A23"/>
      <c r="B23"/>
      <c r="C23"/>
      <c r="D23"/>
      <c r="E23"/>
    </row>
    <row r="24" spans="1:5" ht="12.55" x14ac:dyDescent="0.2">
      <c r="A24"/>
      <c r="B24"/>
      <c r="C24"/>
      <c r="D24"/>
      <c r="E24"/>
    </row>
    <row r="25" spans="1:5" ht="12.55" x14ac:dyDescent="0.2">
      <c r="A25"/>
      <c r="B25"/>
      <c r="C25"/>
      <c r="D25"/>
      <c r="E25"/>
    </row>
    <row r="26" spans="1:5" ht="12.55" x14ac:dyDescent="0.2">
      <c r="A26"/>
      <c r="B26"/>
      <c r="C26"/>
      <c r="D26"/>
      <c r="E26"/>
    </row>
    <row r="27" spans="1:5" ht="12.55" x14ac:dyDescent="0.2">
      <c r="A27"/>
      <c r="B27"/>
      <c r="C27"/>
      <c r="D27"/>
      <c r="E27"/>
    </row>
    <row r="28" spans="1:5" ht="12.55" x14ac:dyDescent="0.2">
      <c r="A28"/>
      <c r="B28"/>
      <c r="C28"/>
      <c r="D28"/>
      <c r="E28"/>
    </row>
    <row r="29" spans="1:5" ht="12.55" x14ac:dyDescent="0.2">
      <c r="A29"/>
      <c r="B29"/>
      <c r="C29"/>
      <c r="D29"/>
      <c r="E29"/>
    </row>
    <row r="30" spans="1:5" ht="12.55" x14ac:dyDescent="0.2">
      <c r="A30"/>
      <c r="B30"/>
      <c r="C30"/>
      <c r="D30"/>
      <c r="E30"/>
    </row>
    <row r="31" spans="1:5" ht="12.55" x14ac:dyDescent="0.2">
      <c r="A31"/>
      <c r="B31"/>
      <c r="C31"/>
      <c r="D31"/>
      <c r="E31"/>
    </row>
    <row r="32" spans="1:5" ht="12.55" x14ac:dyDescent="0.2">
      <c r="A32"/>
      <c r="B32"/>
      <c r="C32"/>
      <c r="D32"/>
      <c r="E32"/>
    </row>
    <row r="33" spans="1:5" ht="12.55" x14ac:dyDescent="0.2">
      <c r="A33"/>
      <c r="B33"/>
      <c r="C33"/>
      <c r="D33"/>
      <c r="E33"/>
    </row>
    <row r="34" spans="1:5" ht="12.55" x14ac:dyDescent="0.2">
      <c r="A34"/>
      <c r="B34"/>
      <c r="C34"/>
      <c r="D34"/>
      <c r="E34"/>
    </row>
    <row r="35" spans="1:5" ht="12.55" x14ac:dyDescent="0.2">
      <c r="A35"/>
      <c r="B35"/>
      <c r="C35"/>
      <c r="D35"/>
      <c r="E35"/>
    </row>
    <row r="36" spans="1:5" ht="12.55" x14ac:dyDescent="0.2">
      <c r="A36"/>
      <c r="B36"/>
      <c r="C36"/>
      <c r="D36"/>
      <c r="E36"/>
    </row>
    <row r="37" spans="1:5" ht="12.55" x14ac:dyDescent="0.2">
      <c r="A37"/>
      <c r="B37"/>
      <c r="C37"/>
      <c r="D37"/>
      <c r="E37"/>
    </row>
    <row r="38" spans="1:5" ht="12.55" x14ac:dyDescent="0.2">
      <c r="A38"/>
      <c r="B38"/>
      <c r="C38"/>
      <c r="D38"/>
      <c r="E38"/>
    </row>
    <row r="39" spans="1:5" ht="12.55" x14ac:dyDescent="0.2">
      <c r="A39"/>
      <c r="B39"/>
      <c r="C39"/>
      <c r="D39"/>
      <c r="E39"/>
    </row>
    <row r="40" spans="1:5" ht="12.55" x14ac:dyDescent="0.2">
      <c r="A40"/>
      <c r="B40"/>
      <c r="C40"/>
      <c r="D40"/>
      <c r="E40"/>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3DEA-2829-442D-9BED-141E617CC20A}">
  <dimension ref="A1:E43"/>
  <sheetViews>
    <sheetView workbookViewId="0">
      <selection activeCell="C9" sqref="C9"/>
    </sheetView>
  </sheetViews>
  <sheetFormatPr defaultRowHeight="11.3" x14ac:dyDescent="0.2"/>
  <cols>
    <col min="1" max="1" width="9.33203125" style="48" bestFit="1" customWidth="1"/>
    <col min="2" max="2" width="12.88671875" style="48" bestFit="1" customWidth="1"/>
    <col min="3" max="3" width="15.5546875" style="48" bestFit="1" customWidth="1"/>
    <col min="4" max="4" width="8.5546875" style="48" bestFit="1" customWidth="1"/>
    <col min="5" max="6" width="9.88671875" style="48" bestFit="1" customWidth="1"/>
    <col min="7" max="16384" width="8.88671875" style="48"/>
  </cols>
  <sheetData>
    <row r="1" spans="1:5" ht="12.55" x14ac:dyDescent="0.2">
      <c r="A1"/>
      <c r="B1"/>
    </row>
    <row r="2" spans="1:5" ht="12.55" x14ac:dyDescent="0.2">
      <c r="A2"/>
      <c r="B2"/>
    </row>
    <row r="3" spans="1:5" ht="12.55" x14ac:dyDescent="0.2">
      <c r="A3"/>
      <c r="B3"/>
      <c r="C3"/>
      <c r="D3"/>
      <c r="E3"/>
    </row>
    <row r="4" spans="1:5" ht="12.55" x14ac:dyDescent="0.2">
      <c r="A4" s="47" t="s">
        <v>15</v>
      </c>
      <c r="B4" s="48" t="s" vm="1">
        <v>53</v>
      </c>
      <c r="C4"/>
      <c r="D4"/>
      <c r="E4"/>
    </row>
    <row r="5" spans="1:5" ht="12.55" x14ac:dyDescent="0.2">
      <c r="A5" s="47" t="s">
        <v>1</v>
      </c>
      <c r="B5" s="48" t="s" vm="3">
        <v>53</v>
      </c>
      <c r="C5"/>
      <c r="D5"/>
      <c r="E5"/>
    </row>
    <row r="6" spans="1:5" ht="12.55" x14ac:dyDescent="0.2">
      <c r="A6"/>
      <c r="B6"/>
      <c r="C6"/>
      <c r="D6"/>
      <c r="E6"/>
    </row>
    <row r="7" spans="1:5" ht="12.55" x14ac:dyDescent="0.2">
      <c r="A7" s="47" t="s">
        <v>2</v>
      </c>
      <c r="B7" s="47" t="s">
        <v>3</v>
      </c>
      <c r="C7" s="48" t="s">
        <v>57</v>
      </c>
      <c r="D7"/>
      <c r="E7"/>
    </row>
    <row r="8" spans="1:5" ht="12.55" x14ac:dyDescent="0.2">
      <c r="A8" s="48" t="s">
        <v>40</v>
      </c>
      <c r="C8" s="49">
        <v>203</v>
      </c>
      <c r="D8"/>
      <c r="E8"/>
    </row>
    <row r="9" spans="1:5" ht="12.55" x14ac:dyDescent="0.2">
      <c r="B9" s="48" t="s">
        <v>51</v>
      </c>
      <c r="C9" s="49">
        <v>69</v>
      </c>
      <c r="D9"/>
      <c r="E9"/>
    </row>
    <row r="10" spans="1:5" ht="12.55" x14ac:dyDescent="0.2">
      <c r="B10" s="48" t="s">
        <v>50</v>
      </c>
      <c r="C10" s="49">
        <v>65</v>
      </c>
      <c r="D10"/>
      <c r="E10"/>
    </row>
    <row r="11" spans="1:5" ht="12.55" x14ac:dyDescent="0.2">
      <c r="B11" s="48" t="s">
        <v>48</v>
      </c>
      <c r="C11" s="49">
        <v>54</v>
      </c>
      <c r="D11"/>
      <c r="E11"/>
    </row>
    <row r="12" spans="1:5" ht="12.55" x14ac:dyDescent="0.2">
      <c r="B12" s="48" t="s">
        <v>19</v>
      </c>
      <c r="C12" s="49">
        <v>15</v>
      </c>
      <c r="D12"/>
      <c r="E12"/>
    </row>
    <row r="13" spans="1:5" ht="12.55" x14ac:dyDescent="0.2">
      <c r="A13" s="48" t="s">
        <v>44</v>
      </c>
      <c r="C13" s="49">
        <v>109</v>
      </c>
      <c r="D13"/>
      <c r="E13"/>
    </row>
    <row r="14" spans="1:5" ht="12.55" x14ac:dyDescent="0.2">
      <c r="B14" s="48" t="s">
        <v>50</v>
      </c>
      <c r="C14" s="49">
        <v>44</v>
      </c>
      <c r="D14"/>
      <c r="E14"/>
    </row>
    <row r="15" spans="1:5" ht="12.55" x14ac:dyDescent="0.2">
      <c r="B15" s="48" t="s">
        <v>51</v>
      </c>
      <c r="C15" s="49">
        <v>38</v>
      </c>
      <c r="D15"/>
      <c r="E15"/>
    </row>
    <row r="16" spans="1:5" ht="12.55" x14ac:dyDescent="0.2">
      <c r="B16" s="48" t="s">
        <v>48</v>
      </c>
      <c r="C16" s="49">
        <v>20</v>
      </c>
      <c r="D16"/>
      <c r="E16"/>
    </row>
    <row r="17" spans="1:5" ht="12.55" x14ac:dyDescent="0.2">
      <c r="B17" s="48" t="s">
        <v>19</v>
      </c>
      <c r="C17" s="49">
        <v>7</v>
      </c>
      <c r="D17"/>
      <c r="E17"/>
    </row>
    <row r="18" spans="1:5" ht="12.55" x14ac:dyDescent="0.2">
      <c r="A18" s="48" t="s">
        <v>45</v>
      </c>
      <c r="C18" s="49">
        <v>108</v>
      </c>
      <c r="D18"/>
      <c r="E18"/>
    </row>
    <row r="19" spans="1:5" ht="12.55" x14ac:dyDescent="0.2">
      <c r="B19" s="48" t="s">
        <v>51</v>
      </c>
      <c r="C19" s="49">
        <v>39</v>
      </c>
      <c r="D19"/>
      <c r="E19"/>
    </row>
    <row r="20" spans="1:5" ht="12.55" x14ac:dyDescent="0.2">
      <c r="B20" s="48" t="s">
        <v>50</v>
      </c>
      <c r="C20" s="49">
        <v>37</v>
      </c>
      <c r="D20"/>
      <c r="E20"/>
    </row>
    <row r="21" spans="1:5" ht="12.55" x14ac:dyDescent="0.2">
      <c r="B21" s="48" t="s">
        <v>48</v>
      </c>
      <c r="C21" s="49">
        <v>26</v>
      </c>
      <c r="D21"/>
      <c r="E21"/>
    </row>
    <row r="22" spans="1:5" ht="12.55" x14ac:dyDescent="0.2">
      <c r="B22" s="48" t="s">
        <v>19</v>
      </c>
      <c r="C22" s="49">
        <v>6</v>
      </c>
      <c r="D22"/>
      <c r="E22"/>
    </row>
    <row r="23" spans="1:5" ht="12.55" x14ac:dyDescent="0.2">
      <c r="A23" s="48" t="s">
        <v>47</v>
      </c>
      <c r="C23" s="49">
        <v>94</v>
      </c>
      <c r="D23"/>
      <c r="E23"/>
    </row>
    <row r="24" spans="1:5" ht="12.55" x14ac:dyDescent="0.2">
      <c r="B24" s="48" t="s">
        <v>51</v>
      </c>
      <c r="C24" s="49">
        <v>39</v>
      </c>
      <c r="D24"/>
      <c r="E24"/>
    </row>
    <row r="25" spans="1:5" ht="12.55" x14ac:dyDescent="0.2">
      <c r="B25" s="48" t="s">
        <v>50</v>
      </c>
      <c r="C25" s="49">
        <v>34</v>
      </c>
      <c r="D25"/>
      <c r="E25"/>
    </row>
    <row r="26" spans="1:5" ht="12.55" x14ac:dyDescent="0.2">
      <c r="B26" s="48" t="s">
        <v>48</v>
      </c>
      <c r="C26" s="49">
        <v>14</v>
      </c>
      <c r="D26"/>
      <c r="E26"/>
    </row>
    <row r="27" spans="1:5" ht="12.55" x14ac:dyDescent="0.2">
      <c r="B27" s="48" t="s">
        <v>19</v>
      </c>
      <c r="C27" s="49">
        <v>7</v>
      </c>
      <c r="D27"/>
      <c r="E27"/>
    </row>
    <row r="28" spans="1:5" ht="12.55" x14ac:dyDescent="0.2">
      <c r="A28" s="48" t="s">
        <v>18</v>
      </c>
      <c r="C28" s="49">
        <v>93</v>
      </c>
      <c r="D28"/>
      <c r="E28"/>
    </row>
    <row r="29" spans="1:5" ht="12.55" x14ac:dyDescent="0.2">
      <c r="B29" s="48" t="s">
        <v>51</v>
      </c>
      <c r="C29" s="49">
        <v>33</v>
      </c>
      <c r="D29"/>
      <c r="E29"/>
    </row>
    <row r="30" spans="1:5" ht="12.55" x14ac:dyDescent="0.2">
      <c r="B30" s="48" t="s">
        <v>50</v>
      </c>
      <c r="C30" s="49">
        <v>30</v>
      </c>
      <c r="D30"/>
      <c r="E30"/>
    </row>
    <row r="31" spans="1:5" ht="12.55" x14ac:dyDescent="0.2">
      <c r="B31" s="48" t="s">
        <v>48</v>
      </c>
      <c r="C31" s="49">
        <v>24</v>
      </c>
      <c r="D31"/>
      <c r="E31"/>
    </row>
    <row r="32" spans="1:5" ht="12.55" x14ac:dyDescent="0.2">
      <c r="B32" s="48" t="s">
        <v>19</v>
      </c>
      <c r="C32" s="49">
        <v>6</v>
      </c>
      <c r="D32"/>
      <c r="E32"/>
    </row>
    <row r="33" spans="1:5" ht="12.55" x14ac:dyDescent="0.2">
      <c r="A33" s="48" t="s">
        <v>28</v>
      </c>
      <c r="C33" s="49">
        <v>93</v>
      </c>
      <c r="D33"/>
      <c r="E33"/>
    </row>
    <row r="34" spans="1:5" ht="12.55" x14ac:dyDescent="0.2">
      <c r="B34" s="48" t="s">
        <v>50</v>
      </c>
      <c r="C34" s="49">
        <v>32</v>
      </c>
      <c r="D34"/>
      <c r="E34"/>
    </row>
    <row r="35" spans="1:5" ht="12.55" x14ac:dyDescent="0.2">
      <c r="B35" s="48" t="s">
        <v>51</v>
      </c>
      <c r="C35" s="49">
        <v>30</v>
      </c>
      <c r="D35"/>
      <c r="E35"/>
    </row>
    <row r="36" spans="1:5" ht="12.55" x14ac:dyDescent="0.2">
      <c r="B36" s="48" t="s">
        <v>48</v>
      </c>
      <c r="C36" s="49">
        <v>22</v>
      </c>
      <c r="D36"/>
      <c r="E36"/>
    </row>
    <row r="37" spans="1:5" ht="12.55" x14ac:dyDescent="0.2">
      <c r="B37" s="48" t="s">
        <v>19</v>
      </c>
      <c r="C37" s="49">
        <v>9</v>
      </c>
      <c r="D37"/>
      <c r="E37"/>
    </row>
    <row r="38" spans="1:5" ht="12.55" x14ac:dyDescent="0.2">
      <c r="A38" s="48" t="s">
        <v>52</v>
      </c>
      <c r="C38" s="49">
        <v>700</v>
      </c>
      <c r="D38"/>
      <c r="E38"/>
    </row>
    <row r="39" spans="1:5" ht="12.55" x14ac:dyDescent="0.2">
      <c r="A39"/>
      <c r="B39"/>
      <c r="C39"/>
      <c r="D39"/>
      <c r="E39"/>
    </row>
    <row r="40" spans="1:5" ht="12.55" x14ac:dyDescent="0.2">
      <c r="A40"/>
      <c r="B40"/>
      <c r="C40"/>
      <c r="D40"/>
      <c r="E40"/>
    </row>
    <row r="41" spans="1:5" ht="12.55" x14ac:dyDescent="0.2">
      <c r="A41"/>
      <c r="B41"/>
      <c r="C41"/>
    </row>
    <row r="42" spans="1:5" ht="12.55" x14ac:dyDescent="0.2">
      <c r="A42"/>
      <c r="B42"/>
      <c r="C42"/>
    </row>
    <row r="43" spans="1:5" ht="12.55" x14ac:dyDescent="0.2">
      <c r="A43"/>
      <c r="B43"/>
      <c r="C43"/>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Data cleaned</vt:lpstr>
      <vt:lpstr>revenue and expenses by product</vt:lpstr>
      <vt:lpstr>revenue and expenses by country</vt:lpstr>
      <vt:lpstr>sales by month</vt:lpstr>
      <vt:lpstr>sales by country</vt:lpstr>
      <vt:lpstr>profit by product</vt:lpstr>
      <vt:lpstr>profit by region</vt:lpstr>
      <vt:lpstr>discount by product</vt:lpstr>
      <vt:lpstr>profit</vt:lpstr>
      <vt:lpstr>COGs (expenses)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asanaa</dc:creator>
  <cp:keywords/>
  <dc:description/>
  <cp:lastModifiedBy>Andrew Bampabwire Sana'a</cp:lastModifiedBy>
  <cp:revision/>
  <dcterms:created xsi:type="dcterms:W3CDTF">2024-10-02T07:42:44Z</dcterms:created>
  <dcterms:modified xsi:type="dcterms:W3CDTF">2024-10-22T07:46:57Z</dcterms:modified>
  <cp:category/>
  <cp:contentStatus/>
</cp:coreProperties>
</file>