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sankhaya/Dropbox/stuff/Misc Stuff/"/>
    </mc:Choice>
  </mc:AlternateContent>
  <bookViews>
    <workbookView xWindow="0" yWindow="460" windowWidth="28800" windowHeight="16460" tabRatio="500"/>
  </bookViews>
  <sheets>
    <sheet name="MPT" sheetId="1" r:id="rId1"/>
    <sheet name="Data" sheetId="8" r:id="rId2"/>
  </sheets>
  <definedNames>
    <definedName name="solver_adj" localSheetId="0" hidden="1">MPT!$A$13:$A$17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MPT!$A$13:$A$17</definedName>
    <definedName name="solver_lhs2" localSheetId="0" hidden="1">MPT!$A$18</definedName>
    <definedName name="solver_lhs3" localSheetId="0" hidden="1">MPT!$J$19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MPT!$J$20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1</definedName>
    <definedName name="solver_rhs3" localSheetId="0" hidden="1">MPT!$K$19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8" i="1"/>
  <c r="D11" i="1"/>
  <c r="D18" i="1"/>
  <c r="E11" i="1"/>
  <c r="E18" i="1"/>
  <c r="F11" i="1"/>
  <c r="F18" i="1"/>
  <c r="G11" i="1"/>
  <c r="G18" i="1"/>
  <c r="J20" i="1"/>
  <c r="J19" i="1"/>
  <c r="G14" i="1"/>
  <c r="G15" i="1"/>
  <c r="G16" i="1"/>
  <c r="G17" i="1"/>
  <c r="G13" i="1"/>
  <c r="F17" i="1"/>
  <c r="F16" i="1"/>
  <c r="F15" i="1"/>
  <c r="F14" i="1"/>
  <c r="F13" i="1"/>
  <c r="E17" i="1"/>
  <c r="E16" i="1"/>
  <c r="E15" i="1"/>
  <c r="E14" i="1"/>
  <c r="E13" i="1"/>
  <c r="D17" i="1"/>
  <c r="D16" i="1"/>
  <c r="D15" i="1"/>
  <c r="D14" i="1"/>
  <c r="D13" i="1"/>
  <c r="C17" i="1"/>
  <c r="J16" i="1"/>
  <c r="C16" i="1"/>
  <c r="C15" i="1"/>
  <c r="C14" i="1"/>
  <c r="C13" i="1"/>
  <c r="J14" i="1"/>
  <c r="J15" i="1"/>
  <c r="J13" i="1"/>
  <c r="K14" i="1"/>
  <c r="K15" i="1"/>
  <c r="K16" i="1"/>
  <c r="K17" i="1"/>
  <c r="K13" i="1"/>
  <c r="J17" i="1"/>
  <c r="A18" i="1"/>
</calcChain>
</file>

<file path=xl/sharedStrings.xml><?xml version="1.0" encoding="utf-8"?>
<sst xmlns="http://schemas.openxmlformats.org/spreadsheetml/2006/main" count="36" uniqueCount="15">
  <si>
    <t>Date</t>
  </si>
  <si>
    <t>ES3</t>
  </si>
  <si>
    <t>G3B</t>
  </si>
  <si>
    <t>A35</t>
  </si>
  <si>
    <t>CFA</t>
  </si>
  <si>
    <t>Covariance Table</t>
  </si>
  <si>
    <t>Returns</t>
  </si>
  <si>
    <t>Weights</t>
  </si>
  <si>
    <t>Target Return</t>
  </si>
  <si>
    <t>Standard Deviation</t>
  </si>
  <si>
    <t>Portfolios</t>
  </si>
  <si>
    <t>Return</t>
  </si>
  <si>
    <t>SPY</t>
  </si>
  <si>
    <t xml:space="preserve">Monthly 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</si>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</sst>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/>
    <xf numFmtId="9" fontId="0" fillId="0" borderId="0" xfId="0" applyNumberFormat="1" applyFont="1" applyAlignment="1"/>
    <xf numFmtId="0" fontId="0" fillId="2" borderId="0" xfId="0" applyFont="1" applyFill="1" applyAlignment="1"/>
    <xf numFmtId="9" fontId="2" fillId="0" borderId="0" xfId="0" applyNumberFormat="1" applyFont="1" applyFill="1" applyAlignment="1"/>
    <xf numFmtId="9" fontId="5" fillId="0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/>
    <xf numFmtId="164" fontId="0" fillId="0" borderId="0" xfId="0" applyNumberFormat="1" applyFont="1" applyAlignment="1"/>
    <xf numFmtId="9" fontId="5" fillId="0" borderId="0" xfId="0" applyNumberFormat="1" applyFont="1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MPT!$B$24:$F$24</c:f>
              <c:numCache>
                <c:formatCode>General</c:formatCode>
                <c:ptCount val="5"/>
                <c:pt idx="0">
                  <c:v>1.762581927</c:v>
                </c:pt>
                <c:pt idx="1">
                  <c:v>2.353312894389381</c:v>
                </c:pt>
                <c:pt idx="2">
                  <c:v>2.800682217945567</c:v>
                </c:pt>
                <c:pt idx="3">
                  <c:v>3.778984836229659</c:v>
                </c:pt>
                <c:pt idx="4">
                  <c:v>4.629541451893194</c:v>
                </c:pt>
              </c:numCache>
            </c:numRef>
          </c:xVal>
          <c:yVal>
            <c:numRef>
              <c:f>MPT!$B$23:$F$23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0416"/>
        <c:axId val="156887232"/>
      </c:scatterChart>
      <c:valAx>
        <c:axId val="177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32"/>
        <c:crosses val="autoZero"/>
        <c:crossBetween val="midCat"/>
      </c:valAx>
      <c:valAx>
        <c:axId val="156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9769</xdr:colOff>
      <xdr:row>22</xdr:row>
      <xdr:rowOff>19540</xdr:rowOff>
    </xdr:from>
    <xdr:to>
      <xdr:col>11</xdr:col>
      <xdr:colOff>1084385</xdr:colOff>
      <xdr:row>37</xdr:row>
      <xdr:rowOff>97693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A6" zoomScale="130" zoomScaleNormal="130" workbookViewId="0">
      <selection activeCell="G19" sqref="G19"/>
    </sheetView>
  </sheetViews>
  <sheetFormatPr baseColWidth="10" defaultColWidth="14.5" defaultRowHeight="15.75" customHeight="1" x14ac:dyDescent="0.15"/>
  <cols>
    <col min="1" max="1" width="17" customWidth="1"/>
    <col min="3" max="3" width="19.6640625" bestFit="1" customWidth="1"/>
    <col min="4" max="5" width="10.83203125" bestFit="1" customWidth="1"/>
    <col min="6" max="7" width="10.83203125" customWidth="1"/>
    <col min="9" max="9" width="15.33203125" bestFit="1" customWidth="1"/>
    <col min="10" max="10" width="12.6640625" bestFit="1" customWidth="1"/>
    <col min="11" max="11" width="14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/>
      <c r="B2" s="4"/>
      <c r="C2" s="4"/>
      <c r="D2" s="4"/>
      <c r="E2" s="4"/>
      <c r="F2" s="4"/>
      <c r="G2" s="4"/>
    </row>
    <row r="3" spans="1:28" ht="15.75" customHeight="1" x14ac:dyDescent="0.15">
      <c r="A3" s="4"/>
      <c r="B3" s="4"/>
      <c r="C3" s="4"/>
      <c r="D3" s="4"/>
      <c r="E3" s="4"/>
      <c r="F3" s="4"/>
      <c r="G3" s="4"/>
    </row>
    <row r="4" spans="1:28" ht="15.75" customHeight="1" x14ac:dyDescent="0.15">
      <c r="A4" s="4"/>
      <c r="B4" s="4"/>
      <c r="C4" s="4"/>
      <c r="D4" s="4"/>
      <c r="E4" s="4"/>
      <c r="F4" s="4"/>
      <c r="G4" s="4"/>
    </row>
    <row r="5" spans="1:28" ht="15.75" customHeight="1" x14ac:dyDescent="0.15">
      <c r="A5" s="4"/>
      <c r="B5" s="4"/>
      <c r="C5" s="4"/>
      <c r="D5" s="4"/>
      <c r="E5" s="4"/>
      <c r="F5" s="4"/>
      <c r="G5" s="4"/>
    </row>
    <row r="6" spans="1:28" ht="15.75" customHeight="1" x14ac:dyDescent="0.15">
      <c r="A6" s="4"/>
      <c r="B6" s="4"/>
      <c r="C6" s="4"/>
      <c r="D6" s="4"/>
      <c r="E6" s="4"/>
      <c r="F6" s="4"/>
      <c r="G6" s="4"/>
    </row>
    <row r="7" spans="1:28" ht="15.75" customHeight="1" x14ac:dyDescent="0.15">
      <c r="A7" s="4"/>
      <c r="B7" s="4"/>
      <c r="C7" s="4"/>
      <c r="D7" s="4"/>
      <c r="E7" s="4"/>
      <c r="F7" s="4"/>
      <c r="G7" s="4"/>
    </row>
    <row r="10" spans="1:28" ht="15.75" customHeight="1" x14ac:dyDescent="0.15">
      <c r="B10" s="1" t="s">
        <v>5</v>
      </c>
      <c r="I10" s="1" t="s">
        <v>6</v>
      </c>
    </row>
    <row r="11" spans="1:28" ht="15.75" customHeight="1" x14ac:dyDescent="0.15">
      <c r="A11" s="1" t="s">
        <v>7</v>
      </c>
      <c r="C11" s="14">
        <f>A13</f>
        <v>0.17434554581705108</v>
      </c>
      <c r="D11" s="14">
        <f>A14</f>
        <v>0</v>
      </c>
      <c r="E11" s="14">
        <f>A15</f>
        <v>3.137010216681603E-2</v>
      </c>
      <c r="F11" s="14">
        <f>A16</f>
        <v>0.31670853111715269</v>
      </c>
      <c r="G11" s="14">
        <f>A17</f>
        <v>0.47757582089898032</v>
      </c>
    </row>
    <row r="12" spans="1:28" ht="15.75" customHeight="1" x14ac:dyDescent="0.15">
      <c r="C12" s="4" t="s">
        <v>1</v>
      </c>
      <c r="D12" s="4" t="s">
        <v>2</v>
      </c>
      <c r="E12" s="4" t="s">
        <v>3</v>
      </c>
      <c r="F12" s="4" t="s">
        <v>4</v>
      </c>
      <c r="G12" s="4" t="s">
        <v>12</v>
      </c>
      <c r="J12" s="4" t="s">
        <v>13</v>
      </c>
      <c r="K12" s="4" t="s">
        <v>14</v>
      </c>
    </row>
    <row r="13" spans="1:28" ht="15.75" customHeight="1" x14ac:dyDescent="0.15">
      <c r="A13" s="9">
        <v>0.17434554581705108</v>
      </c>
      <c r="B13" s="4" t="s">
        <v>1</v>
      </c>
      <c r="C13">
        <f>COVAR(Data!B2:B13,Data!B2:B13)</f>
        <v>4.0483143737610137</v>
      </c>
      <c r="D13">
        <f>COVAR(Data!B2:B13,Data!C2:C13)</f>
        <v>3.153547337467494</v>
      </c>
      <c r="E13">
        <f>COVAR(Data!B2:B13,Data!D2:D13)</f>
        <v>-0.43464566990639364</v>
      </c>
      <c r="F13">
        <f>COVAR(Data!B2:B13,Data!E2:E13)</f>
        <v>0.31857988250259589</v>
      </c>
      <c r="G13">
        <f>COVAR(Data!B2:B13,Data!F2:F13)</f>
        <v>-2.6478425865305185E-2</v>
      </c>
      <c r="I13" s="4" t="s">
        <v>1</v>
      </c>
      <c r="J13">
        <f>AVERAGE(Data!B2:B13)</f>
        <v>1.2391573697133715</v>
      </c>
      <c r="K13">
        <f>J13*12</f>
        <v>14.869888436560458</v>
      </c>
    </row>
    <row r="14" spans="1:28" ht="15.75" customHeight="1" x14ac:dyDescent="0.15">
      <c r="A14" s="9">
        <v>0</v>
      </c>
      <c r="B14" s="4" t="s">
        <v>2</v>
      </c>
      <c r="C14">
        <f>COVAR(Data!C2:C13,Data!B2:B13)</f>
        <v>3.153547337467494</v>
      </c>
      <c r="D14">
        <f>COVAR(Data!C2:C13,Data!C2:C13)</f>
        <v>2.9441368699249821</v>
      </c>
      <c r="E14">
        <f>COVAR(Data!C2:C13,Data!D2:D13)</f>
        <v>-0.33001746670837245</v>
      </c>
      <c r="F14">
        <f>COVAR(Data!C2:C13,Data!E2:E13)</f>
        <v>0.21307707727996353</v>
      </c>
      <c r="G14">
        <f>COVAR(Data!C2:C13,Data!F2:F13)</f>
        <v>0.49721963126064833</v>
      </c>
      <c r="I14" s="4" t="s">
        <v>2</v>
      </c>
      <c r="J14">
        <f>AVERAGE(Data!C2:C13)</f>
        <v>1.2606244093007521</v>
      </c>
      <c r="K14">
        <f t="shared" ref="K14:K17" si="0">J14*12</f>
        <v>15.127492911609025</v>
      </c>
    </row>
    <row r="15" spans="1:28" ht="15.75" customHeight="1" x14ac:dyDescent="0.15">
      <c r="A15" s="9">
        <v>3.137010216681603E-2</v>
      </c>
      <c r="B15" s="4" t="s">
        <v>3</v>
      </c>
      <c r="C15">
        <f>COVAR(Data!D2:D13,Data!B2:B13)</f>
        <v>-0.43464566990639364</v>
      </c>
      <c r="D15">
        <f>COVAR(Data!D2:D13,Data!C2:C13)</f>
        <v>-0.33001746670837245</v>
      </c>
      <c r="E15">
        <f>COVAR(Data!D2:D13,Data!D2:D13)</f>
        <v>0.70600906149231113</v>
      </c>
      <c r="F15">
        <f>COVAR(Data!D2:D13,Data!E2:E13)</f>
        <v>0.30321518047882073</v>
      </c>
      <c r="G15">
        <f>COVAR(Data!D2:D13,Data!F2:F13)</f>
        <v>-0.35925178646328493</v>
      </c>
      <c r="I15" s="4" t="s">
        <v>3</v>
      </c>
      <c r="J15">
        <f>AVERAGE(Data!D2:D13)</f>
        <v>-0.20301123427208964</v>
      </c>
      <c r="K15">
        <f t="shared" si="0"/>
        <v>-2.4361348112650756</v>
      </c>
    </row>
    <row r="16" spans="1:28" ht="15.75" customHeight="1" x14ac:dyDescent="0.15">
      <c r="A16" s="9">
        <v>0.31670853111715269</v>
      </c>
      <c r="B16" s="4" t="s">
        <v>4</v>
      </c>
      <c r="C16">
        <f>COVAR(Data!E2:E13,Data!B2:B13)</f>
        <v>0.31857988250259589</v>
      </c>
      <c r="D16">
        <f>COVAR(Data!E2:E13,Data!C2:C13)</f>
        <v>0.21307707727996353</v>
      </c>
      <c r="E16">
        <f>COVAR(Data!E2:E13,Data!D2:D13)</f>
        <v>0.30321518047882073</v>
      </c>
      <c r="F16">
        <f>COVAR(Data!E2:E13,Data!E2:E13)</f>
        <v>0.88076079557799447</v>
      </c>
      <c r="G16">
        <f>COVAR(Data!E2:E13,Data!F2:F13)</f>
        <v>-0.11156857521571878</v>
      </c>
      <c r="I16" s="4" t="s">
        <v>4</v>
      </c>
      <c r="J16">
        <f>AVERAGE(Data!E2:E13)</f>
        <v>0.46272420195687891</v>
      </c>
      <c r="K16">
        <f t="shared" si="0"/>
        <v>5.5526904234825469</v>
      </c>
    </row>
    <row r="17" spans="1:11" ht="15.75" customHeight="1" x14ac:dyDescent="0.15">
      <c r="A17" s="9">
        <v>0.47757582089898032</v>
      </c>
      <c r="B17" s="4" t="s">
        <v>12</v>
      </c>
      <c r="C17">
        <f>COVAR(Data!F2:F13,Data!B2:B13)</f>
        <v>-2.6478425865305185E-2</v>
      </c>
      <c r="D17">
        <f>COVAR(Data!F2:F13,Data!C2:C13)</f>
        <v>0.49721963126064833</v>
      </c>
      <c r="E17">
        <f>COVAR(Data!F2:F13,Data!D2:D13)</f>
        <v>-0.35925178646328493</v>
      </c>
      <c r="F17">
        <f>COVAR(Data!F2:F13,Data!E2:E13)</f>
        <v>-0.11156857521571878</v>
      </c>
      <c r="G17">
        <f>COVAR(Data!F2:F13,Data!F2:F13)</f>
        <v>1.7860545045664464</v>
      </c>
      <c r="I17" s="4" t="s">
        <v>12</v>
      </c>
      <c r="J17">
        <f>AVERAGE(Data!F2:F13)</f>
        <v>1.2729808522552617</v>
      </c>
      <c r="K17">
        <f t="shared" si="0"/>
        <v>15.275770227063141</v>
      </c>
    </row>
    <row r="18" spans="1:11" ht="15.75" customHeight="1" x14ac:dyDescent="0.15">
      <c r="A18" s="6">
        <f>SUM(A13:A17)</f>
        <v>1</v>
      </c>
      <c r="C18" s="13">
        <f>C11*SUMPRODUCT(A13:A17,C13:C17)</f>
        <v>0.1360631362962835</v>
      </c>
      <c r="D18" s="6">
        <f>D11*SUMPRODUCT(A13:A17,D13:D17)</f>
        <v>0</v>
      </c>
      <c r="E18" s="6">
        <f>E11*SUMPRODUCT(A13:A17,E13:E17)</f>
        <v>-4.052079000971545E-3</v>
      </c>
      <c r="F18" s="6">
        <f>F11*SUMPRODUCT(A13:A17,F13:F17)</f>
        <v>9.2072515601649849E-2</v>
      </c>
      <c r="G18" s="6">
        <f>G11*SUMPRODUCT(A13:A17,G13:G17)</f>
        <v>0.38289907247739952</v>
      </c>
    </row>
    <row r="19" spans="1:11" ht="15.75" customHeight="1" x14ac:dyDescent="0.15">
      <c r="I19" s="4" t="s">
        <v>8</v>
      </c>
      <c r="J19" s="4">
        <f>SUMPRODUCT(A13:A17,K13:K17)</f>
        <v>11.569999951612587</v>
      </c>
      <c r="K19" s="7">
        <v>11.57</v>
      </c>
    </row>
    <row r="20" spans="1:11" ht="15.75" customHeight="1" x14ac:dyDescent="0.15">
      <c r="I20" s="4" t="s">
        <v>9</v>
      </c>
      <c r="J20" s="10">
        <f>SQRT(SUM(C18:G18))*SQRT(12)</f>
        <v>2.6988500781800262</v>
      </c>
    </row>
    <row r="22" spans="1:11" ht="15.75" customHeight="1" x14ac:dyDescent="0.15">
      <c r="B22" s="1" t="s">
        <v>10</v>
      </c>
    </row>
    <row r="23" spans="1:11" ht="15.75" customHeight="1" x14ac:dyDescent="0.15">
      <c r="A23" s="4" t="s">
        <v>11</v>
      </c>
      <c r="B23">
        <v>5</v>
      </c>
      <c r="C23">
        <v>10</v>
      </c>
      <c r="D23">
        <v>12</v>
      </c>
      <c r="E23">
        <v>15</v>
      </c>
      <c r="F23">
        <v>20</v>
      </c>
    </row>
    <row r="24" spans="1:11" ht="15.75" customHeight="1" x14ac:dyDescent="0.15">
      <c r="A24" s="4" t="s">
        <v>9</v>
      </c>
      <c r="B24" s="4">
        <v>1.762581927</v>
      </c>
      <c r="C24" s="4">
        <v>2.3533128943893811</v>
      </c>
      <c r="D24" s="4">
        <v>2.800682217945567</v>
      </c>
      <c r="E24" s="4">
        <v>3.7789848362296588</v>
      </c>
      <c r="F24" s="4">
        <v>4.6295414518931937</v>
      </c>
    </row>
    <row r="25" spans="1:11" ht="15.75" customHeight="1" x14ac:dyDescent="0.15">
      <c r="A25" s="4" t="s">
        <v>1</v>
      </c>
      <c r="B25" s="5">
        <v>0.11</v>
      </c>
      <c r="C25" s="8">
        <v>0.15990229975549095</v>
      </c>
      <c r="D25" s="8">
        <v>0.17850411992639137</v>
      </c>
      <c r="E25" s="8">
        <v>0.29326832382512114</v>
      </c>
      <c r="F25" s="8">
        <v>0</v>
      </c>
    </row>
    <row r="26" spans="1:11" ht="15.75" customHeight="1" x14ac:dyDescent="0.15">
      <c r="A26" s="4" t="s">
        <v>2</v>
      </c>
      <c r="B26" s="5">
        <v>0</v>
      </c>
      <c r="C26" s="8">
        <v>0</v>
      </c>
      <c r="D26" s="8">
        <v>0</v>
      </c>
      <c r="E26" s="8">
        <v>0</v>
      </c>
      <c r="F26" s="8">
        <v>0</v>
      </c>
    </row>
    <row r="27" spans="1:11" ht="15.75" customHeight="1" x14ac:dyDescent="0.15">
      <c r="A27" s="4" t="s">
        <v>3</v>
      </c>
      <c r="B27" s="5">
        <v>0.52</v>
      </c>
      <c r="C27" s="8">
        <v>0.14779623442792009</v>
      </c>
      <c r="D27" s="8">
        <v>0</v>
      </c>
      <c r="E27" s="8">
        <v>0</v>
      </c>
      <c r="F27" s="8">
        <v>0</v>
      </c>
    </row>
    <row r="28" spans="1:11" ht="15.75" customHeight="1" x14ac:dyDescent="0.15">
      <c r="A28" s="4" t="s">
        <v>4</v>
      </c>
      <c r="B28" s="5">
        <v>0.11</v>
      </c>
      <c r="C28" s="8">
        <v>0.26669697601121684</v>
      </c>
      <c r="D28" s="8">
        <v>0.3294550480748884</v>
      </c>
      <c r="E28" s="8">
        <v>1.6120096034099016E-2</v>
      </c>
      <c r="F28" s="8">
        <v>0</v>
      </c>
    </row>
    <row r="29" spans="1:11" ht="15.75" customHeight="1" x14ac:dyDescent="0.15">
      <c r="A29" s="4" t="s">
        <v>12</v>
      </c>
      <c r="B29" s="5">
        <v>0.26</v>
      </c>
      <c r="C29" s="8">
        <v>0.42560448980537208</v>
      </c>
      <c r="D29" s="8">
        <v>0.49204083199872023</v>
      </c>
      <c r="E29" s="8">
        <v>0.69061158014077983</v>
      </c>
      <c r="F29" s="8">
        <v>0.99999999999999978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D19" sqref="D19"/>
    </sheetView>
  </sheetViews>
  <sheetFormatPr baseColWidth="10" defaultRowHeight="13" x14ac:dyDescent="0.15"/>
  <sheetData>
    <row r="1" spans="1:6" s="11" customForma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12</v>
      </c>
    </row>
    <row r="2" spans="1:6" x14ac:dyDescent="0.15">
      <c r="A2" s="12">
        <v>42674</v>
      </c>
      <c r="B2">
        <v>3.1468531468531578</v>
      </c>
      <c r="C2">
        <v>3.4246575342465788</v>
      </c>
      <c r="D2">
        <v>-2.4472573839662561</v>
      </c>
      <c r="E2">
        <v>0</v>
      </c>
      <c r="F2">
        <v>3.4988081740086359</v>
      </c>
    </row>
    <row r="3" spans="1:6" x14ac:dyDescent="0.15">
      <c r="A3" s="12">
        <v>42704</v>
      </c>
      <c r="B3">
        <v>-0.33898305084746544</v>
      </c>
      <c r="C3">
        <v>-0.99009900990098365</v>
      </c>
      <c r="D3">
        <v>-8.6505190311409172E-2</v>
      </c>
      <c r="E3">
        <v>0</v>
      </c>
      <c r="F3">
        <v>1.2685194811492697</v>
      </c>
    </row>
    <row r="4" spans="1:6" x14ac:dyDescent="0.15">
      <c r="A4" s="12">
        <v>42735</v>
      </c>
      <c r="B4">
        <v>5.7823129251700651</v>
      </c>
      <c r="C4">
        <v>4.0268456375838966</v>
      </c>
      <c r="D4">
        <v>-0.95238095238096288</v>
      </c>
      <c r="E4">
        <v>0</v>
      </c>
      <c r="F4">
        <v>1.1064726615059901</v>
      </c>
    </row>
    <row r="5" spans="1:6" x14ac:dyDescent="0.15">
      <c r="A5" s="12">
        <v>42766</v>
      </c>
      <c r="B5">
        <v>-0.32154340836012174</v>
      </c>
      <c r="C5">
        <v>1.6077170418006517</v>
      </c>
      <c r="D5">
        <v>0.26200873362444471</v>
      </c>
      <c r="E5">
        <v>0</v>
      </c>
      <c r="F5">
        <v>3.9291530959836165</v>
      </c>
    </row>
    <row r="6" spans="1:6" x14ac:dyDescent="0.15">
      <c r="A6" s="12">
        <v>42794</v>
      </c>
      <c r="B6">
        <v>2.5723472668810312</v>
      </c>
      <c r="C6">
        <v>2.5236593059936934</v>
      </c>
      <c r="D6">
        <v>0.26155187445509082</v>
      </c>
      <c r="E6">
        <v>0</v>
      </c>
      <c r="F6">
        <v>-1.1116212975024984</v>
      </c>
    </row>
    <row r="7" spans="1:6" x14ac:dyDescent="0.15">
      <c r="A7" s="12">
        <v>42825</v>
      </c>
      <c r="B7">
        <v>0</v>
      </c>
      <c r="C7">
        <v>0.30769230769230116</v>
      </c>
      <c r="D7">
        <v>0.34752389226759367</v>
      </c>
      <c r="E7">
        <v>1.2682926829268413</v>
      </c>
      <c r="F7">
        <v>0.96692068320287672</v>
      </c>
    </row>
    <row r="8" spans="1:6" x14ac:dyDescent="0.15">
      <c r="A8" s="12">
        <v>42855</v>
      </c>
      <c r="B8">
        <v>1.5576323987538885</v>
      </c>
      <c r="C8">
        <v>0.914634146341471</v>
      </c>
      <c r="D8">
        <v>0.43215211754536675</v>
      </c>
      <c r="E8">
        <v>2.4038461538461453</v>
      </c>
      <c r="F8">
        <v>1.1563637845422581</v>
      </c>
    </row>
    <row r="9" spans="1:6" x14ac:dyDescent="0.15">
      <c r="A9" s="12">
        <v>42886</v>
      </c>
      <c r="B9">
        <v>0.30674846625767582</v>
      </c>
      <c r="C9">
        <v>0.60240963855421747</v>
      </c>
      <c r="D9">
        <v>-0.59982862039418317</v>
      </c>
      <c r="E9">
        <v>0.3738317757009349</v>
      </c>
      <c r="F9">
        <v>-7.0255816546445582E-2</v>
      </c>
    </row>
    <row r="10" spans="1:6" x14ac:dyDescent="0.15">
      <c r="A10" s="12">
        <v>42916</v>
      </c>
      <c r="B10">
        <v>1.5290519877675788</v>
      </c>
      <c r="C10">
        <v>1.7857142857142874</v>
      </c>
      <c r="D10">
        <v>0</v>
      </c>
      <c r="E10">
        <v>1.7690875232774586</v>
      </c>
      <c r="F10">
        <v>1.6016135210471478</v>
      </c>
    </row>
    <row r="11" spans="1:6" x14ac:dyDescent="0.15">
      <c r="A11" s="12">
        <v>42947</v>
      </c>
      <c r="B11">
        <v>0</v>
      </c>
      <c r="C11">
        <v>-0.29239766081870722</v>
      </c>
      <c r="D11">
        <v>0</v>
      </c>
      <c r="E11">
        <v>0.64043915827997411</v>
      </c>
      <c r="F11">
        <v>1.2122362867308166E-2</v>
      </c>
    </row>
    <row r="12" spans="1:6" x14ac:dyDescent="0.15">
      <c r="A12" s="12">
        <v>42978</v>
      </c>
      <c r="B12">
        <v>-2.1084337349397542</v>
      </c>
      <c r="C12">
        <v>-1.7595307917888579</v>
      </c>
      <c r="D12">
        <v>-0.60085836909872248</v>
      </c>
      <c r="E12">
        <v>-1.3636363636363749</v>
      </c>
      <c r="F12">
        <v>1.3351073034455283</v>
      </c>
    </row>
    <row r="13" spans="1:6" x14ac:dyDescent="0.15">
      <c r="A13" s="12">
        <v>43008</v>
      </c>
      <c r="B13">
        <v>2.7439024390243998</v>
      </c>
      <c r="C13">
        <v>2.9761904761904789</v>
      </c>
      <c r="D13">
        <v>0.94745908699396197</v>
      </c>
      <c r="E13">
        <v>0.46082949308756826</v>
      </c>
      <c r="F13">
        <v>1.5825662733594523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2017-10-18T10:32:56Z</dcterms:created>
  <dcterms:modified xsi:type="dcterms:W3CDTF">2017-10-18T12:24:23Z</dcterms:modified>
</cp:coreProperties>
</file>