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digi\Downloads\"/>
    </mc:Choice>
  </mc:AlternateContent>
  <bookViews>
    <workbookView xWindow="0" yWindow="0" windowWidth="20490" windowHeight="7350"/>
  </bookViews>
  <sheets>
    <sheet name="Question 1" sheetId="1" r:id="rId1"/>
    <sheet name="Question 2 &amp; 3" sheetId="2" r:id="rId2"/>
    <sheet name="Question 4" sheetId="3" r:id="rId3"/>
    <sheet name="Question 5" sheetId="4" r:id="rId4"/>
    <sheet name="Question 6" sheetId="5" r:id="rId5"/>
    <sheet name="Question 7" sheetId="6" r:id="rId6"/>
    <sheet name="Question 8" sheetId="7" r:id="rId7"/>
    <sheet name="Question 9" sheetId="8" r:id="rId8"/>
    <sheet name="Question 10" sheetId="10" r:id="rId9"/>
    <sheet name="Question 5 (2)" sheetId="11" r:id="rId10"/>
  </sheets>
  <definedNames>
    <definedName name="_xlnm._FilterDatabase" localSheetId="7" hidden="1">'Question 9'!$A$2:$F$373</definedName>
  </definedNames>
  <calcPr calcId="162913"/>
</workbook>
</file>

<file path=xl/calcChain.xml><?xml version="1.0" encoding="utf-8"?>
<calcChain xmlns="http://schemas.openxmlformats.org/spreadsheetml/2006/main">
  <c r="I5" i="1" l="1"/>
  <c r="D17" i="4" l="1"/>
  <c r="D18" i="4"/>
  <c r="D19" i="4"/>
  <c r="D16" i="4"/>
  <c r="B19" i="11" l="1"/>
  <c r="C18" i="11"/>
  <c r="D18" i="11"/>
  <c r="B18" i="11"/>
  <c r="C17" i="11"/>
  <c r="D17" i="11"/>
  <c r="E17" i="11"/>
  <c r="C16" i="11" a="1"/>
  <c r="C16" i="11" s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C16" i="4"/>
  <c r="C17" i="4"/>
  <c r="C18" i="4"/>
  <c r="C19" i="4"/>
  <c r="E16" i="11" l="1"/>
  <c r="D16" i="11"/>
  <c r="G4" i="6"/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I9" i="8"/>
  <c r="J6" i="8" l="1"/>
  <c r="J8" i="8"/>
  <c r="J7" i="8"/>
  <c r="J5" i="5"/>
  <c r="D18" i="3"/>
  <c r="D19" i="3"/>
  <c r="D20" i="3"/>
  <c r="D17" i="3"/>
  <c r="E17" i="3"/>
  <c r="E18" i="3"/>
  <c r="E19" i="3"/>
  <c r="E20" i="3"/>
  <c r="L8" i="2"/>
  <c r="L9" i="2"/>
  <c r="L10" i="2"/>
  <c r="L11" i="2"/>
  <c r="L12" i="2"/>
  <c r="L13" i="2"/>
  <c r="L14" i="2"/>
  <c r="L15" i="2"/>
  <c r="E10" i="2"/>
  <c r="E11" i="2"/>
  <c r="E12" i="2"/>
  <c r="E13" i="2"/>
  <c r="E14" i="2"/>
  <c r="E15" i="2"/>
  <c r="E9" i="2"/>
  <c r="E5" i="1" l="1"/>
  <c r="H5" i="1"/>
  <c r="H6" i="1"/>
  <c r="A5" i="7" l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K23" i="6"/>
  <c r="K22" i="6"/>
  <c r="K21" i="6"/>
  <c r="K20" i="6"/>
  <c r="K19" i="6"/>
  <c r="K18" i="6"/>
  <c r="K17" i="6"/>
  <c r="K16" i="6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E64" i="5"/>
  <c r="D64" i="5"/>
  <c r="C64" i="5"/>
  <c r="E63" i="5"/>
  <c r="D63" i="5"/>
  <c r="C63" i="5"/>
  <c r="E62" i="5"/>
  <c r="D62" i="5"/>
  <c r="C62" i="5"/>
  <c r="E61" i="5"/>
  <c r="D61" i="5"/>
  <c r="C61" i="5"/>
  <c r="E60" i="5"/>
  <c r="D60" i="5"/>
  <c r="C60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E21" i="5"/>
  <c r="D21" i="5"/>
  <c r="C21" i="5"/>
  <c r="E20" i="5"/>
  <c r="D20" i="5"/>
  <c r="C20" i="5"/>
  <c r="E19" i="5"/>
  <c r="D19" i="5"/>
  <c r="C19" i="5"/>
  <c r="E18" i="5"/>
  <c r="D18" i="5"/>
  <c r="C18" i="5"/>
  <c r="E17" i="5"/>
  <c r="D17" i="5"/>
  <c r="C17" i="5"/>
  <c r="E16" i="5"/>
  <c r="D16" i="5"/>
  <c r="C16" i="5"/>
  <c r="B12" i="5"/>
  <c r="B58" i="5" s="1"/>
  <c r="B11" i="5"/>
  <c r="B62" i="5" s="1"/>
  <c r="B10" i="5"/>
  <c r="B63" i="5" s="1"/>
  <c r="B9" i="5"/>
  <c r="B60" i="5" s="1"/>
  <c r="B8" i="5"/>
  <c r="B45" i="5" s="1"/>
  <c r="B7" i="5"/>
  <c r="B61" i="5" s="1"/>
  <c r="G6" i="5"/>
  <c r="B6" i="5"/>
  <c r="J6" i="5" s="1"/>
  <c r="G5" i="5"/>
  <c r="B5" i="5"/>
  <c r="B64" i="5" s="1"/>
  <c r="B4" i="5"/>
  <c r="B55" i="5" s="1"/>
  <c r="B12" i="1"/>
  <c r="B9" i="1"/>
  <c r="B8" i="1"/>
  <c r="B16" i="5" l="1"/>
  <c r="B17" i="5"/>
  <c r="B18" i="5"/>
  <c r="B19" i="5"/>
  <c r="B20" i="5"/>
  <c r="B21" i="5"/>
  <c r="J18" i="6" s="1"/>
  <c r="B22" i="5"/>
  <c r="J20" i="6" s="1"/>
  <c r="B23" i="5"/>
  <c r="J21" i="6" s="1"/>
  <c r="B24" i="5"/>
  <c r="B25" i="5"/>
  <c r="B26" i="5"/>
  <c r="B27" i="5"/>
  <c r="B28" i="5"/>
  <c r="J19" i="6" s="1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6" i="5"/>
  <c r="B47" i="5"/>
  <c r="B48" i="5"/>
  <c r="B49" i="5"/>
  <c r="B50" i="5"/>
  <c r="B51" i="5"/>
  <c r="B52" i="5"/>
  <c r="B53" i="5"/>
  <c r="B54" i="5"/>
  <c r="B56" i="5"/>
  <c r="B57" i="5"/>
  <c r="B59" i="5"/>
  <c r="J22" i="6" l="1"/>
  <c r="J17" i="6"/>
  <c r="J16" i="6"/>
  <c r="J23" i="6"/>
</calcChain>
</file>

<file path=xl/sharedStrings.xml><?xml version="1.0" encoding="utf-8"?>
<sst xmlns="http://schemas.openxmlformats.org/spreadsheetml/2006/main" count="1933" uniqueCount="663">
  <si>
    <t>Find Out How Many "S" In Given List</t>
  </si>
  <si>
    <t>Easy Source Hr Solutions Pvt Ltd.</t>
  </si>
  <si>
    <t>CRITERIA (Sale Quantity)</t>
  </si>
  <si>
    <t>INCENTIVE</t>
  </si>
  <si>
    <t>&gt;25</t>
  </si>
  <si>
    <t>Between 10-25</t>
  </si>
  <si>
    <t>&lt;10</t>
  </si>
  <si>
    <t>PassingMarks&gt;35</t>
  </si>
  <si>
    <t>PassingMarks&gt;40</t>
  </si>
  <si>
    <t>SL. NO</t>
  </si>
  <si>
    <t>EMP. CODE</t>
  </si>
  <si>
    <t>EMPLOYEE'S NAME</t>
  </si>
  <si>
    <t>SALE QUANTITY</t>
  </si>
  <si>
    <t>INCENTIVE AMOUNT</t>
  </si>
  <si>
    <t>NAME</t>
  </si>
  <si>
    <t>SCORE 1</t>
  </si>
  <si>
    <t>SCORE 2</t>
  </si>
  <si>
    <t>PASS/FAIL</t>
  </si>
  <si>
    <t>Surender Singh</t>
  </si>
  <si>
    <t>RAJ BAHADUR</t>
  </si>
  <si>
    <t>Devanand</t>
  </si>
  <si>
    <t>SURAJ KUMAR</t>
  </si>
  <si>
    <t>Rakesh Malik</t>
  </si>
  <si>
    <t>SARVAJEET KUMAR YADAV</t>
  </si>
  <si>
    <t>Jagat Singh</t>
  </si>
  <si>
    <t>HEMANT B PANCHAL</t>
  </si>
  <si>
    <t>Dharam Pal</t>
  </si>
  <si>
    <t>SUDHIR SHAW</t>
  </si>
  <si>
    <t>Shri Bhagwan</t>
  </si>
  <si>
    <t>ASHU VERMA</t>
  </si>
  <si>
    <t>Shiv Kumar</t>
  </si>
  <si>
    <t>AKSHAY H. GORE</t>
  </si>
  <si>
    <t xml:space="preserve">Narender </t>
  </si>
  <si>
    <t>FIND OUT AGE AGAINST EMP NAME USING VLOOKUP</t>
  </si>
  <si>
    <t>S.NO</t>
  </si>
  <si>
    <t>EMP NAME</t>
  </si>
  <si>
    <t>EMP ID</t>
  </si>
  <si>
    <t>FATHER NMAE</t>
  </si>
  <si>
    <t>CITY</t>
  </si>
  <si>
    <t>AGE</t>
  </si>
  <si>
    <t>ABHISHEK PANDEY</t>
  </si>
  <si>
    <t xml:space="preserve">HARI OM </t>
  </si>
  <si>
    <t>ASANSOL</t>
  </si>
  <si>
    <t>PANKAJ PANDEY</t>
  </si>
  <si>
    <t>MOHAN KUMAR</t>
  </si>
  <si>
    <t>PUNJAB</t>
  </si>
  <si>
    <t>BRIGESH SINGH</t>
  </si>
  <si>
    <t>INDRA DEV</t>
  </si>
  <si>
    <t>PRAYAGRAJ</t>
  </si>
  <si>
    <t>ANIL KUMAR SHARMA</t>
  </si>
  <si>
    <t>NAGARJUN</t>
  </si>
  <si>
    <t>DURGAPUR</t>
  </si>
  <si>
    <t>ISHAR AHMED</t>
  </si>
  <si>
    <t>GANESH PATHKA</t>
  </si>
  <si>
    <t>LUDHIANA</t>
  </si>
  <si>
    <t>PUSHRAJ SINGH</t>
  </si>
  <si>
    <t>RAJNISH SHUKLA</t>
  </si>
  <si>
    <t>CHANDIGARH</t>
  </si>
  <si>
    <t>DILIP NISHAD</t>
  </si>
  <si>
    <t>MAHENDRA KUMAR</t>
  </si>
  <si>
    <t>DHANBAD</t>
  </si>
  <si>
    <t>ANURAG SINGH</t>
  </si>
  <si>
    <t>NILKANTH YADAV</t>
  </si>
  <si>
    <t>HIMMATGANJ</t>
  </si>
  <si>
    <t>PIOUS TRIPATHI</t>
  </si>
  <si>
    <t>ROHAN TRIAPTHI</t>
  </si>
  <si>
    <t>AMABALA</t>
  </si>
  <si>
    <t>FIND OUT EMP NAME AGAINST EMP ID USING VLOOKUP</t>
  </si>
  <si>
    <t>FIND OUT CITY NAME AGAINST EMP NAME &amp; FATHER NAME USING VLOOKUP</t>
  </si>
  <si>
    <r>
      <rPr>
        <b/>
        <sz val="11"/>
        <color rgb="FF1155CC"/>
        <rFont val="Calibri"/>
      </rPr>
      <t>S.NO</t>
    </r>
    <r>
      <rPr>
        <b/>
        <sz val="11"/>
        <color theme="1"/>
        <rFont val="Calibri"/>
      </rPr>
      <t>.</t>
    </r>
  </si>
  <si>
    <t>FATHER NAME</t>
  </si>
  <si>
    <t>MONEY</t>
  </si>
  <si>
    <t>Highlight Alternate Row in Given Data Range Using Conditional Formatting</t>
  </si>
  <si>
    <t>S.No</t>
  </si>
  <si>
    <t>Emp. Name</t>
  </si>
  <si>
    <t>PAID DAY</t>
  </si>
  <si>
    <t>ESIC SALARY</t>
  </si>
  <si>
    <t>VIPIN KUMAR</t>
  </si>
  <si>
    <t>RAJESH KUMAR VARMA</t>
  </si>
  <si>
    <t>MOHD. NASEER UDDIN</t>
  </si>
  <si>
    <t>K. SOMESHWER RAO</t>
  </si>
  <si>
    <t>PAVAN KUMAR</t>
  </si>
  <si>
    <r>
      <rPr>
        <b/>
        <sz val="11"/>
        <color rgb="FF1155CC"/>
        <rFont val="Calibri"/>
      </rPr>
      <t>S.NO</t>
    </r>
    <r>
      <rPr>
        <b/>
        <sz val="11"/>
        <color theme="1"/>
        <rFont val="Calibri"/>
      </rPr>
      <t>.</t>
    </r>
  </si>
  <si>
    <t>R. RAM KUMAR</t>
  </si>
  <si>
    <t>DASHRATH KUMAR</t>
  </si>
  <si>
    <t>DHARAM SINGH RAWAT</t>
  </si>
  <si>
    <t>CHRISTOPHER JOHN</t>
  </si>
  <si>
    <t>SACHIN KUMAR</t>
  </si>
  <si>
    <t>KAPIL VERMA</t>
  </si>
  <si>
    <t>NEHA KAPOOR</t>
  </si>
  <si>
    <t>HARISH PAL</t>
  </si>
  <si>
    <t>BEENA KUMARI</t>
  </si>
  <si>
    <t>CHITTARANJAN PAL</t>
  </si>
  <si>
    <t>KAMAL KUMAR</t>
  </si>
  <si>
    <t>MEENA CHHETRI</t>
  </si>
  <si>
    <t>MUNINDRA SINGH</t>
  </si>
  <si>
    <t>Highlight All The Names Which has Contain Ramesh in Given List</t>
  </si>
  <si>
    <t>Ramesh Singh</t>
  </si>
  <si>
    <t>Ramesh Prasad</t>
  </si>
  <si>
    <t>Ramesh Kumar Thakur</t>
  </si>
  <si>
    <t>FIND OUT TOTAL NUMBERS OF ORDER AS PER GIVEN CRITERIA</t>
  </si>
  <si>
    <t>As on date</t>
  </si>
  <si>
    <t>Supplier Name</t>
  </si>
  <si>
    <t>CITY_NAME</t>
  </si>
  <si>
    <t>STATE</t>
  </si>
  <si>
    <t>COUNTRY</t>
  </si>
  <si>
    <t>No. of orders</t>
  </si>
  <si>
    <t>Transurban (USA) Development Ltd.</t>
  </si>
  <si>
    <t>Kanpur</t>
  </si>
  <si>
    <t>Uttar Pradesh</t>
  </si>
  <si>
    <t>India</t>
  </si>
  <si>
    <t>CRITERIA</t>
  </si>
  <si>
    <t>COX TRACTOR COMPANY Ltd.</t>
  </si>
  <si>
    <t>Nagpur</t>
  </si>
  <si>
    <t>Maharashtra</t>
  </si>
  <si>
    <t>BETWEEN 12-01-2016 TO 19-02-2017</t>
  </si>
  <si>
    <t>Rolling Stock Pictures Ltd</t>
  </si>
  <si>
    <t>Aligarh</t>
  </si>
  <si>
    <t>Shirts &amp; Other Stuff Ltd.</t>
  </si>
  <si>
    <t>Jalandhar</t>
  </si>
  <si>
    <t>Punjab</t>
  </si>
  <si>
    <t>TOTAL NUMBERS OF ORDER</t>
  </si>
  <si>
    <t>ERAC - Clean Air Ltd</t>
  </si>
  <si>
    <t>Henryetta</t>
  </si>
  <si>
    <t>WA</t>
  </si>
  <si>
    <t>Canada</t>
  </si>
  <si>
    <t>Four Square Industrial Constructors Ltd</t>
  </si>
  <si>
    <t>Allahabad</t>
  </si>
  <si>
    <t>Green Shield</t>
  </si>
  <si>
    <t>EZS Language Resource</t>
  </si>
  <si>
    <t>Lucknow</t>
  </si>
  <si>
    <t>Silver Dollar Optical Corporation</t>
  </si>
  <si>
    <t>Kochi</t>
  </si>
  <si>
    <t>Kerala</t>
  </si>
  <si>
    <t>URS Corporation</t>
  </si>
  <si>
    <t>Putney Mechanical Co. Ltd.</t>
  </si>
  <si>
    <t>Farmville</t>
  </si>
  <si>
    <t>MO</t>
  </si>
  <si>
    <t>DOMINION CARTON CORPORATION</t>
  </si>
  <si>
    <t>Bristol</t>
  </si>
  <si>
    <t>FL</t>
  </si>
  <si>
    <t>Jai Welding Ltd</t>
  </si>
  <si>
    <t>Mumbai</t>
  </si>
  <si>
    <t>Virginia Turf Management Associates Ltd</t>
  </si>
  <si>
    <t>Gorakhpur</t>
  </si>
  <si>
    <t>Express Auto Center Ltd.</t>
  </si>
  <si>
    <t>Riesbeck Contracting Ltd.</t>
  </si>
  <si>
    <t>PROCONEX</t>
  </si>
  <si>
    <t>Kannur</t>
  </si>
  <si>
    <t>X Engineering Software Systems Corp.</t>
  </si>
  <si>
    <t>WACO CHEMICAL &amp; SUPPLY CO.</t>
  </si>
  <si>
    <t>Agra</t>
  </si>
  <si>
    <t>Tinsley Film &amp; Video Ltd.</t>
  </si>
  <si>
    <t>Jhansi</t>
  </si>
  <si>
    <t>Lamont Digital Systems Ltd.</t>
  </si>
  <si>
    <t>Surat</t>
  </si>
  <si>
    <t>Gujrat</t>
  </si>
  <si>
    <t>Tilley Chemical Company Ltd.</t>
  </si>
  <si>
    <t>Nashik</t>
  </si>
  <si>
    <t>ByteLink Systems Ltd.</t>
  </si>
  <si>
    <t>Aquarius Ltd</t>
  </si>
  <si>
    <t>New Delhi</t>
  </si>
  <si>
    <t>Delhi</t>
  </si>
  <si>
    <t>Covenant Pest Control</t>
  </si>
  <si>
    <t>Tracey Attlee Ltd</t>
  </si>
  <si>
    <t>WEST SERVICE CENTER Ltd</t>
  </si>
  <si>
    <t>Noida</t>
  </si>
  <si>
    <t>B Creative LTD</t>
  </si>
  <si>
    <t>Asansol</t>
  </si>
  <si>
    <t>West Bengal</t>
  </si>
  <si>
    <t>KoolSpan Ltd.</t>
  </si>
  <si>
    <t>Connaught Place</t>
  </si>
  <si>
    <t>Custom Solutions</t>
  </si>
  <si>
    <t>Varanshi</t>
  </si>
  <si>
    <t>Henry J. Boguniecki</t>
  </si>
  <si>
    <t>Udaipur</t>
  </si>
  <si>
    <t>Rajasthan</t>
  </si>
  <si>
    <t>Paver Scapes Ltd</t>
  </si>
  <si>
    <t>Amritsar</t>
  </si>
  <si>
    <t>Translogistix</t>
  </si>
  <si>
    <t>Jabalpur</t>
  </si>
  <si>
    <t>Madhya Pradesh</t>
  </si>
  <si>
    <t>Business Partner of Richmond</t>
  </si>
  <si>
    <t>Pratapgarh</t>
  </si>
  <si>
    <t>Luck Stone Corporation</t>
  </si>
  <si>
    <t>Chesapeake Technology Mgmt Ltd</t>
  </si>
  <si>
    <t>Meerut</t>
  </si>
  <si>
    <t>Saho Ltd</t>
  </si>
  <si>
    <t>Prime Co dba Crown Collectibles</t>
  </si>
  <si>
    <t>Coastal Pest Control Ltd.</t>
  </si>
  <si>
    <t>Southern Nights Mattress Co.</t>
  </si>
  <si>
    <t>InfraMap Corp.</t>
  </si>
  <si>
    <t>Miller's Cabinets Ltd.</t>
  </si>
  <si>
    <t>Bengaluru</t>
  </si>
  <si>
    <t>Karnataka</t>
  </si>
  <si>
    <t>Cleaning &amp; Restoration Services Ltd.</t>
  </si>
  <si>
    <t>Jaipur</t>
  </si>
  <si>
    <t>Soft-Tech LTD</t>
  </si>
  <si>
    <t>NEXTIRAONE</t>
  </si>
  <si>
    <t>Tastings of Charlottesville</t>
  </si>
  <si>
    <t>Charlottesville</t>
  </si>
  <si>
    <t>Innovative Turf Services Ltd</t>
  </si>
  <si>
    <t>Mr Digital Technology</t>
  </si>
  <si>
    <t>Sunlife Systems International Ltd.</t>
  </si>
  <si>
    <t>Marc Mason</t>
  </si>
  <si>
    <t>Motoroyal dba Royal Oil Company</t>
  </si>
  <si>
    <t>ALPHA Construction Company Ltd.</t>
  </si>
  <si>
    <t>Satna</t>
  </si>
  <si>
    <t>Keenskills</t>
  </si>
  <si>
    <t>LANFORD BROTHERS</t>
  </si>
  <si>
    <t>ROANOKE</t>
  </si>
  <si>
    <t>TN</t>
  </si>
  <si>
    <t>Presidium Learning</t>
  </si>
  <si>
    <t>T-Body Promotions</t>
  </si>
  <si>
    <t>Clark Gas &amp; Oil</t>
  </si>
  <si>
    <t>Stuart</t>
  </si>
  <si>
    <t>MANAGEMENT TECHNOLOGY</t>
  </si>
  <si>
    <t>Perago Learning Solutions Ltd.</t>
  </si>
  <si>
    <t>CLEAR MANAGEMENT SOLUTIONS Ltd.</t>
  </si>
  <si>
    <t>Dougherty Equipment Company</t>
  </si>
  <si>
    <t>Choe Enterprises Ltd</t>
  </si>
  <si>
    <t xml:space="preserve"> Teleconnection Services</t>
  </si>
  <si>
    <t>Enterprise e-Support Ltd.</t>
  </si>
  <si>
    <t>Roberts Towing Repair &amp; Equipment</t>
  </si>
  <si>
    <t>PANERA BREAD</t>
  </si>
  <si>
    <t>POHLIG BROTHERS Ltd</t>
  </si>
  <si>
    <t>Grimm + Parker Architects</t>
  </si>
  <si>
    <t>Academy Corporation</t>
  </si>
  <si>
    <t>Durgapur</t>
  </si>
  <si>
    <t>BK Security and Home Automation Ltd</t>
  </si>
  <si>
    <t>Eula V. Jones</t>
  </si>
  <si>
    <t>AMS Contractors Ltd</t>
  </si>
  <si>
    <t>Getsco</t>
  </si>
  <si>
    <t>McCoy Plumbing &amp; Heating Ltd.</t>
  </si>
  <si>
    <t>Polar King International Ltd</t>
  </si>
  <si>
    <t>Fort Wayne</t>
  </si>
  <si>
    <t>Complete Products</t>
  </si>
  <si>
    <t>Caliper Corporation</t>
  </si>
  <si>
    <t>Snead's Backhoe Septic Service Ltd.</t>
  </si>
  <si>
    <t>Sunset Group Ltd. dba Sunset Learning</t>
  </si>
  <si>
    <t>Judith Weaver LPC</t>
  </si>
  <si>
    <t>Mangalore</t>
  </si>
  <si>
    <t>G2 Systems. Ltd</t>
  </si>
  <si>
    <t>Methuen</t>
  </si>
  <si>
    <t>Sai Krupa Builders PVT LTD</t>
  </si>
  <si>
    <t>AMATROL Ltd.</t>
  </si>
  <si>
    <t>Bryant Waste Management Ltd</t>
  </si>
  <si>
    <t>Kolkata</t>
  </si>
  <si>
    <t>Vibra-Tech Engineers Ltd.</t>
  </si>
  <si>
    <t>InterNuntius Ltd.</t>
  </si>
  <si>
    <t>Annapurna Products Ltd</t>
  </si>
  <si>
    <t>Delta Foremost Chemical Corp.</t>
  </si>
  <si>
    <t>Memphis</t>
  </si>
  <si>
    <t>Guardian Fire Testing Laboratories Ltd.</t>
  </si>
  <si>
    <t>CaLtdom Utility Co. Ltd</t>
  </si>
  <si>
    <t>THE PHOENIX SECURITY GROUP LTD.</t>
  </si>
  <si>
    <t>Donihe Graphics Ltd.</t>
  </si>
  <si>
    <t>Ambra Le Roy Medical Products</t>
  </si>
  <si>
    <t>Two Way Radio of Carolina Ltd.</t>
  </si>
  <si>
    <t>Staunton Fruit &amp; Produce Co. Ltd.</t>
  </si>
  <si>
    <t>Schroeder Optical Co. Ltd.</t>
  </si>
  <si>
    <t>Daphne Hawkins</t>
  </si>
  <si>
    <t>Pinnacle Systems Ltd.</t>
  </si>
  <si>
    <t>NO #1 Cleaning Co.</t>
  </si>
  <si>
    <t>Hawk Construction</t>
  </si>
  <si>
    <t>General Rubber &amp; Plastics of Louisville</t>
  </si>
  <si>
    <t>VISCOM Associates Ltd.</t>
  </si>
  <si>
    <t>EPAcoat Ltd.</t>
  </si>
  <si>
    <t>Insight Global Ltd.</t>
  </si>
  <si>
    <t>DP Distribution &amp; Consulting</t>
  </si>
  <si>
    <t>Bug Busters Pest Control Services</t>
  </si>
  <si>
    <t>Element K Corporation</t>
  </si>
  <si>
    <t>Atlanta</t>
  </si>
  <si>
    <t>Table Solutions</t>
  </si>
  <si>
    <t>Upscale Cleaning Services Ltd.</t>
  </si>
  <si>
    <t>Sunnyside Awning Company</t>
  </si>
  <si>
    <t>SUBURBAN PROPANE</t>
  </si>
  <si>
    <t>NEMO-Q L.P.</t>
  </si>
  <si>
    <t>Mckinney</t>
  </si>
  <si>
    <t>Ulsaker Studio Ltd.</t>
  </si>
  <si>
    <t>Carpenter Construction and Services</t>
  </si>
  <si>
    <t>Chennai</t>
  </si>
  <si>
    <t>Tamilnadu</t>
  </si>
  <si>
    <t>Kings III Emergency Communications</t>
  </si>
  <si>
    <t>Coppell</t>
  </si>
  <si>
    <t>Quantum Inc.</t>
  </si>
  <si>
    <t>Yuron Corporation</t>
  </si>
  <si>
    <t>H &amp; H Tree Service</t>
  </si>
  <si>
    <t>Boss Consulting Services Ltd.</t>
  </si>
  <si>
    <t>Data Business Systems Ltd.</t>
  </si>
  <si>
    <t>Choice Printing Services Ltd</t>
  </si>
  <si>
    <t>Sourcing Store</t>
  </si>
  <si>
    <t>C.C. Powell &amp; Sons Ltd.</t>
  </si>
  <si>
    <t>JHH Associates</t>
  </si>
  <si>
    <t>PBS&amp;J</t>
  </si>
  <si>
    <t>Configuration Ltd.</t>
  </si>
  <si>
    <t>Gandhinagar</t>
  </si>
  <si>
    <t>Innovative Concepts and Change</t>
  </si>
  <si>
    <t>eGov Strategies Ltd</t>
  </si>
  <si>
    <t>Proper Focus Ltd.</t>
  </si>
  <si>
    <t>Move Clicks Ltd</t>
  </si>
  <si>
    <t>Life Safe Services Ltd</t>
  </si>
  <si>
    <t>The Microscope Store</t>
  </si>
  <si>
    <t>Schnabel Engineering Ltdorporated</t>
  </si>
  <si>
    <t>Raven Lane Ltd</t>
  </si>
  <si>
    <t>WEST GROUP</t>
  </si>
  <si>
    <t>Lucas Health Solutions Ltd</t>
  </si>
  <si>
    <t>Atlas Biologicals Ltd.</t>
  </si>
  <si>
    <t>Fort Collins</t>
  </si>
  <si>
    <t>RMF Engineering Ltd.</t>
  </si>
  <si>
    <t>U. S. Pest Control Ltd.</t>
  </si>
  <si>
    <t>Gatlin Education Services Ltd</t>
  </si>
  <si>
    <t>CampusWorks Ltd</t>
  </si>
  <si>
    <t>Sarasota</t>
  </si>
  <si>
    <t>E&amp;S Equipment Ltd</t>
  </si>
  <si>
    <t>Cremer Engineering Compay Ltd.</t>
  </si>
  <si>
    <t>QTechnology International Ltd.</t>
  </si>
  <si>
    <t>Debra's Glass Ltd.</t>
  </si>
  <si>
    <t>ICONMA Ltd</t>
  </si>
  <si>
    <t>Magic Man Home Improvement</t>
  </si>
  <si>
    <t>Fantaste Ltd.</t>
  </si>
  <si>
    <t>MANLEY'S SERVICE CO. Ltd.</t>
  </si>
  <si>
    <t>Hanmark Ltd</t>
  </si>
  <si>
    <t>A Winning Taste Ltd</t>
  </si>
  <si>
    <t>Pritchard Industries Ltd.</t>
  </si>
  <si>
    <t>Terem Corporation</t>
  </si>
  <si>
    <t>RAPICOM IN</t>
  </si>
  <si>
    <t>S&amp;B Designs</t>
  </si>
  <si>
    <t>CESSNA AIRCRAFT COMPANY</t>
  </si>
  <si>
    <t>Truland Service Corporation</t>
  </si>
  <si>
    <t>Whaley Foodservice Repairs</t>
  </si>
  <si>
    <t>LEXINGTON</t>
  </si>
  <si>
    <t>Premier Consultants International Ltd</t>
  </si>
  <si>
    <t>Vellore</t>
  </si>
  <si>
    <t>Elite Chimney Services</t>
  </si>
  <si>
    <t>Rockin R International Ltd.</t>
  </si>
  <si>
    <t>marilyn blake</t>
  </si>
  <si>
    <t>JGS Performance Solutions Ltd</t>
  </si>
  <si>
    <t>Gurpreet Singh</t>
  </si>
  <si>
    <t>American Seating Company</t>
  </si>
  <si>
    <t>Felton Brothers Transit Mix Ltd.</t>
  </si>
  <si>
    <t>Mimi's Gift Baskets and Bears</t>
  </si>
  <si>
    <t>Hari Om Printing &amp; Graphics</t>
  </si>
  <si>
    <t>Anchor Sign Corp.</t>
  </si>
  <si>
    <t>Cox Powell Corporation</t>
  </si>
  <si>
    <t>Tate Engineering Systems Ltd.</t>
  </si>
  <si>
    <t>Automated Production Machining Ltd.</t>
  </si>
  <si>
    <t>Cumberland Mountain Community Services</t>
  </si>
  <si>
    <t>Cedar Bluff</t>
  </si>
  <si>
    <t>The Scholar Ship</t>
  </si>
  <si>
    <t>The Gramophone Records Co. Ltd.</t>
  </si>
  <si>
    <t>Superior Landscaping and Excavation Ltd</t>
  </si>
  <si>
    <t>Hope Furrer Associates Ltd.</t>
  </si>
  <si>
    <t>Brinkley Solutions</t>
  </si>
  <si>
    <t>Best Western Battlefield Inn</t>
  </si>
  <si>
    <t>Libra Software Corporation</t>
  </si>
  <si>
    <t>PDAS L.L.C.</t>
  </si>
  <si>
    <t>R. R. Beasley Ltd</t>
  </si>
  <si>
    <t>Henley Building Supply Ltd.</t>
  </si>
  <si>
    <t>American Electric Service Co. Ltd.</t>
  </si>
  <si>
    <t>Mb Staffing Services Ltd</t>
  </si>
  <si>
    <t>Divine Concepts &amp; Designs Ltd</t>
  </si>
  <si>
    <t>Belmont Peanuts of Southampton</t>
  </si>
  <si>
    <t>The North Highland Company</t>
  </si>
  <si>
    <t>Sheaves Floors Ltd</t>
  </si>
  <si>
    <t>Parker Executive Search</t>
  </si>
  <si>
    <t>Tyree-Bell Enterprises Ltd</t>
  </si>
  <si>
    <t>Lynchburg</t>
  </si>
  <si>
    <t>Sagar Samrat Ferry</t>
  </si>
  <si>
    <t>Kingsway Physical Therapy L.L.C.</t>
  </si>
  <si>
    <t>Hampton</t>
  </si>
  <si>
    <t>AL</t>
  </si>
  <si>
    <t>Nanette Hudson</t>
  </si>
  <si>
    <t>International Flooring</t>
  </si>
  <si>
    <t>Furniture &amp; More Ltd.</t>
  </si>
  <si>
    <t>Guy's Upholstering &amp; Interiors Ltd.</t>
  </si>
  <si>
    <t>Van Dorn Barber Shop</t>
  </si>
  <si>
    <t>PeninsulaFireProtectionLtd</t>
  </si>
  <si>
    <t>Mayer Electric Supply Company</t>
  </si>
  <si>
    <t>Tyson's ConstructionLtd</t>
  </si>
  <si>
    <t>SGFA World</t>
  </si>
  <si>
    <t>innovative sports training Ltd</t>
  </si>
  <si>
    <t>AROMAS CAFE</t>
  </si>
  <si>
    <t>Offender Aid and Restoration of Arlington County Ltd.</t>
  </si>
  <si>
    <t>American Red Cross Mountain Empire Chapter</t>
  </si>
  <si>
    <t>General Hardware Stores</t>
  </si>
  <si>
    <t>DENNIS' TRUCK &amp; TRAILER REPAIR Ltd.</t>
  </si>
  <si>
    <t>Ajanta Building Services</t>
  </si>
  <si>
    <t>Delcan Corporation</t>
  </si>
  <si>
    <t>Family Systems II Ltd.</t>
  </si>
  <si>
    <t>Mahaveer Agency</t>
  </si>
  <si>
    <t>Hawkins Grass Cutting Service</t>
  </si>
  <si>
    <t>East Ocean Exterior Ltd.</t>
  </si>
  <si>
    <t>K-Jack Services</t>
  </si>
  <si>
    <t>LCCI Construction Management Ltd</t>
  </si>
  <si>
    <t>Agam Water Suppliers</t>
  </si>
  <si>
    <t>Komo Machine Ltd.</t>
  </si>
  <si>
    <t>WilliamsEngineering P.C.</t>
  </si>
  <si>
    <t>Hampton Construction Services</t>
  </si>
  <si>
    <t>Crewestone Technologies Ltd.</t>
  </si>
  <si>
    <t>IBI Ltd</t>
  </si>
  <si>
    <t>Masterminds Ltd</t>
  </si>
  <si>
    <t>Rolf Jensen &amp; Associates</t>
  </si>
  <si>
    <t>Global Client Consulting Ltd</t>
  </si>
  <si>
    <t>Advanced Bionics Ltd</t>
  </si>
  <si>
    <t>CABI</t>
  </si>
  <si>
    <t>Western Highway Products</t>
  </si>
  <si>
    <t>STANTON</t>
  </si>
  <si>
    <t>Safety Net Corporation dba Fibertechs</t>
  </si>
  <si>
    <t>Boonton</t>
  </si>
  <si>
    <t>Germaine Laboratories Ltd.</t>
  </si>
  <si>
    <t>Confident Controls USA</t>
  </si>
  <si>
    <t>Fisher Auto Parts</t>
  </si>
  <si>
    <t>Ludhiana</t>
  </si>
  <si>
    <t>LTD Management - HI Express-Williamsburg</t>
  </si>
  <si>
    <t>Lafayette Group Ltd.</t>
  </si>
  <si>
    <t>B &amp; D Consulting</t>
  </si>
  <si>
    <t>C. J. Prettyman Jr. Ltd.</t>
  </si>
  <si>
    <t>Automation Controls</t>
  </si>
  <si>
    <t>BIPA Systems Ltd</t>
  </si>
  <si>
    <t>Educational Computer Systems Ltd.</t>
  </si>
  <si>
    <t>Convict Hill Floor Covering &amp; Design</t>
  </si>
  <si>
    <t>Virginia Security Concepts</t>
  </si>
  <si>
    <t>Roanoke</t>
  </si>
  <si>
    <t>Autoville Upholstery</t>
  </si>
  <si>
    <t>Martinsville</t>
  </si>
  <si>
    <t>THOMAS W. RAFTERY Ltd.</t>
  </si>
  <si>
    <t>We Clean Ltd.</t>
  </si>
  <si>
    <t>Averitt Express Ltd.</t>
  </si>
  <si>
    <t>Mobility Products &amp; Services Ltd.</t>
  </si>
  <si>
    <t>Stonee Masonry Ltd.</t>
  </si>
  <si>
    <t>Clancy &amp; Theys Construction Company</t>
  </si>
  <si>
    <t>DBI Services Ltd</t>
  </si>
  <si>
    <t>Hazleton</t>
  </si>
  <si>
    <t>Embassy Suites Hotel</t>
  </si>
  <si>
    <t>Gold Standard Multimedia Ltd.</t>
  </si>
  <si>
    <t>Turbo Vacuum</t>
  </si>
  <si>
    <t>HealthKeepers Ltd.</t>
  </si>
  <si>
    <t>Covel Family Services</t>
  </si>
  <si>
    <t>Mridula Marathe &amp; Co.</t>
  </si>
  <si>
    <t>Premiums Ltd</t>
  </si>
  <si>
    <t>Technical Consultants International</t>
  </si>
  <si>
    <t>Roseville</t>
  </si>
  <si>
    <t>GLORY TO GOD CLEANING SERVICE Ltd</t>
  </si>
  <si>
    <t>Newmans Contracting</t>
  </si>
  <si>
    <t>Jackson's Welding</t>
  </si>
  <si>
    <t>VizX Labs Ltd</t>
  </si>
  <si>
    <t>Southern DataComm Ltd.</t>
  </si>
  <si>
    <t>Expressions by Ida</t>
  </si>
  <si>
    <t>ACO Med Supply Ltd.</t>
  </si>
  <si>
    <t>Business Interior Concepts</t>
  </si>
  <si>
    <t>The Stuffed Animal House Ltd</t>
  </si>
  <si>
    <t>Blue Sky Landscaping Ltd.</t>
  </si>
  <si>
    <t>Fairway Consulting Group Ltd</t>
  </si>
  <si>
    <t>May Engineering Company Ltd</t>
  </si>
  <si>
    <t>graphtec</t>
  </si>
  <si>
    <t>Project SEARCH</t>
  </si>
  <si>
    <t>Jensen Apparel</t>
  </si>
  <si>
    <t>Jani King of Washington D.C.</t>
  </si>
  <si>
    <t>Blankinship Construction Ltd.</t>
  </si>
  <si>
    <t>Architectural Wood</t>
  </si>
  <si>
    <t>Snead and Sons Enterprises</t>
  </si>
  <si>
    <t>Fugro Consultants Ltd.</t>
  </si>
  <si>
    <t>WATERFRONT MARINE CONSTRUCTION Ltd.</t>
  </si>
  <si>
    <t>Jackson Support Services Ltd.</t>
  </si>
  <si>
    <t>Virginia Commonwealth Contractors Ltdorporated</t>
  </si>
  <si>
    <t>AlliedBarton Security Services</t>
  </si>
  <si>
    <t>The Sign Shop of Newport News Ltd.</t>
  </si>
  <si>
    <t>METRO HEAVY DUTY DISTRIBUTORS Ltd</t>
  </si>
  <si>
    <t>Rajabhau M Sapre</t>
  </si>
  <si>
    <t>Willis Entreprises Ltd</t>
  </si>
  <si>
    <t>Coach Blizzard Tours Ltd.</t>
  </si>
  <si>
    <t>McGees Painting And Pressure Washing</t>
  </si>
  <si>
    <t>SUTTON FORD Ltd.</t>
  </si>
  <si>
    <t>Capitol Services Ltd.</t>
  </si>
  <si>
    <t>WILSON &amp; ASSOCIATES PC</t>
  </si>
  <si>
    <t>National Peening Ltd.</t>
  </si>
  <si>
    <t>Infocrossing Ltd.</t>
  </si>
  <si>
    <t>Terrell &amp; Associates Ltd</t>
  </si>
  <si>
    <t>The Warrell Corporation</t>
  </si>
  <si>
    <t>Able Information Systems Ltd</t>
  </si>
  <si>
    <t>CARPET VILLAGE Ltd.</t>
  </si>
  <si>
    <t>K-Con Ltd</t>
  </si>
  <si>
    <t>Chapman Solutions Ltd.</t>
  </si>
  <si>
    <t>Matthews Medical Store</t>
  </si>
  <si>
    <t>Heat Product Sales Ltd.</t>
  </si>
  <si>
    <t>United Contractors of Virginia</t>
  </si>
  <si>
    <t>Safety Improvement Services Ltd</t>
  </si>
  <si>
    <t>SECURITEC Ltd.</t>
  </si>
  <si>
    <t>ROCKVILLE</t>
  </si>
  <si>
    <t>Commonweath Security &amp; Investigation Ltd</t>
  </si>
  <si>
    <t>Blackstone</t>
  </si>
  <si>
    <t>Redleaf Press</t>
  </si>
  <si>
    <t>Ajel Technologies Ltd</t>
  </si>
  <si>
    <t>Mainline Information Systems Ltd</t>
  </si>
  <si>
    <t>Fitzgerald &amp; Halliday Ltd.</t>
  </si>
  <si>
    <t>Art &amp; Science Group Ltd</t>
  </si>
  <si>
    <t>Durham</t>
  </si>
  <si>
    <t>Robert Glendinning</t>
  </si>
  <si>
    <t>Visual Data Ltd.</t>
  </si>
  <si>
    <t>Eaheart Excavating Ltd.</t>
  </si>
  <si>
    <t>Executive Leadership Coaching Ltd</t>
  </si>
  <si>
    <t>Truck Enterprises Hagerstown Ltd.</t>
  </si>
  <si>
    <t>A &amp; S ENTERPRISES</t>
  </si>
  <si>
    <t>Bruce Berryhill</t>
  </si>
  <si>
    <t>Virginia Atlantic TradingLtd</t>
  </si>
  <si>
    <t>Emergency Planning Management Ltd.</t>
  </si>
  <si>
    <t>ECK Supply Company</t>
  </si>
  <si>
    <t>Valley Pressure Washing Ltd</t>
  </si>
  <si>
    <t>Nutmeg Foods Ltd</t>
  </si>
  <si>
    <t>OurVendor.com</t>
  </si>
  <si>
    <t>IT and Communications Company</t>
  </si>
  <si>
    <t>Anne Chamberlain Ltd</t>
  </si>
  <si>
    <t>Jones Brothers Excavating Ltd</t>
  </si>
  <si>
    <t>Gardner Telecom Ltd.</t>
  </si>
  <si>
    <t>Financial Accounting Foundation</t>
  </si>
  <si>
    <t>Gary Anderson Tree Care</t>
  </si>
  <si>
    <t>Easter Fencing</t>
  </si>
  <si>
    <t>Cana</t>
  </si>
  <si>
    <t>J. JENKINS SONS COMPANY Ltd.</t>
  </si>
  <si>
    <t>Culligan of Greater Virginia</t>
  </si>
  <si>
    <t>F.G.Smith Fence Tech Services</t>
  </si>
  <si>
    <t>corvel corporation</t>
  </si>
  <si>
    <t>Eure Custom Signs Ltd.</t>
  </si>
  <si>
    <t>Autumn Contracting Ltd.</t>
  </si>
  <si>
    <t>ESCO PRODUCTS Ltd.</t>
  </si>
  <si>
    <t>Oak Ridge</t>
  </si>
  <si>
    <t>Applied Technology and Engineering</t>
  </si>
  <si>
    <t>Earlysville</t>
  </si>
  <si>
    <t>Robinson's Lawn Service Ltd.</t>
  </si>
  <si>
    <t>Giles Auto Parts Ltd.</t>
  </si>
  <si>
    <t>Pearisburg</t>
  </si>
  <si>
    <t>NES Rentals</t>
  </si>
  <si>
    <t>Rentacrate Ltd.</t>
  </si>
  <si>
    <t>Beltsville</t>
  </si>
  <si>
    <t>Varina Automotive Service Ltd.</t>
  </si>
  <si>
    <t>John Talley Motors Ltd.</t>
  </si>
  <si>
    <t>Hampton Roads Commercial Cleaning Services</t>
  </si>
  <si>
    <t>ALRAN SALES CO. Ltd.</t>
  </si>
  <si>
    <t>YORKTOWN HGTS.</t>
  </si>
  <si>
    <t>1Vision Solutions Ltd</t>
  </si>
  <si>
    <t>National Spirit Group</t>
  </si>
  <si>
    <t>Professional Computing Resources Ltd.</t>
  </si>
  <si>
    <t>Grand Rapids</t>
  </si>
  <si>
    <t>Phoenix Group of Virginia Ltd.</t>
  </si>
  <si>
    <t>Potomac Environmental Tech. Ltd.</t>
  </si>
  <si>
    <t>BELTSVILLE</t>
  </si>
  <si>
    <t>E Label Solutions</t>
  </si>
  <si>
    <t>jacksonvillee</t>
  </si>
  <si>
    <t>Art and Frame Studio LTD.</t>
  </si>
  <si>
    <t xml:space="preserve">Hero Art Ltdorporated </t>
  </si>
  <si>
    <t>Kalicharan Makheeja &amp; Sons</t>
  </si>
  <si>
    <t>Site Works Ltd.</t>
  </si>
  <si>
    <t>Line-X-IT Ltd</t>
  </si>
  <si>
    <t>Bright's Roofing and Guttering</t>
  </si>
  <si>
    <t>Staunton</t>
  </si>
  <si>
    <t>BRUSH IT ON PAINT CO. Ltd</t>
  </si>
  <si>
    <t>Tadkaa Maratha Snaks</t>
  </si>
  <si>
    <t>Kapoor &amp; Sehagal PVT LTD</t>
  </si>
  <si>
    <t>Sugam Water Suppliers</t>
  </si>
  <si>
    <t>Shivam Printers</t>
  </si>
  <si>
    <t>MAKE SIMILOR PIVOT TABLE AS GIVEN IN THE SHEET WITH THE GIVEN DATA</t>
  </si>
  <si>
    <t>STR_1_NM</t>
  </si>
  <si>
    <t>MOB_NO</t>
  </si>
  <si>
    <t>Vendor_ID</t>
  </si>
  <si>
    <t>Amount</t>
  </si>
  <si>
    <t>GT Road, Masoodabad</t>
  </si>
  <si>
    <t>866-365-7473</t>
  </si>
  <si>
    <t>VS0000053937</t>
  </si>
  <si>
    <t>12662 Bermuda Triangle Road</t>
  </si>
  <si>
    <t>804-748-5592</t>
  </si>
  <si>
    <t>VS0000055542</t>
  </si>
  <si>
    <t>2200 Old York Hampton Hwy.</t>
  </si>
  <si>
    <t>757-874-4456</t>
  </si>
  <si>
    <t>VS0000030097</t>
  </si>
  <si>
    <t>9720 Jefferson Davis Hwy.</t>
  </si>
  <si>
    <t>804-743-0603</t>
  </si>
  <si>
    <t>E86108</t>
  </si>
  <si>
    <t>2608 Sweetgum Drive</t>
  </si>
  <si>
    <t>801-749-6501</t>
  </si>
  <si>
    <t>E49464</t>
  </si>
  <si>
    <t>P.O. BOX 2105 (MAIL ONLY)</t>
  </si>
  <si>
    <t>706-277-9426</t>
  </si>
  <si>
    <t>E4836</t>
  </si>
  <si>
    <t>5007 c Victory Blvd</t>
  </si>
  <si>
    <t>757-201-9626</t>
  </si>
  <si>
    <t>VS0000038778</t>
  </si>
  <si>
    <t>282 Gretna Green Court</t>
  </si>
  <si>
    <t>703-751-1888</t>
  </si>
  <si>
    <t>VS0000057877</t>
  </si>
  <si>
    <t>154 ARNETT BLVD.</t>
  </si>
  <si>
    <t>434-793-0616</t>
  </si>
  <si>
    <t>E5978</t>
  </si>
  <si>
    <t>3189 walkers creek rd</t>
  </si>
  <si>
    <t>540-348-6342</t>
  </si>
  <si>
    <t>VS0000016455</t>
  </si>
  <si>
    <t>8213 Sidlaw Hills Terrace</t>
  </si>
  <si>
    <t>804-768-1333</t>
  </si>
  <si>
    <t>VS0000020434</t>
  </si>
  <si>
    <t>12308 Spur Lane</t>
  </si>
  <si>
    <t>804-749-4247</t>
  </si>
  <si>
    <t>VS0000037179</t>
  </si>
  <si>
    <t>338 E. Lemon St.</t>
  </si>
  <si>
    <t>727-944-2800</t>
  </si>
  <si>
    <t>E52111</t>
  </si>
  <si>
    <t>7863 VIRGINIA OAKS DRIVE</t>
  </si>
  <si>
    <t>703-753-8097</t>
  </si>
  <si>
    <t>C11057</t>
  </si>
  <si>
    <t>P58, Prem Colony, Sarai Lavaria</t>
  </si>
  <si>
    <t>866-302-8616</t>
  </si>
  <si>
    <t>VS0000006187</t>
  </si>
  <si>
    <t>5624 Park Road</t>
  </si>
  <si>
    <t>434-823-8447</t>
  </si>
  <si>
    <t>VC0000116400</t>
  </si>
  <si>
    <t>15050 Cedar Avenue South</t>
  </si>
  <si>
    <t>800-350-6318</t>
  </si>
  <si>
    <t>E54210</t>
  </si>
  <si>
    <t>15 Wenonah Terrace</t>
  </si>
  <si>
    <t>716-835-5682</t>
  </si>
  <si>
    <t>VS0000042457</t>
  </si>
  <si>
    <t>1845 Westland Rd.</t>
  </si>
  <si>
    <t>540-342-5606</t>
  </si>
  <si>
    <t>E57627</t>
  </si>
  <si>
    <t>4500 Oakleys Lane</t>
  </si>
  <si>
    <t>804-752-7754</t>
  </si>
  <si>
    <t>E69528</t>
  </si>
  <si>
    <t>254 Bennett Avenue</t>
  </si>
  <si>
    <t>775-942-2881</t>
  </si>
  <si>
    <t>E79191</t>
  </si>
  <si>
    <t>601 Salem Ave. SW</t>
  </si>
  <si>
    <t>540-344-0464</t>
  </si>
  <si>
    <t>E54141</t>
  </si>
  <si>
    <t>12801 OLD STAGE ROAD</t>
  </si>
  <si>
    <t>804-748-8267</t>
  </si>
  <si>
    <t>C3462</t>
  </si>
  <si>
    <t>275 Park Avenue</t>
  </si>
  <si>
    <t>860-289-6310</t>
  </si>
  <si>
    <t>VC0000136820</t>
  </si>
  <si>
    <t>10375 Park Meadows Drive</t>
  </si>
  <si>
    <t>720-284-3897</t>
  </si>
  <si>
    <t>VS0000010957</t>
  </si>
  <si>
    <t>2251 Eisenhower Avenue</t>
  </si>
  <si>
    <t>720-269-7820</t>
  </si>
  <si>
    <t>VS0000043136</t>
  </si>
  <si>
    <t>12100 sunrise valley dr</t>
  </si>
  <si>
    <t>703-763-7000</t>
  </si>
  <si>
    <t>VS0000056745</t>
  </si>
  <si>
    <t>205/009, Brahman Puri Chowk</t>
  </si>
  <si>
    <t>803-796-6250</t>
  </si>
  <si>
    <t>E41159</t>
  </si>
  <si>
    <t>P. O. Box 350</t>
  </si>
  <si>
    <t>804-788-0847</t>
  </si>
  <si>
    <t>VC0000107080</t>
  </si>
  <si>
    <t>11715 Pump Station Way</t>
  </si>
  <si>
    <t>703-753-2446</t>
  </si>
  <si>
    <t>VS0000043121</t>
  </si>
  <si>
    <t>255 N. Pleasant Ave.</t>
  </si>
  <si>
    <t>717-244-1033</t>
  </si>
  <si>
    <t>E62597</t>
  </si>
  <si>
    <t>44081 Pipeline Plaza</t>
  </si>
  <si>
    <t>800-489-8046</t>
  </si>
  <si>
    <t>VS0000001906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</si>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</sst>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7">
    <font>
      <sz val="11"/>
      <color theme="1"/>
      <name val="Calibri"/>
      <scheme val="minor"/>
    </font>
    <font>
      <b/>
      <sz val="16"/>
      <color theme="1"/>
      <name val="Calibri"/>
    </font>
    <font>
      <sz val="11"/>
      <name val="Calibri"/>
    </font>
    <font>
      <sz val="14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0"/>
      <name val="Calibri"/>
    </font>
    <font>
      <b/>
      <sz val="11"/>
      <color theme="1"/>
      <name val="Calibri"/>
    </font>
    <font>
      <b/>
      <sz val="15"/>
      <color theme="1"/>
      <name val="Calibri"/>
    </font>
    <font>
      <b/>
      <sz val="14"/>
      <color theme="1"/>
      <name val="Calibri"/>
    </font>
    <font>
      <b/>
      <sz val="11"/>
      <color theme="1"/>
      <name val="Calibri"/>
      <scheme val="minor"/>
    </font>
    <font>
      <b/>
      <sz val="12"/>
      <color theme="1"/>
      <name val="Calibri"/>
    </font>
    <font>
      <b/>
      <sz val="20"/>
      <color theme="0"/>
      <name val="Calibri"/>
    </font>
    <font>
      <b/>
      <sz val="18"/>
      <color theme="1"/>
      <name val="Calibri"/>
    </font>
    <font>
      <b/>
      <sz val="11"/>
      <color rgb="FF1155CC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548135"/>
        <bgColor rgb="FF54813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FF9900"/>
        <bgColor rgb="FFFF9900"/>
      </patternFill>
    </fill>
    <fill>
      <patternFill patternType="solid">
        <fgColor rgb="FFE2EFD9"/>
        <bgColor rgb="FFE2EFD9"/>
      </patternFill>
    </fill>
    <fill>
      <patternFill patternType="solid">
        <fgColor rgb="FF8EAADB"/>
        <bgColor rgb="FF8EAADB"/>
      </patternFill>
    </fill>
    <fill>
      <patternFill patternType="solid">
        <fgColor rgb="FFFBE4D5"/>
        <bgColor rgb="FFFBE4D5"/>
      </patternFill>
    </fill>
  </fills>
  <borders count="5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5" fillId="0" borderId="0" xfId="0" applyFont="1"/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shrinkToFit="1"/>
    </xf>
    <xf numFmtId="0" fontId="7" fillId="5" borderId="19" xfId="0" applyFont="1" applyFill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 shrinkToFit="1"/>
    </xf>
    <xf numFmtId="0" fontId="4" fillId="0" borderId="24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4" fillId="0" borderId="29" xfId="0" applyFont="1" applyBorder="1" applyAlignment="1">
      <alignment horizontal="center" shrinkToFit="1"/>
    </xf>
    <xf numFmtId="0" fontId="7" fillId="0" borderId="8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7" fillId="5" borderId="37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7" fillId="4" borderId="40" xfId="0" applyFont="1" applyFill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0" fillId="9" borderId="4" xfId="0" applyFont="1" applyFill="1" applyBorder="1" applyAlignment="1">
      <alignment horizontal="center"/>
    </xf>
    <xf numFmtId="0" fontId="10" fillId="9" borderId="0" xfId="0" applyFont="1" applyFill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64" fontId="10" fillId="0" borderId="7" xfId="0" applyNumberFormat="1" applyFont="1" applyBorder="1" applyAlignment="1">
      <alignment horizontal="center"/>
    </xf>
    <xf numFmtId="0" fontId="11" fillId="0" borderId="44" xfId="0" applyFont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/>
    <xf numFmtId="0" fontId="10" fillId="0" borderId="0" xfId="0" applyFont="1"/>
    <xf numFmtId="0" fontId="7" fillId="5" borderId="8" xfId="0" applyFont="1" applyFill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4" fillId="0" borderId="8" xfId="0" applyFont="1" applyBorder="1"/>
    <xf numFmtId="0" fontId="7" fillId="10" borderId="7" xfId="0" applyFont="1" applyFill="1" applyBorder="1" applyAlignment="1">
      <alignment horizontal="center"/>
    </xf>
    <xf numFmtId="3" fontId="7" fillId="10" borderId="7" xfId="0" applyNumberFormat="1" applyFont="1" applyFill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4" fontId="0" fillId="0" borderId="0" xfId="0" applyNumberFormat="1" applyFont="1" applyAlignment="1"/>
    <xf numFmtId="0" fontId="7" fillId="7" borderId="41" xfId="0" applyFont="1" applyFill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6" fillId="4" borderId="55" xfId="0" applyFont="1" applyFill="1" applyBorder="1" applyAlignment="1">
      <alignment horizontal="center"/>
    </xf>
    <xf numFmtId="0" fontId="7" fillId="0" borderId="55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0" fillId="0" borderId="55" xfId="0" applyFont="1" applyBorder="1" applyAlignment="1"/>
    <xf numFmtId="0" fontId="15" fillId="0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6" borderId="30" xfId="0" applyFont="1" applyFill="1" applyBorder="1" applyAlignment="1">
      <alignment horizontal="center"/>
    </xf>
    <xf numFmtId="0" fontId="2" fillId="0" borderId="31" xfId="0" applyFont="1" applyBorder="1"/>
    <xf numFmtId="0" fontId="2" fillId="0" borderId="32" xfId="0" applyFont="1" applyBorder="1"/>
    <xf numFmtId="0" fontId="8" fillId="7" borderId="30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 vertical="center" wrapText="1"/>
    </xf>
    <xf numFmtId="0" fontId="9" fillId="10" borderId="30" xfId="0" applyFont="1" applyFill="1" applyBorder="1" applyAlignment="1">
      <alignment horizontal="center" wrapText="1"/>
    </xf>
    <xf numFmtId="0" fontId="9" fillId="10" borderId="30" xfId="0" applyFont="1" applyFill="1" applyBorder="1" applyAlignment="1">
      <alignment horizontal="center" vertical="center" wrapText="1"/>
    </xf>
    <xf numFmtId="0" fontId="12" fillId="11" borderId="46" xfId="0" applyFont="1" applyFill="1" applyBorder="1" applyAlignment="1">
      <alignment horizontal="center"/>
    </xf>
    <xf numFmtId="0" fontId="2" fillId="0" borderId="47" xfId="0" applyFont="1" applyBorder="1"/>
    <xf numFmtId="0" fontId="2" fillId="0" borderId="48" xfId="0" applyFont="1" applyBorder="1"/>
    <xf numFmtId="0" fontId="1" fillId="7" borderId="30" xfId="0" applyFont="1" applyFill="1" applyBorder="1" applyAlignment="1">
      <alignment horizontal="center"/>
    </xf>
    <xf numFmtId="0" fontId="1" fillId="7" borderId="49" xfId="0" applyFont="1" applyFill="1" applyBorder="1" applyAlignment="1">
      <alignment horizontal="center"/>
    </xf>
    <xf numFmtId="0" fontId="2" fillId="0" borderId="50" xfId="0" applyFont="1" applyBorder="1"/>
    <xf numFmtId="0" fontId="4" fillId="0" borderId="30" xfId="0" applyFont="1" applyBorder="1"/>
    <xf numFmtId="14" fontId="1" fillId="7" borderId="49" xfId="0" applyNumberFormat="1" applyFont="1" applyFill="1" applyBorder="1" applyAlignment="1">
      <alignment horizontal="center"/>
    </xf>
    <xf numFmtId="0" fontId="13" fillId="12" borderId="51" xfId="0" applyFont="1" applyFill="1" applyBorder="1" applyAlignment="1">
      <alignment horizontal="center"/>
    </xf>
    <xf numFmtId="0" fontId="2" fillId="0" borderId="52" xfId="0" applyFont="1" applyBorder="1"/>
    <xf numFmtId="0" fontId="2" fillId="0" borderId="53" xfId="0" applyFont="1" applyBorder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medium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FE598"/>
          <bgColor rgb="FFFFE598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color theme="2" tint="-0.34998626667073579"/>
      </font>
      <fill>
        <patternFill>
          <bgColor theme="2" tint="-0.499984740745262"/>
        </patternFill>
      </fill>
    </dxf>
    <dxf>
      <font>
        <color theme="3"/>
      </font>
    </dxf>
  </dxfs>
  <tableStyles count="1" defaultTableStyle="TableStyleMedium2" defaultPivotStyle="PivotStyleLight16">
    <tableStyle name="Table Style 1" pivot="0" count="1">
      <tableStyleElement type="wholeTabl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2" displayName="Table2" ref="A3:D28" totalsRowShown="0" headerRowDxfId="10" dataDxfId="8" headerRowBorderDxfId="9" tableBorderDxfId="7">
  <autoFilter ref="A3:D28"/>
  <tableColumns count="4">
    <tableColumn id="1" name="S.No" dataDxfId="6">
      <calculatedColumnFormula>+A3+1</calculatedColumnFormula>
    </tableColumn>
    <tableColumn id="2" name="Emp. Name" dataDxfId="5"/>
    <tableColumn id="3" name="PAID DAY" dataDxfId="4"/>
    <tableColumn id="4" name="ESIC SALARY" dataDxfId="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3" name="Table3" displayName="Table3" ref="J3:M11" totalsRowShown="0">
  <autoFilter ref="J3:M11"/>
  <tableColumns count="4">
    <tableColumn id="1" name="sn"/>
    <tableColumn id="2" name="Emp. Name"/>
    <tableColumn id="3" name="PAID DAY"/>
    <tableColumn id="4" name="ESIC SALARY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showGridLines="0" tabSelected="1" workbookViewId="0">
      <selection activeCell="I5" sqref="I5"/>
    </sheetView>
  </sheetViews>
  <sheetFormatPr defaultColWidth="14.42578125" defaultRowHeight="15" customHeight="1"/>
  <cols>
    <col min="1" max="1" width="8.7109375" customWidth="1"/>
    <col min="2" max="2" width="35.28515625" customWidth="1"/>
    <col min="3" max="26" width="8.7109375" customWidth="1"/>
  </cols>
  <sheetData>
    <row r="1" spans="2:9" ht="14.25" customHeight="1"/>
    <row r="2" spans="2:9" ht="14.25" customHeight="1"/>
    <row r="3" spans="2:9" ht="14.25" customHeight="1">
      <c r="B3" s="84" t="s">
        <v>0</v>
      </c>
      <c r="C3" s="85"/>
      <c r="D3" s="85"/>
      <c r="E3" s="86"/>
    </row>
    <row r="4" spans="2:9" ht="14.25" customHeight="1"/>
    <row r="5" spans="2:9" ht="14.25" customHeight="1">
      <c r="B5" s="87" t="s">
        <v>1</v>
      </c>
      <c r="C5" s="88"/>
      <c r="D5" s="89"/>
      <c r="E5">
        <f>H5-H6</f>
        <v>2</v>
      </c>
      <c r="H5">
        <f>LEN(B5)</f>
        <v>33</v>
      </c>
      <c r="I5">
        <f>SEARCH("S",B5)</f>
        <v>3</v>
      </c>
    </row>
    <row r="6" spans="2:9" ht="14.25" customHeight="1">
      <c r="H6">
        <f>LEN(SUBSTITUTE(B5,"S",""))</f>
        <v>31</v>
      </c>
    </row>
    <row r="7" spans="2:9" ht="14.25" customHeight="1"/>
    <row r="8" spans="2:9" ht="14.25" customHeight="1">
      <c r="B8" s="1">
        <f>LEN(B5)-LEN(SUBSTITUTE(B5,"S",""))</f>
        <v>2</v>
      </c>
    </row>
    <row r="9" spans="2:9" ht="14.25" customHeight="1">
      <c r="B9" s="1">
        <f>LEN(B5)-LEN(SUBSTITUTE(B5,"S",""))</f>
        <v>2</v>
      </c>
    </row>
    <row r="10" spans="2:9" ht="14.25" customHeight="1"/>
    <row r="11" spans="2:9" ht="14.25" customHeight="1"/>
    <row r="12" spans="2:9" ht="14.25" customHeight="1">
      <c r="B12" s="1">
        <f>LEN(B5)-LEN(SUBSTITUTE(B5,"S",""))</f>
        <v>2</v>
      </c>
    </row>
    <row r="13" spans="2:9" ht="14.25" customHeight="1"/>
    <row r="14" spans="2:9" ht="14.25" customHeight="1"/>
    <row r="15" spans="2:9" ht="14.25" customHeight="1"/>
    <row r="16" spans="2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3:E3"/>
    <mergeCell ref="B5:D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0"/>
  <sheetViews>
    <sheetView showGridLines="0" workbookViewId="0">
      <selection activeCell="O13" sqref="O13"/>
    </sheetView>
  </sheetViews>
  <sheetFormatPr defaultColWidth="14.42578125" defaultRowHeight="15" customHeight="1"/>
  <cols>
    <col min="1" max="1" width="3.85546875" customWidth="1"/>
    <col min="2" max="2" width="23.140625" customWidth="1"/>
    <col min="3" max="4" width="15.42578125" customWidth="1"/>
    <col min="5" max="5" width="9.85546875" customWidth="1"/>
    <col min="6" max="6" width="3.28515625" customWidth="1"/>
    <col min="7" max="7" width="2.85546875" customWidth="1"/>
    <col min="8" max="8" width="8.7109375" customWidth="1"/>
    <col min="9" max="9" width="10.42578125" customWidth="1"/>
    <col min="10" max="10" width="21.42578125" customWidth="1"/>
    <col min="11" max="11" width="13.85546875" customWidth="1"/>
    <col min="12" max="12" width="18.140625" customWidth="1"/>
    <col min="13" max="26" width="8.7109375" customWidth="1"/>
  </cols>
  <sheetData>
    <row r="1" spans="2:12" ht="14.25" customHeight="1"/>
    <row r="2" spans="2:12" ht="14.25" customHeight="1">
      <c r="J2" s="2" t="s">
        <v>2</v>
      </c>
      <c r="K2" s="2" t="s">
        <v>3</v>
      </c>
    </row>
    <row r="3" spans="2:12" ht="14.25" customHeight="1">
      <c r="J3" s="3" t="s">
        <v>4</v>
      </c>
      <c r="K3" s="3">
        <v>100</v>
      </c>
    </row>
    <row r="4" spans="2:12" ht="14.25" customHeight="1">
      <c r="J4" s="4" t="s">
        <v>5</v>
      </c>
      <c r="K4" s="4">
        <v>50</v>
      </c>
    </row>
    <row r="5" spans="2:12" ht="14.25" customHeight="1">
      <c r="J5" s="5" t="s">
        <v>6</v>
      </c>
      <c r="K5" s="5">
        <v>0</v>
      </c>
    </row>
    <row r="6" spans="2:12" ht="14.25" customHeight="1">
      <c r="J6" s="6"/>
      <c r="K6" s="7"/>
    </row>
    <row r="7" spans="2:12" ht="14.25" customHeight="1">
      <c r="C7" s="8" t="s">
        <v>7</v>
      </c>
      <c r="D7" s="8" t="s">
        <v>8</v>
      </c>
      <c r="H7" s="9" t="s">
        <v>9</v>
      </c>
      <c r="I7" s="9" t="s">
        <v>10</v>
      </c>
      <c r="J7" s="9" t="s">
        <v>11</v>
      </c>
      <c r="K7" s="10" t="s">
        <v>12</v>
      </c>
      <c r="L7" s="9" t="s">
        <v>13</v>
      </c>
    </row>
    <row r="8" spans="2:12" ht="14.25" customHeight="1">
      <c r="B8" s="11" t="s">
        <v>14</v>
      </c>
      <c r="C8" s="12" t="s">
        <v>15</v>
      </c>
      <c r="D8" s="13" t="s">
        <v>16</v>
      </c>
      <c r="E8" s="14" t="s">
        <v>17</v>
      </c>
      <c r="H8" s="15">
        <v>1</v>
      </c>
      <c r="I8" s="15">
        <v>11312</v>
      </c>
      <c r="J8" s="16" t="s">
        <v>18</v>
      </c>
      <c r="K8" s="15">
        <v>26</v>
      </c>
      <c r="L8" s="17">
        <f>IF(K8&gt;25,100,IF(K8&gt;10,50,0))</f>
        <v>100</v>
      </c>
    </row>
    <row r="9" spans="2:12" ht="14.25" customHeight="1">
      <c r="B9" s="18" t="s">
        <v>19</v>
      </c>
      <c r="C9" s="19">
        <v>41</v>
      </c>
      <c r="D9" s="20">
        <v>41</v>
      </c>
      <c r="E9" s="15" t="str">
        <f>IF(AND(C9&gt;35,D9&gt;40),"PASS","FAIL")</f>
        <v>PASS</v>
      </c>
      <c r="H9" s="21">
        <v>2</v>
      </c>
      <c r="I9" s="21">
        <v>11313</v>
      </c>
      <c r="J9" s="22" t="s">
        <v>20</v>
      </c>
      <c r="K9" s="21">
        <v>20</v>
      </c>
      <c r="L9" s="17">
        <f t="shared" ref="L9:L15" si="0">IF(K9&gt;25,100,IF(K9&gt;10,50,0))</f>
        <v>50</v>
      </c>
    </row>
    <row r="10" spans="2:12" ht="14.25" customHeight="1">
      <c r="B10" s="23" t="s">
        <v>21</v>
      </c>
      <c r="C10" s="24">
        <v>37</v>
      </c>
      <c r="D10" s="25">
        <v>41</v>
      </c>
      <c r="E10" s="15" t="str">
        <f t="shared" ref="E10:E15" si="1">IF(AND(C10&gt;35,D10&gt;40),"PASS","FAIL")</f>
        <v>PASS</v>
      </c>
      <c r="H10" s="21">
        <v>3</v>
      </c>
      <c r="I10" s="21">
        <v>11315</v>
      </c>
      <c r="J10" s="22" t="s">
        <v>22</v>
      </c>
      <c r="K10" s="21">
        <v>30</v>
      </c>
      <c r="L10" s="17">
        <f t="shared" si="0"/>
        <v>100</v>
      </c>
    </row>
    <row r="11" spans="2:12" ht="14.25" customHeight="1">
      <c r="B11" s="23" t="s">
        <v>23</v>
      </c>
      <c r="C11" s="24">
        <v>47</v>
      </c>
      <c r="D11" s="25">
        <v>36</v>
      </c>
      <c r="E11" s="15" t="str">
        <f t="shared" si="1"/>
        <v>FAIL</v>
      </c>
      <c r="H11" s="21">
        <v>4</v>
      </c>
      <c r="I11" s="21">
        <v>11316</v>
      </c>
      <c r="J11" s="22" t="s">
        <v>24</v>
      </c>
      <c r="K11" s="21">
        <v>15</v>
      </c>
      <c r="L11" s="17">
        <f t="shared" si="0"/>
        <v>50</v>
      </c>
    </row>
    <row r="12" spans="2:12" ht="14.25" customHeight="1">
      <c r="B12" s="23" t="s">
        <v>25</v>
      </c>
      <c r="C12" s="24">
        <v>38</v>
      </c>
      <c r="D12" s="25">
        <v>43</v>
      </c>
      <c r="E12" s="15" t="str">
        <f t="shared" si="1"/>
        <v>PASS</v>
      </c>
      <c r="H12" s="21">
        <v>5</v>
      </c>
      <c r="I12" s="21">
        <v>11317</v>
      </c>
      <c r="J12" s="22" t="s">
        <v>26</v>
      </c>
      <c r="K12" s="21">
        <v>10</v>
      </c>
      <c r="L12" s="17">
        <f t="shared" si="0"/>
        <v>0</v>
      </c>
    </row>
    <row r="13" spans="2:12" ht="14.25" customHeight="1">
      <c r="B13" s="23" t="s">
        <v>27</v>
      </c>
      <c r="C13" s="24">
        <v>31</v>
      </c>
      <c r="D13" s="25">
        <v>50</v>
      </c>
      <c r="E13" s="15" t="str">
        <f t="shared" si="1"/>
        <v>FAIL</v>
      </c>
      <c r="H13" s="21">
        <v>6</v>
      </c>
      <c r="I13" s="21">
        <v>11318</v>
      </c>
      <c r="J13" s="22" t="s">
        <v>28</v>
      </c>
      <c r="K13" s="21">
        <v>8</v>
      </c>
      <c r="L13" s="17">
        <f t="shared" si="0"/>
        <v>0</v>
      </c>
    </row>
    <row r="14" spans="2:12" ht="14.25" customHeight="1">
      <c r="B14" s="23" t="s">
        <v>29</v>
      </c>
      <c r="C14" s="24">
        <v>43</v>
      </c>
      <c r="D14" s="25">
        <v>33</v>
      </c>
      <c r="E14" s="15" t="str">
        <f t="shared" si="1"/>
        <v>FAIL</v>
      </c>
      <c r="H14" s="21">
        <v>7</v>
      </c>
      <c r="I14" s="21">
        <v>11320</v>
      </c>
      <c r="J14" s="21" t="s">
        <v>30</v>
      </c>
      <c r="K14" s="21">
        <v>24</v>
      </c>
      <c r="L14" s="17">
        <f t="shared" si="0"/>
        <v>50</v>
      </c>
    </row>
    <row r="15" spans="2:12" ht="14.25" customHeight="1">
      <c r="B15" s="26" t="s">
        <v>31</v>
      </c>
      <c r="C15" s="27">
        <v>32</v>
      </c>
      <c r="D15" s="28">
        <v>30</v>
      </c>
      <c r="E15" s="15" t="str">
        <f t="shared" si="1"/>
        <v>FAIL</v>
      </c>
      <c r="H15" s="29">
        <v>8</v>
      </c>
      <c r="I15" s="29">
        <v>11321</v>
      </c>
      <c r="J15" s="30" t="s">
        <v>32</v>
      </c>
      <c r="K15" s="29">
        <v>19</v>
      </c>
      <c r="L15" s="17">
        <f t="shared" si="0"/>
        <v>50</v>
      </c>
    </row>
    <row r="16" spans="2:1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workbookViewId="0">
      <selection activeCell="F16" sqref="F16"/>
    </sheetView>
  </sheetViews>
  <sheetFormatPr defaultColWidth="14.42578125" defaultRowHeight="15" customHeight="1"/>
  <cols>
    <col min="1" max="1" width="1.42578125" customWidth="1"/>
    <col min="2" max="2" width="4.85546875" customWidth="1"/>
    <col min="3" max="3" width="20.42578125" customWidth="1"/>
    <col min="4" max="4" width="14.85546875" customWidth="1"/>
    <col min="5" max="5" width="19" customWidth="1"/>
    <col min="6" max="6" width="14.140625" customWidth="1"/>
    <col min="7" max="7" width="8.7109375" customWidth="1"/>
    <col min="8" max="8" width="10.42578125" customWidth="1"/>
    <col min="9" max="9" width="10.140625" customWidth="1"/>
    <col min="10" max="26" width="8.7109375" customWidth="1"/>
  </cols>
  <sheetData>
    <row r="1" spans="2:9" ht="14.25" customHeight="1">
      <c r="B1" s="90" t="s">
        <v>33</v>
      </c>
      <c r="C1" s="91"/>
      <c r="D1" s="91"/>
      <c r="E1" s="91"/>
      <c r="F1" s="92"/>
    </row>
    <row r="2" spans="2:9" ht="14.25" customHeight="1"/>
    <row r="3" spans="2:9" ht="14.25" customHeight="1">
      <c r="B3" s="31" t="s">
        <v>34</v>
      </c>
      <c r="C3" s="31" t="s">
        <v>35</v>
      </c>
      <c r="D3" s="31" t="s">
        <v>36</v>
      </c>
      <c r="E3" s="31" t="s">
        <v>37</v>
      </c>
      <c r="F3" s="32" t="s">
        <v>38</v>
      </c>
      <c r="H3" s="31" t="s">
        <v>36</v>
      </c>
      <c r="I3" s="31" t="s">
        <v>39</v>
      </c>
    </row>
    <row r="4" spans="2:9" ht="14.25" customHeight="1">
      <c r="B4" s="15">
        <v>1</v>
      </c>
      <c r="C4" s="15" t="s">
        <v>40</v>
      </c>
      <c r="D4" s="33">
        <v>21108</v>
      </c>
      <c r="E4" s="15" t="s">
        <v>41</v>
      </c>
      <c r="F4" s="34" t="s">
        <v>42</v>
      </c>
      <c r="H4" s="7">
        <v>21110</v>
      </c>
      <c r="I4" s="7">
        <v>26</v>
      </c>
    </row>
    <row r="5" spans="2:9" ht="14.25" customHeight="1">
      <c r="B5" s="21">
        <v>2</v>
      </c>
      <c r="C5" s="21" t="s">
        <v>43</v>
      </c>
      <c r="D5" s="21">
        <v>21103</v>
      </c>
      <c r="E5" s="21" t="s">
        <v>44</v>
      </c>
      <c r="F5" s="35" t="s">
        <v>45</v>
      </c>
      <c r="H5" s="36">
        <v>21112</v>
      </c>
      <c r="I5" s="36">
        <v>29</v>
      </c>
    </row>
    <row r="6" spans="2:9" ht="14.25" customHeight="1">
      <c r="B6" s="21">
        <v>3</v>
      </c>
      <c r="C6" s="21" t="s">
        <v>46</v>
      </c>
      <c r="D6" s="21">
        <v>21107</v>
      </c>
      <c r="E6" s="21" t="s">
        <v>47</v>
      </c>
      <c r="F6" s="35" t="s">
        <v>48</v>
      </c>
      <c r="H6" s="36">
        <v>21104</v>
      </c>
      <c r="I6" s="36">
        <v>25</v>
      </c>
    </row>
    <row r="7" spans="2:9" ht="14.25" customHeight="1">
      <c r="B7" s="21">
        <v>4</v>
      </c>
      <c r="C7" s="21" t="s">
        <v>49</v>
      </c>
      <c r="D7" s="33">
        <v>21102</v>
      </c>
      <c r="E7" s="21" t="s">
        <v>50</v>
      </c>
      <c r="F7" s="35" t="s">
        <v>51</v>
      </c>
      <c r="H7" s="36">
        <v>21103</v>
      </c>
      <c r="I7" s="36">
        <v>29</v>
      </c>
    </row>
    <row r="8" spans="2:9" ht="14.25" customHeight="1">
      <c r="B8" s="21">
        <v>5</v>
      </c>
      <c r="C8" s="21" t="s">
        <v>52</v>
      </c>
      <c r="D8" s="21">
        <v>21109</v>
      </c>
      <c r="E8" s="21" t="s">
        <v>53</v>
      </c>
      <c r="F8" s="35" t="s">
        <v>54</v>
      </c>
      <c r="H8" s="36">
        <v>21108</v>
      </c>
      <c r="I8" s="36">
        <v>24</v>
      </c>
    </row>
    <row r="9" spans="2:9" ht="14.25" customHeight="1">
      <c r="B9" s="21">
        <v>6</v>
      </c>
      <c r="C9" s="21" t="s">
        <v>55</v>
      </c>
      <c r="D9" s="33">
        <v>21110</v>
      </c>
      <c r="E9" s="21" t="s">
        <v>56</v>
      </c>
      <c r="F9" s="35" t="s">
        <v>57</v>
      </c>
      <c r="H9" s="36">
        <v>21107</v>
      </c>
      <c r="I9" s="36">
        <v>29</v>
      </c>
    </row>
    <row r="10" spans="2:9" ht="14.25" customHeight="1">
      <c r="B10" s="21">
        <v>7</v>
      </c>
      <c r="C10" s="21" t="s">
        <v>58</v>
      </c>
      <c r="D10" s="21">
        <v>21111</v>
      </c>
      <c r="E10" s="21" t="s">
        <v>59</v>
      </c>
      <c r="F10" s="35" t="s">
        <v>60</v>
      </c>
      <c r="H10" s="36">
        <v>21109</v>
      </c>
      <c r="I10" s="36">
        <v>23</v>
      </c>
    </row>
    <row r="11" spans="2:9" ht="14.25" customHeight="1">
      <c r="B11" s="21">
        <v>8</v>
      </c>
      <c r="C11" s="21" t="s">
        <v>61</v>
      </c>
      <c r="D11" s="33">
        <v>21112</v>
      </c>
      <c r="E11" s="21" t="s">
        <v>62</v>
      </c>
      <c r="F11" s="35" t="s">
        <v>63</v>
      </c>
      <c r="H11" s="36">
        <v>21111</v>
      </c>
      <c r="I11" s="36">
        <v>28</v>
      </c>
    </row>
    <row r="12" spans="2:9" ht="14.25" customHeight="1">
      <c r="B12" s="29">
        <v>9</v>
      </c>
      <c r="C12" s="29" t="s">
        <v>64</v>
      </c>
      <c r="D12" s="29">
        <v>21104</v>
      </c>
      <c r="E12" s="29" t="s">
        <v>65</v>
      </c>
      <c r="F12" s="37" t="s">
        <v>66</v>
      </c>
      <c r="H12" s="36">
        <v>21102</v>
      </c>
      <c r="I12" s="36">
        <v>26</v>
      </c>
    </row>
    <row r="13" spans="2:9" ht="14.25" customHeight="1"/>
    <row r="14" spans="2:9" ht="14.25" customHeight="1"/>
    <row r="15" spans="2:9" ht="14.25" customHeight="1"/>
    <row r="16" spans="2:9" ht="14.25" customHeight="1">
      <c r="C16" s="38" t="s">
        <v>35</v>
      </c>
      <c r="D16" s="38" t="s">
        <v>39</v>
      </c>
    </row>
    <row r="17" spans="3:5" ht="14.25" customHeight="1">
      <c r="C17" s="39" t="s">
        <v>58</v>
      </c>
      <c r="D17" s="40">
        <f>VLOOKUP(VLOOKUP(C17,C3:D12,2,0),H3:I12,2,0)</f>
        <v>28</v>
      </c>
      <c r="E17" s="1">
        <f>VLOOKUP(VLOOKUP(C17,$C$4:$D$12,2,0),$H$4:$I$12,2,0)</f>
        <v>28</v>
      </c>
    </row>
    <row r="18" spans="3:5" ht="14.25" customHeight="1">
      <c r="C18" s="41" t="s">
        <v>55</v>
      </c>
      <c r="D18" s="40">
        <f t="shared" ref="D18:D20" si="0">VLOOKUP(VLOOKUP(C18,C4:D13,2,0),H4:I13,2,0)</f>
        <v>26</v>
      </c>
      <c r="E18" s="1">
        <f>VLOOKUP(VLOOKUP(C18,$C$4:$D$12,2,0),$H$4:$I$12,2,0)</f>
        <v>26</v>
      </c>
    </row>
    <row r="19" spans="3:5" ht="14.25" customHeight="1">
      <c r="C19" s="41" t="s">
        <v>64</v>
      </c>
      <c r="D19" s="40">
        <f t="shared" si="0"/>
        <v>25</v>
      </c>
      <c r="E19" s="1">
        <f>VLOOKUP(VLOOKUP(C19,$C$4:$D$12,2,0),$H$4:$I$12,2,0)</f>
        <v>25</v>
      </c>
    </row>
    <row r="20" spans="3:5" ht="14.25" customHeight="1">
      <c r="C20" s="41" t="s">
        <v>46</v>
      </c>
      <c r="D20" s="40">
        <f t="shared" si="0"/>
        <v>29</v>
      </c>
      <c r="E20" s="1">
        <f>VLOOKUP(VLOOKUP(C20,$C$4:$D$12,2,0),$H$4:$I$12,2,0)</f>
        <v>29</v>
      </c>
    </row>
    <row r="21" spans="3:5" ht="14.25" customHeight="1"/>
    <row r="22" spans="3:5" ht="14.25" customHeight="1"/>
    <row r="23" spans="3:5" ht="14.25" customHeight="1"/>
    <row r="24" spans="3:5" ht="14.25" customHeight="1"/>
    <row r="25" spans="3:5" ht="14.25" customHeight="1"/>
    <row r="26" spans="3:5" ht="14.25" customHeight="1"/>
    <row r="27" spans="3:5" ht="14.25" customHeight="1"/>
    <row r="28" spans="3:5" ht="14.25" customHeight="1"/>
    <row r="29" spans="3:5" ht="14.25" customHeight="1"/>
    <row r="30" spans="3:5" ht="14.25" customHeight="1"/>
    <row r="31" spans="3:5" ht="14.25" customHeight="1"/>
    <row r="32" spans="3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:F1"/>
  </mergeCells>
  <dataValidations disablePrompts="1" count="1">
    <dataValidation type="list" allowBlank="1" showErrorMessage="1" sqref="C17:C20">
      <formula1>$C$4:$C$12</formula1>
    </dataValidation>
  </dataValidation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E14" sqref="E14"/>
    </sheetView>
  </sheetViews>
  <sheetFormatPr defaultColWidth="14.42578125" defaultRowHeight="15" customHeight="1"/>
  <cols>
    <col min="1" max="1" width="5.42578125" bestFit="1" customWidth="1"/>
    <col min="2" max="2" width="20.5703125" bestFit="1" customWidth="1"/>
    <col min="3" max="3" width="30.140625" customWidth="1"/>
    <col min="4" max="4" width="21.85546875" customWidth="1"/>
    <col min="5" max="5" width="33.140625" customWidth="1"/>
    <col min="6" max="26" width="8.7109375" customWidth="1"/>
  </cols>
  <sheetData>
    <row r="1" spans="1:5" ht="14.25" customHeight="1">
      <c r="A1" s="93" t="s">
        <v>67</v>
      </c>
      <c r="B1" s="91"/>
      <c r="C1" s="91"/>
      <c r="D1" s="91"/>
      <c r="E1" s="92"/>
    </row>
    <row r="2" spans="1:5" ht="7.5" customHeight="1"/>
    <row r="3" spans="1:5" ht="15" customHeight="1" thickBot="1">
      <c r="A3" s="31" t="s">
        <v>34</v>
      </c>
      <c r="B3" s="31" t="s">
        <v>35</v>
      </c>
      <c r="C3" s="42" t="s">
        <v>36</v>
      </c>
      <c r="D3" s="31" t="s">
        <v>37</v>
      </c>
      <c r="E3" s="32" t="s">
        <v>38</v>
      </c>
    </row>
    <row r="4" spans="1:5" ht="14.25" customHeight="1">
      <c r="A4" s="15">
        <v>1</v>
      </c>
      <c r="B4" s="15" t="s">
        <v>40</v>
      </c>
      <c r="C4" s="43">
        <v>12213213</v>
      </c>
      <c r="D4" s="15" t="s">
        <v>41</v>
      </c>
      <c r="E4" s="34" t="s">
        <v>42</v>
      </c>
    </row>
    <row r="5" spans="1:5" ht="14.25" customHeight="1">
      <c r="A5" s="21">
        <v>2</v>
      </c>
      <c r="B5" s="21" t="s">
        <v>43</v>
      </c>
      <c r="C5" s="21">
        <v>21103</v>
      </c>
      <c r="D5" s="21" t="s">
        <v>44</v>
      </c>
      <c r="E5" s="35" t="s">
        <v>45</v>
      </c>
    </row>
    <row r="6" spans="1:5" ht="14.25" customHeight="1">
      <c r="A6" s="21">
        <v>3</v>
      </c>
      <c r="B6" s="21" t="s">
        <v>46</v>
      </c>
      <c r="C6" s="21">
        <v>21107</v>
      </c>
      <c r="D6" s="21" t="s">
        <v>47</v>
      </c>
      <c r="E6" s="35" t="s">
        <v>48</v>
      </c>
    </row>
    <row r="7" spans="1:5" ht="14.25" customHeight="1">
      <c r="A7" s="21">
        <v>4</v>
      </c>
      <c r="B7" s="21" t="s">
        <v>49</v>
      </c>
      <c r="C7" s="33">
        <v>21102</v>
      </c>
      <c r="D7" s="21" t="s">
        <v>50</v>
      </c>
      <c r="E7" s="35" t="s">
        <v>51</v>
      </c>
    </row>
    <row r="8" spans="1:5" ht="14.25" customHeight="1">
      <c r="A8" s="21">
        <v>5</v>
      </c>
      <c r="B8" s="21" t="s">
        <v>52</v>
      </c>
      <c r="C8" s="21">
        <v>21109</v>
      </c>
      <c r="D8" s="21" t="s">
        <v>53</v>
      </c>
      <c r="E8" s="35" t="s">
        <v>54</v>
      </c>
    </row>
    <row r="9" spans="1:5" ht="14.25" customHeight="1">
      <c r="A9" s="21">
        <v>6</v>
      </c>
      <c r="B9" s="21" t="s">
        <v>55</v>
      </c>
      <c r="C9" s="33">
        <v>21110</v>
      </c>
      <c r="D9" s="21" t="s">
        <v>56</v>
      </c>
      <c r="E9" s="35" t="s">
        <v>57</v>
      </c>
    </row>
    <row r="10" spans="1:5" ht="14.25" customHeight="1">
      <c r="A10" s="21">
        <v>7</v>
      </c>
      <c r="B10" s="21" t="s">
        <v>58</v>
      </c>
      <c r="C10" s="21">
        <v>21111</v>
      </c>
      <c r="D10" s="21" t="s">
        <v>59</v>
      </c>
      <c r="E10" s="35" t="s">
        <v>60</v>
      </c>
    </row>
    <row r="11" spans="1:5" ht="14.25" customHeight="1">
      <c r="A11" s="21">
        <v>8</v>
      </c>
      <c r="B11" s="21" t="s">
        <v>61</v>
      </c>
      <c r="C11" s="33">
        <v>21112</v>
      </c>
      <c r="D11" s="21" t="s">
        <v>62</v>
      </c>
      <c r="E11" s="35" t="s">
        <v>63</v>
      </c>
    </row>
    <row r="12" spans="1:5" ht="14.25" customHeight="1">
      <c r="A12" s="29">
        <v>9</v>
      </c>
      <c r="B12" s="29" t="s">
        <v>64</v>
      </c>
      <c r="C12" s="29">
        <v>21104</v>
      </c>
      <c r="D12" s="29" t="s">
        <v>65</v>
      </c>
      <c r="E12" s="37" t="s">
        <v>66</v>
      </c>
    </row>
    <row r="13" spans="1:5" ht="14.25" customHeight="1"/>
    <row r="14" spans="1:5" ht="14.25" customHeight="1"/>
    <row r="15" spans="1:5" ht="14.25" customHeight="1">
      <c r="B15" s="9" t="s">
        <v>36</v>
      </c>
      <c r="C15" s="44" t="s">
        <v>35</v>
      </c>
    </row>
    <row r="16" spans="1:5" ht="14.25" customHeight="1">
      <c r="B16" s="45">
        <v>21110</v>
      </c>
      <c r="C16" s="46" t="str">
        <f>INDEX(B4:C12,MATCH(B16,C4:C12,0),1)</f>
        <v>PUSHRAJ SINGH</v>
      </c>
      <c r="D16" t="str">
        <f>VLOOKUP(B16,CHOOSE({1,2},$C$4:$C$12,$B$4:$B$12),2,0)</f>
        <v>PUSHRAJ SINGH</v>
      </c>
    </row>
    <row r="17" spans="2:4" ht="14.25" customHeight="1">
      <c r="B17" s="45">
        <v>12213213</v>
      </c>
      <c r="C17" s="46" t="str">
        <f>INDEX($B$4:$C$12,MATCH(B17,$C$4:$C$12,0),1)</f>
        <v>ABHISHEK PANDEY</v>
      </c>
      <c r="D17" t="str">
        <f>VLOOKUP(B17,CHOOSE({1,2},$C$4:$C$12,$B$4:$B$12),2,0)</f>
        <v>ABHISHEK PANDEY</v>
      </c>
    </row>
    <row r="18" spans="2:4" ht="14.25" customHeight="1">
      <c r="B18" s="45">
        <v>21112</v>
      </c>
      <c r="C18" s="46" t="str">
        <f t="shared" ref="C18:C19" si="0">INDEX($B$4:$C$12,MATCH(B18,$C$4:$C$12,0),1)</f>
        <v>ANURAG SINGH</v>
      </c>
      <c r="D18" t="str">
        <f>VLOOKUP(B18,CHOOSE({1,2},$C$4:$C$12,$B$4:$B$12),2,0)</f>
        <v>ANURAG SINGH</v>
      </c>
    </row>
    <row r="19" spans="2:4" ht="14.25" customHeight="1">
      <c r="B19" s="45">
        <v>21102</v>
      </c>
      <c r="C19" s="46" t="str">
        <f t="shared" si="0"/>
        <v>ANIL KUMAR SHARMA</v>
      </c>
      <c r="D19" t="str">
        <f>VLOOKUP(B19,CHOOSE({1,2},$C$4:$C$12,$B$4:$B$12),2,0)</f>
        <v>ANIL KUMAR SHARMA</v>
      </c>
    </row>
    <row r="20" spans="2:4" ht="14.25" customHeight="1"/>
    <row r="21" spans="2:4" ht="14.25" customHeight="1"/>
    <row r="22" spans="2:4" ht="14.25" customHeight="1"/>
    <row r="23" spans="2:4" ht="14.25" customHeight="1"/>
    <row r="24" spans="2:4" ht="14.25" customHeight="1"/>
    <row r="25" spans="2:4" ht="14.25" customHeight="1"/>
    <row r="26" spans="2:4" ht="14.25" customHeight="1"/>
    <row r="27" spans="2:4" ht="14.25" customHeight="1"/>
    <row r="28" spans="2:4" ht="14.25" customHeight="1"/>
    <row r="29" spans="2:4" ht="14.25" customHeight="1"/>
    <row r="30" spans="2:4" ht="14.25" customHeight="1"/>
    <row r="31" spans="2:4" ht="14.25" customHeight="1"/>
    <row r="32" spans="2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dataValidations count="1">
    <dataValidation type="list" allowBlank="1" showErrorMessage="1" sqref="B16:B19">
      <formula1>$C$4:$C$12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D16" sqref="D16"/>
    </sheetView>
  </sheetViews>
  <sheetFormatPr defaultColWidth="14.42578125" defaultRowHeight="15" customHeight="1"/>
  <cols>
    <col min="1" max="1" width="5.7109375" customWidth="1"/>
    <col min="2" max="2" width="35.28515625" customWidth="1"/>
    <col min="3" max="3" width="19.42578125" customWidth="1"/>
    <col min="4" max="4" width="13.42578125" customWidth="1"/>
    <col min="5" max="5" width="19" customWidth="1"/>
    <col min="6" max="6" width="12.5703125" customWidth="1"/>
    <col min="7" max="7" width="29.28515625" customWidth="1"/>
    <col min="8" max="8" width="17.140625" customWidth="1"/>
    <col min="9" max="9" width="15.5703125" customWidth="1"/>
    <col min="10" max="10" width="10.28515625" customWidth="1"/>
    <col min="11" max="26" width="8.7109375" customWidth="1"/>
  </cols>
  <sheetData>
    <row r="1" spans="1:10" ht="39" customHeight="1">
      <c r="A1" s="94" t="s">
        <v>68</v>
      </c>
      <c r="B1" s="91"/>
      <c r="C1" s="91"/>
      <c r="D1" s="91"/>
      <c r="E1" s="91"/>
      <c r="F1" s="92"/>
      <c r="H1" s="6"/>
      <c r="I1" s="6"/>
      <c r="J1" s="6"/>
    </row>
    <row r="2" spans="1:10" ht="9" customHeight="1">
      <c r="H2" s="6"/>
      <c r="I2" s="6"/>
      <c r="J2" s="6"/>
    </row>
    <row r="3" spans="1:10" ht="14.25" customHeight="1">
      <c r="A3" s="47" t="s">
        <v>34</v>
      </c>
      <c r="B3" s="47"/>
      <c r="C3" s="47" t="s">
        <v>35</v>
      </c>
      <c r="D3" s="47" t="s">
        <v>36</v>
      </c>
      <c r="E3" s="47" t="s">
        <v>37</v>
      </c>
      <c r="F3" s="47" t="s">
        <v>38</v>
      </c>
      <c r="H3" s="6"/>
      <c r="I3" s="6"/>
      <c r="J3" s="6"/>
    </row>
    <row r="4" spans="1:10" ht="14.25" customHeight="1">
      <c r="A4" s="15">
        <v>1</v>
      </c>
      <c r="B4" s="15" t="str">
        <f t="shared" ref="B4:B12" si="0">C4&amp;E4</f>
        <v xml:space="preserve">ABHISHEK PANDEYHARI OM </v>
      </c>
      <c r="C4" s="48" t="s">
        <v>40</v>
      </c>
      <c r="D4" s="33">
        <v>21108</v>
      </c>
      <c r="E4" s="15" t="s">
        <v>41</v>
      </c>
      <c r="F4" s="34" t="s">
        <v>42</v>
      </c>
      <c r="H4" s="49" t="s">
        <v>35</v>
      </c>
      <c r="I4" s="49" t="s">
        <v>37</v>
      </c>
      <c r="J4" s="49" t="s">
        <v>38</v>
      </c>
    </row>
    <row r="5" spans="1:10" ht="14.25" customHeight="1">
      <c r="A5" s="21">
        <v>2</v>
      </c>
      <c r="B5" s="15" t="str">
        <f t="shared" si="0"/>
        <v>PANKAJ PANDEYMOHAN KUMAR</v>
      </c>
      <c r="C5" s="21" t="s">
        <v>43</v>
      </c>
      <c r="D5" s="21">
        <v>21103</v>
      </c>
      <c r="E5" s="21" t="s">
        <v>44</v>
      </c>
      <c r="F5" s="35" t="s">
        <v>45</v>
      </c>
      <c r="G5" s="1" t="str">
        <f>H5&amp;I5</f>
        <v>ABHISHEK PANDEYNAGARJUN</v>
      </c>
      <c r="H5" s="50" t="s">
        <v>40</v>
      </c>
      <c r="I5" s="50" t="s">
        <v>50</v>
      </c>
      <c r="J5" s="50" t="str">
        <f>VLOOKUP(G5,B4:F12,5,0)</f>
        <v>DURGAPUR</v>
      </c>
    </row>
    <row r="6" spans="1:10" ht="14.25" customHeight="1">
      <c r="A6" s="21">
        <v>3</v>
      </c>
      <c r="B6" s="15" t="str">
        <f t="shared" si="0"/>
        <v>BRIGESH SINGHINDRA DEV</v>
      </c>
      <c r="C6" s="21" t="s">
        <v>46</v>
      </c>
      <c r="D6" s="21">
        <v>21107</v>
      </c>
      <c r="E6" s="21" t="s">
        <v>47</v>
      </c>
      <c r="F6" s="35" t="s">
        <v>48</v>
      </c>
      <c r="G6" s="1" t="str">
        <f>H6&amp;I6</f>
        <v>ANURAG SINGHROHAN TRIAPTHI</v>
      </c>
      <c r="H6" s="29" t="s">
        <v>61</v>
      </c>
      <c r="I6" s="29" t="s">
        <v>65</v>
      </c>
      <c r="J6" s="50" t="str">
        <f>VLOOKUP(G6,B5:F13,5,0)</f>
        <v>AMABALA</v>
      </c>
    </row>
    <row r="7" spans="1:10" ht="14.25" customHeight="1">
      <c r="A7" s="21">
        <v>4</v>
      </c>
      <c r="B7" s="15" t="str">
        <f t="shared" si="0"/>
        <v>ABHISHEK PANDEYNAGARJUN</v>
      </c>
      <c r="C7" s="15" t="s">
        <v>40</v>
      </c>
      <c r="D7" s="33">
        <v>21102</v>
      </c>
      <c r="E7" s="21" t="s">
        <v>50</v>
      </c>
      <c r="F7" s="35" t="s">
        <v>51</v>
      </c>
      <c r="H7" s="6"/>
      <c r="I7" s="6"/>
      <c r="J7" s="6"/>
    </row>
    <row r="8" spans="1:10" ht="14.25" customHeight="1">
      <c r="A8" s="21">
        <v>5</v>
      </c>
      <c r="B8" s="15" t="str">
        <f t="shared" si="0"/>
        <v>ISHAR AHMEDGANESH PATHKA</v>
      </c>
      <c r="C8" s="21" t="s">
        <v>52</v>
      </c>
      <c r="D8" s="21">
        <v>21109</v>
      </c>
      <c r="E8" s="21" t="s">
        <v>53</v>
      </c>
      <c r="F8" s="35" t="s">
        <v>54</v>
      </c>
      <c r="H8" s="6"/>
      <c r="I8" s="6"/>
      <c r="J8" s="6"/>
    </row>
    <row r="9" spans="1:10" ht="14.25" customHeight="1">
      <c r="A9" s="21">
        <v>6</v>
      </c>
      <c r="B9" s="15" t="str">
        <f t="shared" si="0"/>
        <v>PUSHRAJ SINGHRAJNISH SHUKLA</v>
      </c>
      <c r="C9" s="21" t="s">
        <v>55</v>
      </c>
      <c r="D9" s="33">
        <v>21110</v>
      </c>
      <c r="E9" s="21" t="s">
        <v>56</v>
      </c>
      <c r="F9" s="35" t="s">
        <v>57</v>
      </c>
      <c r="H9" s="6"/>
      <c r="I9" s="6"/>
      <c r="J9" s="6"/>
    </row>
    <row r="10" spans="1:10" ht="14.25" customHeight="1">
      <c r="A10" s="21">
        <v>7</v>
      </c>
      <c r="B10" s="15" t="str">
        <f t="shared" si="0"/>
        <v>ABHISHEK PANDEYMAHENDRA KUMAR</v>
      </c>
      <c r="C10" s="15" t="s">
        <v>40</v>
      </c>
      <c r="D10" s="21">
        <v>21111</v>
      </c>
      <c r="E10" s="21" t="s">
        <v>59</v>
      </c>
      <c r="F10" s="35" t="s">
        <v>60</v>
      </c>
      <c r="H10" s="6"/>
      <c r="I10" s="6"/>
      <c r="J10" s="6"/>
    </row>
    <row r="11" spans="1:10" ht="14.25" customHeight="1">
      <c r="A11" s="21">
        <v>8</v>
      </c>
      <c r="B11" s="15" t="str">
        <f t="shared" si="0"/>
        <v>ANURAG SINGHNILKANTH YADAV</v>
      </c>
      <c r="C11" s="21" t="s">
        <v>61</v>
      </c>
      <c r="D11" s="33">
        <v>21112</v>
      </c>
      <c r="E11" s="21" t="s">
        <v>62</v>
      </c>
      <c r="F11" s="35" t="s">
        <v>63</v>
      </c>
      <c r="H11" s="6"/>
      <c r="I11" s="51"/>
      <c r="J11" s="6"/>
    </row>
    <row r="12" spans="1:10" ht="14.25" customHeight="1">
      <c r="A12" s="29">
        <v>9</v>
      </c>
      <c r="B12" s="15" t="str">
        <f t="shared" si="0"/>
        <v>ANURAG SINGHROHAN TRIAPTHI</v>
      </c>
      <c r="C12" s="29" t="s">
        <v>61</v>
      </c>
      <c r="D12" s="29">
        <v>21104</v>
      </c>
      <c r="E12" s="29" t="s">
        <v>65</v>
      </c>
      <c r="F12" s="37" t="s">
        <v>66</v>
      </c>
      <c r="H12" s="6"/>
      <c r="I12" s="51"/>
      <c r="J12" s="6"/>
    </row>
    <row r="13" spans="1:10" ht="14.25" customHeight="1">
      <c r="H13" s="6"/>
      <c r="J13" s="6"/>
    </row>
    <row r="14" spans="1:10" ht="14.25" customHeight="1">
      <c r="G14" s="6"/>
      <c r="H14" s="52"/>
      <c r="J14" s="6"/>
    </row>
    <row r="15" spans="1:10" ht="14.25" customHeight="1">
      <c r="A15" s="53" t="s">
        <v>69</v>
      </c>
      <c r="B15" s="54" t="s">
        <v>35</v>
      </c>
      <c r="C15" s="54" t="s">
        <v>36</v>
      </c>
      <c r="D15" s="54" t="s">
        <v>38</v>
      </c>
      <c r="E15" s="55" t="s">
        <v>70</v>
      </c>
      <c r="F15" s="56" t="s">
        <v>71</v>
      </c>
      <c r="H15" s="52"/>
      <c r="I15" s="52"/>
      <c r="J15" s="6"/>
    </row>
    <row r="16" spans="1:10" ht="14.25" customHeight="1">
      <c r="A16" s="57">
        <v>1</v>
      </c>
      <c r="B16" s="57" t="str">
        <f t="shared" ref="B16:B64" si="1">VLOOKUP(A16,$A$3:$F$12,2,0)</f>
        <v xml:space="preserve">ABHISHEK PANDEYHARI OM </v>
      </c>
      <c r="C16" s="57">
        <f t="shared" ref="C16:C64" si="2">VLOOKUP(A16,$A$3:$F$12,4,0)</f>
        <v>21108</v>
      </c>
      <c r="D16" s="57" t="str">
        <f t="shared" ref="D16:D64" si="3">VLOOKUP(A16,$A$3:$F$12,6,0)</f>
        <v>ASANSOL</v>
      </c>
      <c r="E16" s="58" t="str">
        <f t="shared" ref="E16:E64" si="4">VLOOKUP(A16,$A$3:$F$12,5,0)</f>
        <v xml:space="preserve">HARI OM </v>
      </c>
      <c r="F16" s="59">
        <v>1</v>
      </c>
      <c r="H16" s="52"/>
      <c r="I16" s="52"/>
      <c r="J16" s="6"/>
    </row>
    <row r="17" spans="1:10" ht="14.25" customHeight="1">
      <c r="A17" s="57">
        <v>1</v>
      </c>
      <c r="B17" s="57" t="str">
        <f t="shared" si="1"/>
        <v xml:space="preserve">ABHISHEK PANDEYHARI OM </v>
      </c>
      <c r="C17" s="57">
        <f t="shared" si="2"/>
        <v>21108</v>
      </c>
      <c r="D17" s="57" t="str">
        <f t="shared" si="3"/>
        <v>ASANSOL</v>
      </c>
      <c r="E17" s="58" t="str">
        <f t="shared" si="4"/>
        <v xml:space="preserve">HARI OM </v>
      </c>
      <c r="F17" s="59">
        <v>2</v>
      </c>
    </row>
    <row r="18" spans="1:10" ht="14.25" customHeight="1">
      <c r="A18" s="57">
        <v>3</v>
      </c>
      <c r="B18" s="57" t="str">
        <f t="shared" si="1"/>
        <v>BRIGESH SINGHINDRA DEV</v>
      </c>
      <c r="C18" s="57">
        <f t="shared" si="2"/>
        <v>21107</v>
      </c>
      <c r="D18" s="57" t="str">
        <f t="shared" si="3"/>
        <v>PRAYAGRAJ</v>
      </c>
      <c r="E18" s="58" t="str">
        <f t="shared" si="4"/>
        <v>INDRA DEV</v>
      </c>
      <c r="F18" s="59">
        <v>3</v>
      </c>
    </row>
    <row r="19" spans="1:10" ht="14.25" customHeight="1">
      <c r="A19" s="57">
        <v>4</v>
      </c>
      <c r="B19" s="57" t="str">
        <f t="shared" si="1"/>
        <v>ABHISHEK PANDEYNAGARJUN</v>
      </c>
      <c r="C19" s="57">
        <f t="shared" si="2"/>
        <v>21102</v>
      </c>
      <c r="D19" s="57" t="str">
        <f t="shared" si="3"/>
        <v>DURGAPUR</v>
      </c>
      <c r="E19" s="58" t="str">
        <f t="shared" si="4"/>
        <v>NAGARJUN</v>
      </c>
      <c r="F19" s="59">
        <v>4</v>
      </c>
    </row>
    <row r="20" spans="1:10" ht="14.25" customHeight="1">
      <c r="A20" s="57">
        <v>5</v>
      </c>
      <c r="B20" s="57" t="str">
        <f t="shared" si="1"/>
        <v>ISHAR AHMEDGANESH PATHKA</v>
      </c>
      <c r="C20" s="57">
        <f t="shared" si="2"/>
        <v>21109</v>
      </c>
      <c r="D20" s="57" t="str">
        <f t="shared" si="3"/>
        <v>LUDHIANA</v>
      </c>
      <c r="E20" s="58" t="str">
        <f t="shared" si="4"/>
        <v>GANESH PATHKA</v>
      </c>
      <c r="F20" s="59">
        <v>5</v>
      </c>
    </row>
    <row r="21" spans="1:10" ht="14.25" customHeight="1">
      <c r="A21" s="57">
        <v>6</v>
      </c>
      <c r="B21" s="57" t="str">
        <f t="shared" si="1"/>
        <v>PUSHRAJ SINGHRAJNISH SHUKLA</v>
      </c>
      <c r="C21" s="57">
        <f t="shared" si="2"/>
        <v>21110</v>
      </c>
      <c r="D21" s="57" t="str">
        <f t="shared" si="3"/>
        <v>CHANDIGARH</v>
      </c>
      <c r="E21" s="58" t="str">
        <f t="shared" si="4"/>
        <v>RAJNISH SHUKLA</v>
      </c>
      <c r="F21" s="59">
        <v>6</v>
      </c>
    </row>
    <row r="22" spans="1:10" ht="14.25" customHeight="1">
      <c r="A22" s="57">
        <v>7</v>
      </c>
      <c r="B22" s="57" t="str">
        <f t="shared" si="1"/>
        <v>ABHISHEK PANDEYMAHENDRA KUMAR</v>
      </c>
      <c r="C22" s="57">
        <f t="shared" si="2"/>
        <v>21111</v>
      </c>
      <c r="D22" s="57" t="str">
        <f t="shared" si="3"/>
        <v>DHANBAD</v>
      </c>
      <c r="E22" s="58" t="str">
        <f t="shared" si="4"/>
        <v>MAHENDRA KUMAR</v>
      </c>
      <c r="F22" s="59">
        <v>7</v>
      </c>
    </row>
    <row r="23" spans="1:10" ht="14.25" customHeight="1">
      <c r="A23" s="57">
        <v>8</v>
      </c>
      <c r="B23" s="57" t="str">
        <f t="shared" si="1"/>
        <v>ANURAG SINGHNILKANTH YADAV</v>
      </c>
      <c r="C23" s="57">
        <f t="shared" si="2"/>
        <v>21112</v>
      </c>
      <c r="D23" s="57" t="str">
        <f t="shared" si="3"/>
        <v>HIMMATGANJ</v>
      </c>
      <c r="E23" s="58" t="str">
        <f t="shared" si="4"/>
        <v>NILKANTH YADAV</v>
      </c>
      <c r="F23" s="59">
        <v>8</v>
      </c>
    </row>
    <row r="24" spans="1:10" ht="14.25" customHeight="1">
      <c r="A24" s="57">
        <v>9</v>
      </c>
      <c r="B24" s="57" t="str">
        <f t="shared" si="1"/>
        <v>ANURAG SINGHROHAN TRIAPTHI</v>
      </c>
      <c r="C24" s="57">
        <f t="shared" si="2"/>
        <v>21104</v>
      </c>
      <c r="D24" s="57" t="str">
        <f t="shared" si="3"/>
        <v>AMABALA</v>
      </c>
      <c r="E24" s="58" t="str">
        <f t="shared" si="4"/>
        <v>ROHAN TRIAPTHI</v>
      </c>
      <c r="F24" s="59">
        <v>1</v>
      </c>
    </row>
    <row r="25" spans="1:10" ht="14.25" customHeight="1">
      <c r="A25" s="57">
        <v>5</v>
      </c>
      <c r="B25" s="57" t="str">
        <f t="shared" si="1"/>
        <v>ISHAR AHMEDGANESH PATHKA</v>
      </c>
      <c r="C25" s="57">
        <f t="shared" si="2"/>
        <v>21109</v>
      </c>
      <c r="D25" s="57" t="str">
        <f t="shared" si="3"/>
        <v>LUDHIANA</v>
      </c>
      <c r="E25" s="58" t="str">
        <f t="shared" si="4"/>
        <v>GANESH PATHKA</v>
      </c>
      <c r="F25" s="59">
        <v>5</v>
      </c>
    </row>
    <row r="26" spans="1:10" ht="14.25" customHeight="1">
      <c r="A26" s="57">
        <v>8</v>
      </c>
      <c r="B26" s="57" t="str">
        <f t="shared" si="1"/>
        <v>ANURAG SINGHNILKANTH YADAV</v>
      </c>
      <c r="C26" s="57">
        <f t="shared" si="2"/>
        <v>21112</v>
      </c>
      <c r="D26" s="57" t="str">
        <f t="shared" si="3"/>
        <v>HIMMATGANJ</v>
      </c>
      <c r="E26" s="58" t="str">
        <f t="shared" si="4"/>
        <v>NILKANTH YADAV</v>
      </c>
      <c r="F26" s="59">
        <v>98</v>
      </c>
      <c r="H26" s="6"/>
      <c r="I26" s="52"/>
      <c r="J26" s="6"/>
    </row>
    <row r="27" spans="1:10" ht="14.25" customHeight="1">
      <c r="A27" s="57">
        <v>6</v>
      </c>
      <c r="B27" s="57" t="str">
        <f t="shared" si="1"/>
        <v>PUSHRAJ SINGHRAJNISH SHUKLA</v>
      </c>
      <c r="C27" s="57">
        <f t="shared" si="2"/>
        <v>21110</v>
      </c>
      <c r="D27" s="57" t="str">
        <f t="shared" si="3"/>
        <v>CHANDIGARH</v>
      </c>
      <c r="E27" s="58" t="str">
        <f t="shared" si="4"/>
        <v>RAJNISH SHUKLA</v>
      </c>
      <c r="F27" s="59">
        <v>8</v>
      </c>
      <c r="H27" s="6"/>
      <c r="I27" s="52"/>
      <c r="J27" s="6"/>
    </row>
    <row r="28" spans="1:10" ht="14.25" customHeight="1">
      <c r="A28" s="57">
        <v>2</v>
      </c>
      <c r="B28" s="57" t="str">
        <f t="shared" si="1"/>
        <v>PANKAJ PANDEYMOHAN KUMAR</v>
      </c>
      <c r="C28" s="57">
        <f t="shared" si="2"/>
        <v>21103</v>
      </c>
      <c r="D28" s="57" t="str">
        <f t="shared" si="3"/>
        <v>PUNJAB</v>
      </c>
      <c r="E28" s="58" t="str">
        <f t="shared" si="4"/>
        <v>MOHAN KUMAR</v>
      </c>
      <c r="F28" s="59">
        <v>321</v>
      </c>
      <c r="H28" s="6"/>
      <c r="I28" s="52"/>
      <c r="J28" s="6"/>
    </row>
    <row r="29" spans="1:10" ht="14.25" customHeight="1">
      <c r="A29" s="57">
        <v>3</v>
      </c>
      <c r="B29" s="57" t="str">
        <f t="shared" si="1"/>
        <v>BRIGESH SINGHINDRA DEV</v>
      </c>
      <c r="C29" s="57">
        <f t="shared" si="2"/>
        <v>21107</v>
      </c>
      <c r="D29" s="57" t="str">
        <f t="shared" si="3"/>
        <v>PRAYAGRAJ</v>
      </c>
      <c r="E29" s="58" t="str">
        <f t="shared" si="4"/>
        <v>INDRA DEV</v>
      </c>
      <c r="F29" s="59">
        <v>111</v>
      </c>
      <c r="H29" s="6"/>
      <c r="I29" s="52"/>
      <c r="J29" s="6"/>
    </row>
    <row r="30" spans="1:10" ht="14.25" customHeight="1">
      <c r="A30" s="57">
        <v>7</v>
      </c>
      <c r="B30" s="57" t="str">
        <f t="shared" si="1"/>
        <v>ABHISHEK PANDEYMAHENDRA KUMAR</v>
      </c>
      <c r="C30" s="57">
        <f t="shared" si="2"/>
        <v>21111</v>
      </c>
      <c r="D30" s="57" t="str">
        <f t="shared" si="3"/>
        <v>DHANBAD</v>
      </c>
      <c r="E30" s="58" t="str">
        <f t="shared" si="4"/>
        <v>MAHENDRA KUMAR</v>
      </c>
      <c r="F30" s="59">
        <v>4</v>
      </c>
      <c r="H30" s="6"/>
      <c r="I30" s="52"/>
      <c r="J30" s="6"/>
    </row>
    <row r="31" spans="1:10" ht="14.25" customHeight="1">
      <c r="A31" s="57">
        <v>2</v>
      </c>
      <c r="B31" s="57" t="str">
        <f t="shared" si="1"/>
        <v>PANKAJ PANDEYMOHAN KUMAR</v>
      </c>
      <c r="C31" s="57">
        <f t="shared" si="2"/>
        <v>21103</v>
      </c>
      <c r="D31" s="57" t="str">
        <f t="shared" si="3"/>
        <v>PUNJAB</v>
      </c>
      <c r="E31" s="58" t="str">
        <f t="shared" si="4"/>
        <v>MOHAN KUMAR</v>
      </c>
      <c r="F31" s="59">
        <v>78</v>
      </c>
      <c r="H31" s="6"/>
      <c r="I31" s="6"/>
      <c r="J31" s="6"/>
    </row>
    <row r="32" spans="1:10" ht="14.25" customHeight="1">
      <c r="A32" s="57">
        <v>6</v>
      </c>
      <c r="B32" s="57" t="str">
        <f t="shared" si="1"/>
        <v>PUSHRAJ SINGHRAJNISH SHUKLA</v>
      </c>
      <c r="C32" s="57">
        <f t="shared" si="2"/>
        <v>21110</v>
      </c>
      <c r="D32" s="57" t="str">
        <f t="shared" si="3"/>
        <v>CHANDIGARH</v>
      </c>
      <c r="E32" s="58" t="str">
        <f t="shared" si="4"/>
        <v>RAJNISH SHUKLA</v>
      </c>
      <c r="F32" s="59">
        <v>8</v>
      </c>
      <c r="H32" s="6"/>
      <c r="I32" s="6"/>
      <c r="J32" s="6"/>
    </row>
    <row r="33" spans="1:10" ht="14.25" customHeight="1">
      <c r="A33" s="57">
        <v>4</v>
      </c>
      <c r="B33" s="57" t="str">
        <f t="shared" si="1"/>
        <v>ABHISHEK PANDEYNAGARJUN</v>
      </c>
      <c r="C33" s="57">
        <f t="shared" si="2"/>
        <v>21102</v>
      </c>
      <c r="D33" s="57" t="str">
        <f t="shared" si="3"/>
        <v>DURGAPUR</v>
      </c>
      <c r="E33" s="58" t="str">
        <f t="shared" si="4"/>
        <v>NAGARJUN</v>
      </c>
      <c r="F33" s="59">
        <v>6</v>
      </c>
      <c r="H33" s="6"/>
      <c r="I33" s="6"/>
      <c r="J33" s="6"/>
    </row>
    <row r="34" spans="1:10" ht="14.25" customHeight="1">
      <c r="A34" s="57">
        <v>6</v>
      </c>
      <c r="B34" s="57" t="str">
        <f t="shared" si="1"/>
        <v>PUSHRAJ SINGHRAJNISH SHUKLA</v>
      </c>
      <c r="C34" s="57">
        <f t="shared" si="2"/>
        <v>21110</v>
      </c>
      <c r="D34" s="57" t="str">
        <f t="shared" si="3"/>
        <v>CHANDIGARH</v>
      </c>
      <c r="E34" s="58" t="str">
        <f t="shared" si="4"/>
        <v>RAJNISH SHUKLA</v>
      </c>
      <c r="F34" s="59">
        <v>54</v>
      </c>
      <c r="H34" s="6"/>
      <c r="I34" s="6"/>
      <c r="J34" s="6"/>
    </row>
    <row r="35" spans="1:10" ht="14.25" customHeight="1">
      <c r="A35" s="57">
        <v>1</v>
      </c>
      <c r="B35" s="57" t="str">
        <f t="shared" si="1"/>
        <v xml:space="preserve">ABHISHEK PANDEYHARI OM </v>
      </c>
      <c r="C35" s="57">
        <f t="shared" si="2"/>
        <v>21108</v>
      </c>
      <c r="D35" s="57" t="str">
        <f t="shared" si="3"/>
        <v>ASANSOL</v>
      </c>
      <c r="E35" s="58" t="str">
        <f t="shared" si="4"/>
        <v xml:space="preserve">HARI OM </v>
      </c>
      <c r="F35" s="59">
        <v>1</v>
      </c>
      <c r="H35" s="6"/>
      <c r="I35" s="6"/>
      <c r="J35" s="6"/>
    </row>
    <row r="36" spans="1:10" ht="14.25" customHeight="1">
      <c r="A36" s="57">
        <v>1</v>
      </c>
      <c r="B36" s="57" t="str">
        <f t="shared" si="1"/>
        <v xml:space="preserve">ABHISHEK PANDEYHARI OM </v>
      </c>
      <c r="C36" s="57">
        <f t="shared" si="2"/>
        <v>21108</v>
      </c>
      <c r="D36" s="57" t="str">
        <f t="shared" si="3"/>
        <v>ASANSOL</v>
      </c>
      <c r="E36" s="58" t="str">
        <f t="shared" si="4"/>
        <v xml:space="preserve">HARI OM </v>
      </c>
      <c r="F36" s="59">
        <v>1</v>
      </c>
      <c r="H36" s="6"/>
      <c r="I36" s="6"/>
      <c r="J36" s="6"/>
    </row>
    <row r="37" spans="1:10" ht="14.25" customHeight="1">
      <c r="A37" s="57">
        <v>2</v>
      </c>
      <c r="B37" s="57" t="str">
        <f t="shared" si="1"/>
        <v>PANKAJ PANDEYMOHAN KUMAR</v>
      </c>
      <c r="C37" s="57">
        <f t="shared" si="2"/>
        <v>21103</v>
      </c>
      <c r="D37" s="57" t="str">
        <f t="shared" si="3"/>
        <v>PUNJAB</v>
      </c>
      <c r="E37" s="58" t="str">
        <f t="shared" si="4"/>
        <v>MOHAN KUMAR</v>
      </c>
      <c r="F37" s="59">
        <v>1</v>
      </c>
      <c r="H37" s="6"/>
      <c r="I37" s="6"/>
      <c r="J37" s="6"/>
    </row>
    <row r="38" spans="1:10" ht="14.25" customHeight="1">
      <c r="A38" s="57">
        <v>3</v>
      </c>
      <c r="B38" s="57" t="str">
        <f t="shared" si="1"/>
        <v>BRIGESH SINGHINDRA DEV</v>
      </c>
      <c r="C38" s="57">
        <f t="shared" si="2"/>
        <v>21107</v>
      </c>
      <c r="D38" s="57" t="str">
        <f t="shared" si="3"/>
        <v>PRAYAGRAJ</v>
      </c>
      <c r="E38" s="58" t="str">
        <f t="shared" si="4"/>
        <v>INDRA DEV</v>
      </c>
      <c r="F38" s="59">
        <v>1</v>
      </c>
      <c r="H38" s="6"/>
      <c r="I38" s="6"/>
      <c r="J38" s="6"/>
    </row>
    <row r="39" spans="1:10" ht="14.25" customHeight="1">
      <c r="A39" s="57">
        <v>4</v>
      </c>
      <c r="B39" s="57" t="str">
        <f t="shared" si="1"/>
        <v>ABHISHEK PANDEYNAGARJUN</v>
      </c>
      <c r="C39" s="57">
        <f t="shared" si="2"/>
        <v>21102</v>
      </c>
      <c r="D39" s="57" t="str">
        <f t="shared" si="3"/>
        <v>DURGAPUR</v>
      </c>
      <c r="E39" s="58" t="str">
        <f t="shared" si="4"/>
        <v>NAGARJUN</v>
      </c>
      <c r="F39" s="59">
        <v>1</v>
      </c>
      <c r="H39" s="6"/>
      <c r="I39" s="6"/>
      <c r="J39" s="6"/>
    </row>
    <row r="40" spans="1:10" ht="14.25" customHeight="1">
      <c r="A40" s="57">
        <v>5</v>
      </c>
      <c r="B40" s="57" t="str">
        <f t="shared" si="1"/>
        <v>ISHAR AHMEDGANESH PATHKA</v>
      </c>
      <c r="C40" s="57">
        <f t="shared" si="2"/>
        <v>21109</v>
      </c>
      <c r="D40" s="57" t="str">
        <f t="shared" si="3"/>
        <v>LUDHIANA</v>
      </c>
      <c r="E40" s="58" t="str">
        <f t="shared" si="4"/>
        <v>GANESH PATHKA</v>
      </c>
      <c r="F40" s="59">
        <v>1</v>
      </c>
      <c r="H40" s="6"/>
      <c r="I40" s="6"/>
      <c r="J40" s="6"/>
    </row>
    <row r="41" spans="1:10" ht="14.25" customHeight="1">
      <c r="A41" s="57">
        <v>6</v>
      </c>
      <c r="B41" s="57" t="str">
        <f t="shared" si="1"/>
        <v>PUSHRAJ SINGHRAJNISH SHUKLA</v>
      </c>
      <c r="C41" s="57">
        <f t="shared" si="2"/>
        <v>21110</v>
      </c>
      <c r="D41" s="57" t="str">
        <f t="shared" si="3"/>
        <v>CHANDIGARH</v>
      </c>
      <c r="E41" s="58" t="str">
        <f t="shared" si="4"/>
        <v>RAJNISH SHUKLA</v>
      </c>
      <c r="F41" s="59">
        <v>1</v>
      </c>
      <c r="H41" s="6"/>
      <c r="I41" s="6"/>
      <c r="J41" s="6"/>
    </row>
    <row r="42" spans="1:10" ht="14.25" customHeight="1">
      <c r="A42" s="57">
        <v>7</v>
      </c>
      <c r="B42" s="57" t="str">
        <f t="shared" si="1"/>
        <v>ABHISHEK PANDEYMAHENDRA KUMAR</v>
      </c>
      <c r="C42" s="57">
        <f t="shared" si="2"/>
        <v>21111</v>
      </c>
      <c r="D42" s="57" t="str">
        <f t="shared" si="3"/>
        <v>DHANBAD</v>
      </c>
      <c r="E42" s="58" t="str">
        <f t="shared" si="4"/>
        <v>MAHENDRA KUMAR</v>
      </c>
      <c r="F42" s="59">
        <v>1</v>
      </c>
      <c r="H42" s="6"/>
      <c r="I42" s="6"/>
      <c r="J42" s="6"/>
    </row>
    <row r="43" spans="1:10" ht="14.25" customHeight="1">
      <c r="A43" s="57">
        <v>8</v>
      </c>
      <c r="B43" s="57" t="str">
        <f t="shared" si="1"/>
        <v>ANURAG SINGHNILKANTH YADAV</v>
      </c>
      <c r="C43" s="57">
        <f t="shared" si="2"/>
        <v>21112</v>
      </c>
      <c r="D43" s="57" t="str">
        <f t="shared" si="3"/>
        <v>HIMMATGANJ</v>
      </c>
      <c r="E43" s="58" t="str">
        <f t="shared" si="4"/>
        <v>NILKANTH YADAV</v>
      </c>
      <c r="F43" s="59">
        <v>1</v>
      </c>
      <c r="H43" s="6"/>
      <c r="I43" s="6"/>
      <c r="J43" s="6"/>
    </row>
    <row r="44" spans="1:10" ht="14.25" customHeight="1">
      <c r="A44" s="57">
        <v>9</v>
      </c>
      <c r="B44" s="57" t="str">
        <f t="shared" si="1"/>
        <v>ANURAG SINGHROHAN TRIAPTHI</v>
      </c>
      <c r="C44" s="57">
        <f t="shared" si="2"/>
        <v>21104</v>
      </c>
      <c r="D44" s="57" t="str">
        <f t="shared" si="3"/>
        <v>AMABALA</v>
      </c>
      <c r="E44" s="58" t="str">
        <f t="shared" si="4"/>
        <v>ROHAN TRIAPTHI</v>
      </c>
      <c r="F44" s="59">
        <v>1</v>
      </c>
      <c r="H44" s="6"/>
      <c r="I44" s="6"/>
      <c r="J44" s="6"/>
    </row>
    <row r="45" spans="1:10" ht="14.25" customHeight="1">
      <c r="A45" s="57">
        <v>5</v>
      </c>
      <c r="B45" s="57" t="str">
        <f t="shared" si="1"/>
        <v>ISHAR AHMEDGANESH PATHKA</v>
      </c>
      <c r="C45" s="57">
        <f t="shared" si="2"/>
        <v>21109</v>
      </c>
      <c r="D45" s="57" t="str">
        <f t="shared" si="3"/>
        <v>LUDHIANA</v>
      </c>
      <c r="E45" s="58" t="str">
        <f t="shared" si="4"/>
        <v>GANESH PATHKA</v>
      </c>
      <c r="F45" s="59">
        <v>1</v>
      </c>
      <c r="H45" s="6"/>
      <c r="I45" s="6"/>
      <c r="J45" s="6"/>
    </row>
    <row r="46" spans="1:10" ht="14.25" customHeight="1">
      <c r="A46" s="57">
        <v>8</v>
      </c>
      <c r="B46" s="57" t="str">
        <f t="shared" si="1"/>
        <v>ANURAG SINGHNILKANTH YADAV</v>
      </c>
      <c r="C46" s="57">
        <f t="shared" si="2"/>
        <v>21112</v>
      </c>
      <c r="D46" s="57" t="str">
        <f t="shared" si="3"/>
        <v>HIMMATGANJ</v>
      </c>
      <c r="E46" s="58" t="str">
        <f t="shared" si="4"/>
        <v>NILKANTH YADAV</v>
      </c>
      <c r="F46" s="59">
        <v>1</v>
      </c>
      <c r="H46" s="6"/>
      <c r="I46" s="6"/>
      <c r="J46" s="6"/>
    </row>
    <row r="47" spans="1:10" ht="14.25" customHeight="1">
      <c r="A47" s="57">
        <v>6</v>
      </c>
      <c r="B47" s="57" t="str">
        <f t="shared" si="1"/>
        <v>PUSHRAJ SINGHRAJNISH SHUKLA</v>
      </c>
      <c r="C47" s="57">
        <f t="shared" si="2"/>
        <v>21110</v>
      </c>
      <c r="D47" s="57" t="str">
        <f t="shared" si="3"/>
        <v>CHANDIGARH</v>
      </c>
      <c r="E47" s="58" t="str">
        <f t="shared" si="4"/>
        <v>RAJNISH SHUKLA</v>
      </c>
      <c r="F47" s="59">
        <v>1</v>
      </c>
      <c r="H47" s="6"/>
      <c r="I47" s="6"/>
      <c r="J47" s="6"/>
    </row>
    <row r="48" spans="1:10" ht="14.25" customHeight="1">
      <c r="A48" s="57">
        <v>2</v>
      </c>
      <c r="B48" s="57" t="str">
        <f t="shared" si="1"/>
        <v>PANKAJ PANDEYMOHAN KUMAR</v>
      </c>
      <c r="C48" s="57">
        <f t="shared" si="2"/>
        <v>21103</v>
      </c>
      <c r="D48" s="57" t="str">
        <f t="shared" si="3"/>
        <v>PUNJAB</v>
      </c>
      <c r="E48" s="58" t="str">
        <f t="shared" si="4"/>
        <v>MOHAN KUMAR</v>
      </c>
      <c r="F48" s="59">
        <v>1</v>
      </c>
      <c r="H48" s="6"/>
      <c r="I48" s="6"/>
      <c r="J48" s="6"/>
    </row>
    <row r="49" spans="1:10" ht="14.25" customHeight="1">
      <c r="A49" s="57">
        <v>3</v>
      </c>
      <c r="B49" s="57" t="str">
        <f t="shared" si="1"/>
        <v>BRIGESH SINGHINDRA DEV</v>
      </c>
      <c r="C49" s="57">
        <f t="shared" si="2"/>
        <v>21107</v>
      </c>
      <c r="D49" s="57" t="str">
        <f t="shared" si="3"/>
        <v>PRAYAGRAJ</v>
      </c>
      <c r="E49" s="58" t="str">
        <f t="shared" si="4"/>
        <v>INDRA DEV</v>
      </c>
      <c r="F49" s="59">
        <v>1</v>
      </c>
      <c r="H49" s="6"/>
      <c r="I49" s="6"/>
      <c r="J49" s="6"/>
    </row>
    <row r="50" spans="1:10" ht="14.25" customHeight="1">
      <c r="A50" s="57">
        <v>7</v>
      </c>
      <c r="B50" s="57" t="str">
        <f t="shared" si="1"/>
        <v>ABHISHEK PANDEYMAHENDRA KUMAR</v>
      </c>
      <c r="C50" s="57">
        <f t="shared" si="2"/>
        <v>21111</v>
      </c>
      <c r="D50" s="57" t="str">
        <f t="shared" si="3"/>
        <v>DHANBAD</v>
      </c>
      <c r="E50" s="58" t="str">
        <f t="shared" si="4"/>
        <v>MAHENDRA KUMAR</v>
      </c>
      <c r="F50" s="59">
        <v>1</v>
      </c>
      <c r="H50" s="6"/>
      <c r="I50" s="6"/>
      <c r="J50" s="6"/>
    </row>
    <row r="51" spans="1:10" ht="14.25" customHeight="1">
      <c r="A51" s="57">
        <v>2</v>
      </c>
      <c r="B51" s="57" t="str">
        <f t="shared" si="1"/>
        <v>PANKAJ PANDEYMOHAN KUMAR</v>
      </c>
      <c r="C51" s="57">
        <f t="shared" si="2"/>
        <v>21103</v>
      </c>
      <c r="D51" s="57" t="str">
        <f t="shared" si="3"/>
        <v>PUNJAB</v>
      </c>
      <c r="E51" s="58" t="str">
        <f t="shared" si="4"/>
        <v>MOHAN KUMAR</v>
      </c>
      <c r="F51" s="59">
        <v>1</v>
      </c>
      <c r="H51" s="6"/>
      <c r="I51" s="6"/>
      <c r="J51" s="6"/>
    </row>
    <row r="52" spans="1:10" ht="14.25" customHeight="1">
      <c r="A52" s="57">
        <v>6</v>
      </c>
      <c r="B52" s="57" t="str">
        <f t="shared" si="1"/>
        <v>PUSHRAJ SINGHRAJNISH SHUKLA</v>
      </c>
      <c r="C52" s="57">
        <f t="shared" si="2"/>
        <v>21110</v>
      </c>
      <c r="D52" s="57" t="str">
        <f t="shared" si="3"/>
        <v>CHANDIGARH</v>
      </c>
      <c r="E52" s="58" t="str">
        <f t="shared" si="4"/>
        <v>RAJNISH SHUKLA</v>
      </c>
      <c r="F52" s="59">
        <v>1</v>
      </c>
      <c r="H52" s="6"/>
      <c r="I52" s="6"/>
      <c r="J52" s="6"/>
    </row>
    <row r="53" spans="1:10" ht="14.25" customHeight="1">
      <c r="A53" s="57">
        <v>4</v>
      </c>
      <c r="B53" s="57" t="str">
        <f t="shared" si="1"/>
        <v>ABHISHEK PANDEYNAGARJUN</v>
      </c>
      <c r="C53" s="57">
        <f t="shared" si="2"/>
        <v>21102</v>
      </c>
      <c r="D53" s="57" t="str">
        <f t="shared" si="3"/>
        <v>DURGAPUR</v>
      </c>
      <c r="E53" s="58" t="str">
        <f t="shared" si="4"/>
        <v>NAGARJUN</v>
      </c>
      <c r="F53" s="59">
        <v>1</v>
      </c>
      <c r="H53" s="6"/>
      <c r="I53" s="6"/>
      <c r="J53" s="6"/>
    </row>
    <row r="54" spans="1:10" ht="14.25" customHeight="1">
      <c r="A54" s="57">
        <v>6</v>
      </c>
      <c r="B54" s="57" t="str">
        <f t="shared" si="1"/>
        <v>PUSHRAJ SINGHRAJNISH SHUKLA</v>
      </c>
      <c r="C54" s="57">
        <f t="shared" si="2"/>
        <v>21110</v>
      </c>
      <c r="D54" s="57" t="str">
        <f t="shared" si="3"/>
        <v>CHANDIGARH</v>
      </c>
      <c r="E54" s="58" t="str">
        <f t="shared" si="4"/>
        <v>RAJNISH SHUKLA</v>
      </c>
      <c r="F54" s="59">
        <v>1</v>
      </c>
      <c r="H54" s="6"/>
      <c r="I54" s="6"/>
      <c r="J54" s="6"/>
    </row>
    <row r="55" spans="1:10" ht="14.25" customHeight="1">
      <c r="A55" s="57">
        <v>1</v>
      </c>
      <c r="B55" s="57" t="str">
        <f t="shared" si="1"/>
        <v xml:space="preserve">ABHISHEK PANDEYHARI OM </v>
      </c>
      <c r="C55" s="57">
        <f t="shared" si="2"/>
        <v>21108</v>
      </c>
      <c r="D55" s="57" t="str">
        <f t="shared" si="3"/>
        <v>ASANSOL</v>
      </c>
      <c r="E55" s="58" t="str">
        <f t="shared" si="4"/>
        <v xml:space="preserve">HARI OM </v>
      </c>
      <c r="F55" s="59">
        <v>1</v>
      </c>
      <c r="H55" s="6"/>
      <c r="I55" s="6"/>
      <c r="J55" s="6"/>
    </row>
    <row r="56" spans="1:10" ht="14.25" customHeight="1">
      <c r="A56" s="57">
        <v>2</v>
      </c>
      <c r="B56" s="57" t="str">
        <f t="shared" si="1"/>
        <v>PANKAJ PANDEYMOHAN KUMAR</v>
      </c>
      <c r="C56" s="57">
        <f t="shared" si="2"/>
        <v>21103</v>
      </c>
      <c r="D56" s="57" t="str">
        <f t="shared" si="3"/>
        <v>PUNJAB</v>
      </c>
      <c r="E56" s="58" t="str">
        <f t="shared" si="4"/>
        <v>MOHAN KUMAR</v>
      </c>
      <c r="F56" s="59">
        <v>1</v>
      </c>
      <c r="H56" s="6"/>
      <c r="I56" s="6"/>
      <c r="J56" s="6"/>
    </row>
    <row r="57" spans="1:10" ht="14.25" customHeight="1">
      <c r="A57" s="57">
        <v>4</v>
      </c>
      <c r="B57" s="57" t="str">
        <f t="shared" si="1"/>
        <v>ABHISHEK PANDEYNAGARJUN</v>
      </c>
      <c r="C57" s="57">
        <f t="shared" si="2"/>
        <v>21102</v>
      </c>
      <c r="D57" s="57" t="str">
        <f t="shared" si="3"/>
        <v>DURGAPUR</v>
      </c>
      <c r="E57" s="58" t="str">
        <f t="shared" si="4"/>
        <v>NAGARJUN</v>
      </c>
      <c r="F57" s="59">
        <v>1</v>
      </c>
      <c r="H57" s="6"/>
      <c r="I57" s="6"/>
      <c r="J57" s="6"/>
    </row>
    <row r="58" spans="1:10" ht="14.25" customHeight="1">
      <c r="A58" s="57">
        <v>9</v>
      </c>
      <c r="B58" s="57" t="str">
        <f t="shared" si="1"/>
        <v>ANURAG SINGHROHAN TRIAPTHI</v>
      </c>
      <c r="C58" s="57">
        <f t="shared" si="2"/>
        <v>21104</v>
      </c>
      <c r="D58" s="57" t="str">
        <f t="shared" si="3"/>
        <v>AMABALA</v>
      </c>
      <c r="E58" s="58" t="str">
        <f t="shared" si="4"/>
        <v>ROHAN TRIAPTHI</v>
      </c>
      <c r="F58" s="59">
        <v>1</v>
      </c>
      <c r="H58" s="6"/>
      <c r="I58" s="6"/>
      <c r="J58" s="6"/>
    </row>
    <row r="59" spans="1:10" ht="14.25" customHeight="1">
      <c r="A59" s="57">
        <v>3</v>
      </c>
      <c r="B59" s="57" t="str">
        <f t="shared" si="1"/>
        <v>BRIGESH SINGHINDRA DEV</v>
      </c>
      <c r="C59" s="57">
        <f t="shared" si="2"/>
        <v>21107</v>
      </c>
      <c r="D59" s="57" t="str">
        <f t="shared" si="3"/>
        <v>PRAYAGRAJ</v>
      </c>
      <c r="E59" s="58" t="str">
        <f t="shared" si="4"/>
        <v>INDRA DEV</v>
      </c>
      <c r="F59" s="59">
        <v>1</v>
      </c>
      <c r="H59" s="6"/>
      <c r="I59" s="6"/>
      <c r="J59" s="6"/>
    </row>
    <row r="60" spans="1:10" ht="14.25" customHeight="1">
      <c r="A60" s="57">
        <v>6</v>
      </c>
      <c r="B60" s="57" t="str">
        <f t="shared" si="1"/>
        <v>PUSHRAJ SINGHRAJNISH SHUKLA</v>
      </c>
      <c r="C60" s="57">
        <f t="shared" si="2"/>
        <v>21110</v>
      </c>
      <c r="D60" s="57" t="str">
        <f t="shared" si="3"/>
        <v>CHANDIGARH</v>
      </c>
      <c r="E60" s="58" t="str">
        <f t="shared" si="4"/>
        <v>RAJNISH SHUKLA</v>
      </c>
      <c r="F60" s="59">
        <v>1</v>
      </c>
      <c r="H60" s="6"/>
      <c r="I60" s="6"/>
      <c r="J60" s="6"/>
    </row>
    <row r="61" spans="1:10" ht="14.25" customHeight="1">
      <c r="A61" s="57">
        <v>4</v>
      </c>
      <c r="B61" s="57" t="str">
        <f t="shared" si="1"/>
        <v>ABHISHEK PANDEYNAGARJUN</v>
      </c>
      <c r="C61" s="57">
        <f t="shared" si="2"/>
        <v>21102</v>
      </c>
      <c r="D61" s="57" t="str">
        <f t="shared" si="3"/>
        <v>DURGAPUR</v>
      </c>
      <c r="E61" s="58" t="str">
        <f t="shared" si="4"/>
        <v>NAGARJUN</v>
      </c>
      <c r="F61" s="59">
        <v>1</v>
      </c>
      <c r="H61" s="6"/>
      <c r="I61" s="6"/>
      <c r="J61" s="6"/>
    </row>
    <row r="62" spans="1:10" ht="14.25" customHeight="1">
      <c r="A62" s="57">
        <v>8</v>
      </c>
      <c r="B62" s="57" t="str">
        <f t="shared" si="1"/>
        <v>ANURAG SINGHNILKANTH YADAV</v>
      </c>
      <c r="C62" s="57">
        <f t="shared" si="2"/>
        <v>21112</v>
      </c>
      <c r="D62" s="57" t="str">
        <f t="shared" si="3"/>
        <v>HIMMATGANJ</v>
      </c>
      <c r="E62" s="58" t="str">
        <f t="shared" si="4"/>
        <v>NILKANTH YADAV</v>
      </c>
      <c r="F62" s="59">
        <v>1</v>
      </c>
      <c r="H62" s="6"/>
      <c r="I62" s="6"/>
      <c r="J62" s="6"/>
    </row>
    <row r="63" spans="1:10" ht="14.25" customHeight="1">
      <c r="A63" s="57">
        <v>7</v>
      </c>
      <c r="B63" s="57" t="str">
        <f t="shared" si="1"/>
        <v>ABHISHEK PANDEYMAHENDRA KUMAR</v>
      </c>
      <c r="C63" s="57">
        <f t="shared" si="2"/>
        <v>21111</v>
      </c>
      <c r="D63" s="57" t="str">
        <f t="shared" si="3"/>
        <v>DHANBAD</v>
      </c>
      <c r="E63" s="58" t="str">
        <f t="shared" si="4"/>
        <v>MAHENDRA KUMAR</v>
      </c>
      <c r="F63" s="59">
        <v>1</v>
      </c>
      <c r="H63" s="6"/>
      <c r="I63" s="6"/>
      <c r="J63" s="6"/>
    </row>
    <row r="64" spans="1:10" ht="14.25" customHeight="1">
      <c r="A64" s="57">
        <v>2</v>
      </c>
      <c r="B64" s="57" t="str">
        <f t="shared" si="1"/>
        <v>PANKAJ PANDEYMOHAN KUMAR</v>
      </c>
      <c r="C64" s="57">
        <f t="shared" si="2"/>
        <v>21103</v>
      </c>
      <c r="D64" s="57" t="str">
        <f t="shared" si="3"/>
        <v>PUNJAB</v>
      </c>
      <c r="E64" s="58" t="str">
        <f t="shared" si="4"/>
        <v>MOHAN KUMAR</v>
      </c>
      <c r="F64" s="59">
        <v>1</v>
      </c>
      <c r="H64" s="6"/>
      <c r="I64" s="6"/>
      <c r="J64" s="6"/>
    </row>
    <row r="65" spans="8:10" ht="14.25" customHeight="1">
      <c r="H65" s="6"/>
      <c r="I65" s="6"/>
      <c r="J65" s="6"/>
    </row>
    <row r="66" spans="8:10" ht="14.25" customHeight="1">
      <c r="H66" s="6"/>
      <c r="I66" s="6"/>
      <c r="J66" s="6"/>
    </row>
    <row r="67" spans="8:10" ht="14.25" customHeight="1">
      <c r="H67" s="6"/>
      <c r="I67" s="6"/>
      <c r="J67" s="6"/>
    </row>
    <row r="68" spans="8:10" ht="14.25" customHeight="1">
      <c r="H68" s="6"/>
      <c r="I68" s="6"/>
      <c r="J68" s="6"/>
    </row>
    <row r="69" spans="8:10" ht="14.25" customHeight="1">
      <c r="H69" s="6"/>
      <c r="I69" s="6"/>
      <c r="J69" s="6"/>
    </row>
    <row r="70" spans="8:10" ht="14.25" customHeight="1">
      <c r="H70" s="6"/>
      <c r="I70" s="6"/>
      <c r="J70" s="6"/>
    </row>
    <row r="71" spans="8:10" ht="14.25" customHeight="1">
      <c r="H71" s="6"/>
      <c r="I71" s="6"/>
      <c r="J71" s="6"/>
    </row>
    <row r="72" spans="8:10" ht="14.25" customHeight="1">
      <c r="H72" s="6"/>
      <c r="I72" s="6"/>
      <c r="J72" s="6"/>
    </row>
    <row r="73" spans="8:10" ht="14.25" customHeight="1">
      <c r="H73" s="6"/>
      <c r="I73" s="6"/>
      <c r="J73" s="6"/>
    </row>
    <row r="74" spans="8:10" ht="14.25" customHeight="1">
      <c r="H74" s="6"/>
      <c r="I74" s="6"/>
      <c r="J74" s="6"/>
    </row>
    <row r="75" spans="8:10" ht="14.25" customHeight="1">
      <c r="H75" s="6"/>
      <c r="I75" s="6"/>
      <c r="J75" s="6"/>
    </row>
    <row r="76" spans="8:10" ht="14.25" customHeight="1">
      <c r="H76" s="6"/>
      <c r="I76" s="6"/>
      <c r="J76" s="6"/>
    </row>
    <row r="77" spans="8:10" ht="14.25" customHeight="1">
      <c r="H77" s="6"/>
      <c r="I77" s="6"/>
      <c r="J77" s="6"/>
    </row>
    <row r="78" spans="8:10" ht="14.25" customHeight="1">
      <c r="H78" s="6"/>
      <c r="I78" s="6"/>
      <c r="J78" s="6"/>
    </row>
    <row r="79" spans="8:10" ht="14.25" customHeight="1">
      <c r="H79" s="6"/>
      <c r="I79" s="6"/>
      <c r="J79" s="6"/>
    </row>
    <row r="80" spans="8:10" ht="14.25" customHeight="1">
      <c r="H80" s="6"/>
      <c r="I80" s="6"/>
      <c r="J80" s="6"/>
    </row>
    <row r="81" spans="8:10" ht="14.25" customHeight="1">
      <c r="H81" s="6"/>
      <c r="I81" s="6"/>
      <c r="J81" s="6"/>
    </row>
    <row r="82" spans="8:10" ht="14.25" customHeight="1">
      <c r="H82" s="6"/>
      <c r="I82" s="6"/>
      <c r="J82" s="6"/>
    </row>
    <row r="83" spans="8:10" ht="14.25" customHeight="1">
      <c r="H83" s="6"/>
      <c r="I83" s="6"/>
      <c r="J83" s="6"/>
    </row>
    <row r="84" spans="8:10" ht="14.25" customHeight="1">
      <c r="H84" s="6"/>
      <c r="I84" s="6"/>
      <c r="J84" s="6"/>
    </row>
    <row r="85" spans="8:10" ht="14.25" customHeight="1">
      <c r="H85" s="6"/>
      <c r="I85" s="6"/>
      <c r="J85" s="6"/>
    </row>
    <row r="86" spans="8:10" ht="14.25" customHeight="1">
      <c r="H86" s="6"/>
      <c r="I86" s="6"/>
      <c r="J86" s="6"/>
    </row>
    <row r="87" spans="8:10" ht="14.25" customHeight="1">
      <c r="H87" s="6"/>
      <c r="I87" s="6"/>
      <c r="J87" s="6"/>
    </row>
    <row r="88" spans="8:10" ht="14.25" customHeight="1">
      <c r="H88" s="6"/>
      <c r="I88" s="6"/>
      <c r="J88" s="6"/>
    </row>
    <row r="89" spans="8:10" ht="14.25" customHeight="1">
      <c r="H89" s="6"/>
      <c r="I89" s="6"/>
      <c r="J89" s="6"/>
    </row>
    <row r="90" spans="8:10" ht="14.25" customHeight="1">
      <c r="H90" s="6"/>
      <c r="I90" s="6"/>
      <c r="J90" s="6"/>
    </row>
    <row r="91" spans="8:10" ht="14.25" customHeight="1">
      <c r="H91" s="6"/>
      <c r="I91" s="6"/>
      <c r="J91" s="6"/>
    </row>
    <row r="92" spans="8:10" ht="14.25" customHeight="1">
      <c r="H92" s="6"/>
      <c r="I92" s="6"/>
      <c r="J92" s="6"/>
    </row>
    <row r="93" spans="8:10" ht="14.25" customHeight="1">
      <c r="H93" s="6"/>
      <c r="I93" s="6"/>
      <c r="J93" s="6"/>
    </row>
    <row r="94" spans="8:10" ht="14.25" customHeight="1">
      <c r="H94" s="6"/>
      <c r="I94" s="6"/>
      <c r="J94" s="6"/>
    </row>
    <row r="95" spans="8:10" ht="14.25" customHeight="1">
      <c r="H95" s="6"/>
      <c r="I95" s="6"/>
      <c r="J95" s="6"/>
    </row>
    <row r="96" spans="8:10" ht="14.25" customHeight="1">
      <c r="H96" s="6"/>
      <c r="I96" s="6"/>
      <c r="J96" s="6"/>
    </row>
    <row r="97" spans="8:10" ht="14.25" customHeight="1">
      <c r="H97" s="6"/>
      <c r="I97" s="6"/>
      <c r="J97" s="6"/>
    </row>
    <row r="98" spans="8:10" ht="14.25" customHeight="1">
      <c r="H98" s="6"/>
      <c r="I98" s="6"/>
      <c r="J98" s="6"/>
    </row>
    <row r="99" spans="8:10" ht="14.25" customHeight="1">
      <c r="H99" s="6"/>
      <c r="I99" s="6"/>
      <c r="J99" s="6"/>
    </row>
    <row r="100" spans="8:10" ht="14.25" customHeight="1">
      <c r="H100" s="6"/>
      <c r="I100" s="6"/>
      <c r="J100" s="6"/>
    </row>
    <row r="101" spans="8:10" ht="14.25" customHeight="1">
      <c r="H101" s="6"/>
      <c r="I101" s="6"/>
      <c r="J101" s="6"/>
    </row>
    <row r="102" spans="8:10" ht="14.25" customHeight="1">
      <c r="H102" s="6"/>
      <c r="I102" s="6"/>
      <c r="J102" s="6"/>
    </row>
    <row r="103" spans="8:10" ht="14.25" customHeight="1">
      <c r="H103" s="6"/>
      <c r="I103" s="6"/>
      <c r="J103" s="6"/>
    </row>
    <row r="104" spans="8:10" ht="14.25" customHeight="1">
      <c r="H104" s="6"/>
      <c r="I104" s="6"/>
      <c r="J104" s="6"/>
    </row>
    <row r="105" spans="8:10" ht="14.25" customHeight="1">
      <c r="H105" s="6"/>
      <c r="I105" s="6"/>
      <c r="J105" s="6"/>
    </row>
    <row r="106" spans="8:10" ht="14.25" customHeight="1">
      <c r="H106" s="6"/>
      <c r="I106" s="6"/>
      <c r="J106" s="6"/>
    </row>
    <row r="107" spans="8:10" ht="14.25" customHeight="1">
      <c r="H107" s="6"/>
      <c r="I107" s="6"/>
      <c r="J107" s="6"/>
    </row>
    <row r="108" spans="8:10" ht="14.25" customHeight="1">
      <c r="H108" s="6"/>
      <c r="I108" s="6"/>
      <c r="J108" s="6"/>
    </row>
    <row r="109" spans="8:10" ht="14.25" customHeight="1">
      <c r="H109" s="6"/>
      <c r="I109" s="6"/>
      <c r="J109" s="6"/>
    </row>
    <row r="110" spans="8:10" ht="14.25" customHeight="1">
      <c r="H110" s="6"/>
      <c r="I110" s="6"/>
      <c r="J110" s="6"/>
    </row>
    <row r="111" spans="8:10" ht="14.25" customHeight="1">
      <c r="H111" s="6"/>
      <c r="I111" s="6"/>
      <c r="J111" s="6"/>
    </row>
    <row r="112" spans="8:10" ht="14.25" customHeight="1">
      <c r="H112" s="6"/>
      <c r="I112" s="6"/>
      <c r="J112" s="6"/>
    </row>
    <row r="113" spans="8:10" ht="14.25" customHeight="1">
      <c r="H113" s="6"/>
      <c r="I113" s="6"/>
      <c r="J113" s="6"/>
    </row>
    <row r="114" spans="8:10" ht="14.25" customHeight="1">
      <c r="H114" s="6"/>
      <c r="I114" s="6"/>
      <c r="J114" s="6"/>
    </row>
    <row r="115" spans="8:10" ht="14.25" customHeight="1">
      <c r="H115" s="6"/>
      <c r="I115" s="6"/>
      <c r="J115" s="6"/>
    </row>
    <row r="116" spans="8:10" ht="14.25" customHeight="1">
      <c r="H116" s="6"/>
      <c r="I116" s="6"/>
      <c r="J116" s="6"/>
    </row>
    <row r="117" spans="8:10" ht="14.25" customHeight="1">
      <c r="H117" s="6"/>
      <c r="I117" s="6"/>
      <c r="J117" s="6"/>
    </row>
    <row r="118" spans="8:10" ht="14.25" customHeight="1">
      <c r="H118" s="6"/>
      <c r="I118" s="6"/>
      <c r="J118" s="6"/>
    </row>
    <row r="119" spans="8:10" ht="14.25" customHeight="1">
      <c r="H119" s="6"/>
      <c r="I119" s="6"/>
      <c r="J119" s="6"/>
    </row>
    <row r="120" spans="8:10" ht="14.25" customHeight="1">
      <c r="H120" s="6"/>
      <c r="I120" s="6"/>
      <c r="J120" s="6"/>
    </row>
    <row r="121" spans="8:10" ht="14.25" customHeight="1">
      <c r="H121" s="6"/>
      <c r="I121" s="6"/>
      <c r="J121" s="6"/>
    </row>
    <row r="122" spans="8:10" ht="14.25" customHeight="1">
      <c r="H122" s="6"/>
      <c r="I122" s="6"/>
      <c r="J122" s="6"/>
    </row>
    <row r="123" spans="8:10" ht="14.25" customHeight="1">
      <c r="H123" s="6"/>
      <c r="I123" s="6"/>
      <c r="J123" s="6"/>
    </row>
    <row r="124" spans="8:10" ht="14.25" customHeight="1">
      <c r="H124" s="6"/>
      <c r="I124" s="6"/>
      <c r="J124" s="6"/>
    </row>
    <row r="125" spans="8:10" ht="14.25" customHeight="1">
      <c r="H125" s="6"/>
      <c r="I125" s="6"/>
      <c r="J125" s="6"/>
    </row>
    <row r="126" spans="8:10" ht="14.25" customHeight="1">
      <c r="H126" s="6"/>
      <c r="I126" s="6"/>
      <c r="J126" s="6"/>
    </row>
    <row r="127" spans="8:10" ht="14.25" customHeight="1">
      <c r="H127" s="6"/>
      <c r="I127" s="6"/>
      <c r="J127" s="6"/>
    </row>
    <row r="128" spans="8:10" ht="14.25" customHeight="1">
      <c r="H128" s="6"/>
      <c r="I128" s="6"/>
      <c r="J128" s="6"/>
    </row>
    <row r="129" spans="8:10" ht="14.25" customHeight="1">
      <c r="H129" s="6"/>
      <c r="I129" s="6"/>
      <c r="J129" s="6"/>
    </row>
    <row r="130" spans="8:10" ht="14.25" customHeight="1">
      <c r="H130" s="6"/>
      <c r="I130" s="6"/>
      <c r="J130" s="6"/>
    </row>
    <row r="131" spans="8:10" ht="14.25" customHeight="1">
      <c r="H131" s="6"/>
      <c r="I131" s="6"/>
      <c r="J131" s="6"/>
    </row>
    <row r="132" spans="8:10" ht="14.25" customHeight="1">
      <c r="H132" s="6"/>
      <c r="I132" s="6"/>
      <c r="J132" s="6"/>
    </row>
    <row r="133" spans="8:10" ht="14.25" customHeight="1">
      <c r="H133" s="6"/>
      <c r="I133" s="6"/>
      <c r="J133" s="6"/>
    </row>
    <row r="134" spans="8:10" ht="14.25" customHeight="1">
      <c r="H134" s="6"/>
      <c r="I134" s="6"/>
      <c r="J134" s="6"/>
    </row>
    <row r="135" spans="8:10" ht="14.25" customHeight="1">
      <c r="H135" s="6"/>
      <c r="I135" s="6"/>
      <c r="J135" s="6"/>
    </row>
    <row r="136" spans="8:10" ht="14.25" customHeight="1">
      <c r="H136" s="6"/>
      <c r="I136" s="6"/>
      <c r="J136" s="6"/>
    </row>
    <row r="137" spans="8:10" ht="14.25" customHeight="1">
      <c r="H137" s="6"/>
      <c r="I137" s="6"/>
      <c r="J137" s="6"/>
    </row>
    <row r="138" spans="8:10" ht="14.25" customHeight="1">
      <c r="H138" s="6"/>
      <c r="I138" s="6"/>
      <c r="J138" s="6"/>
    </row>
    <row r="139" spans="8:10" ht="14.25" customHeight="1">
      <c r="H139" s="6"/>
      <c r="I139" s="6"/>
      <c r="J139" s="6"/>
    </row>
    <row r="140" spans="8:10" ht="14.25" customHeight="1">
      <c r="H140" s="6"/>
      <c r="I140" s="6"/>
      <c r="J140" s="6"/>
    </row>
    <row r="141" spans="8:10" ht="14.25" customHeight="1">
      <c r="H141" s="6"/>
      <c r="I141" s="6"/>
      <c r="J141" s="6"/>
    </row>
    <row r="142" spans="8:10" ht="14.25" customHeight="1">
      <c r="H142" s="6"/>
      <c r="I142" s="6"/>
      <c r="J142" s="6"/>
    </row>
    <row r="143" spans="8:10" ht="14.25" customHeight="1">
      <c r="H143" s="6"/>
      <c r="I143" s="6"/>
      <c r="J143" s="6"/>
    </row>
    <row r="144" spans="8:10" ht="14.25" customHeight="1">
      <c r="H144" s="6"/>
      <c r="I144" s="6"/>
      <c r="J144" s="6"/>
    </row>
    <row r="145" spans="8:10" ht="14.25" customHeight="1">
      <c r="H145" s="6"/>
      <c r="I145" s="6"/>
      <c r="J145" s="6"/>
    </row>
    <row r="146" spans="8:10" ht="14.25" customHeight="1">
      <c r="H146" s="6"/>
      <c r="I146" s="6"/>
      <c r="J146" s="6"/>
    </row>
    <row r="147" spans="8:10" ht="14.25" customHeight="1">
      <c r="H147" s="6"/>
      <c r="I147" s="6"/>
      <c r="J147" s="6"/>
    </row>
    <row r="148" spans="8:10" ht="14.25" customHeight="1">
      <c r="H148" s="6"/>
      <c r="I148" s="6"/>
      <c r="J148" s="6"/>
    </row>
    <row r="149" spans="8:10" ht="14.25" customHeight="1">
      <c r="H149" s="6"/>
      <c r="I149" s="6"/>
      <c r="J149" s="6"/>
    </row>
    <row r="150" spans="8:10" ht="14.25" customHeight="1">
      <c r="H150" s="6"/>
      <c r="I150" s="6"/>
      <c r="J150" s="6"/>
    </row>
    <row r="151" spans="8:10" ht="14.25" customHeight="1">
      <c r="H151" s="6"/>
      <c r="I151" s="6"/>
      <c r="J151" s="6"/>
    </row>
    <row r="152" spans="8:10" ht="14.25" customHeight="1">
      <c r="H152" s="6"/>
      <c r="I152" s="6"/>
      <c r="J152" s="6"/>
    </row>
    <row r="153" spans="8:10" ht="14.25" customHeight="1">
      <c r="H153" s="6"/>
      <c r="I153" s="6"/>
      <c r="J153" s="6"/>
    </row>
    <row r="154" spans="8:10" ht="14.25" customHeight="1">
      <c r="H154" s="6"/>
      <c r="I154" s="6"/>
      <c r="J154" s="6"/>
    </row>
    <row r="155" spans="8:10" ht="14.25" customHeight="1">
      <c r="H155" s="6"/>
      <c r="I155" s="6"/>
      <c r="J155" s="6"/>
    </row>
    <row r="156" spans="8:10" ht="14.25" customHeight="1">
      <c r="H156" s="6"/>
      <c r="I156" s="6"/>
      <c r="J156" s="6"/>
    </row>
    <row r="157" spans="8:10" ht="14.25" customHeight="1">
      <c r="H157" s="6"/>
      <c r="I157" s="6"/>
      <c r="J157" s="6"/>
    </row>
    <row r="158" spans="8:10" ht="14.25" customHeight="1">
      <c r="H158" s="6"/>
      <c r="I158" s="6"/>
      <c r="J158" s="6"/>
    </row>
    <row r="159" spans="8:10" ht="14.25" customHeight="1">
      <c r="H159" s="6"/>
      <c r="I159" s="6"/>
      <c r="J159" s="6"/>
    </row>
    <row r="160" spans="8:10" ht="14.25" customHeight="1">
      <c r="H160" s="6"/>
      <c r="I160" s="6"/>
      <c r="J160" s="6"/>
    </row>
    <row r="161" spans="8:10" ht="14.25" customHeight="1">
      <c r="H161" s="6"/>
      <c r="I161" s="6"/>
      <c r="J161" s="6"/>
    </row>
    <row r="162" spans="8:10" ht="14.25" customHeight="1">
      <c r="H162" s="6"/>
      <c r="I162" s="6"/>
      <c r="J162" s="6"/>
    </row>
    <row r="163" spans="8:10" ht="14.25" customHeight="1">
      <c r="H163" s="6"/>
      <c r="I163" s="6"/>
      <c r="J163" s="6"/>
    </row>
    <row r="164" spans="8:10" ht="14.25" customHeight="1">
      <c r="H164" s="6"/>
      <c r="I164" s="6"/>
      <c r="J164" s="6"/>
    </row>
    <row r="165" spans="8:10" ht="14.25" customHeight="1">
      <c r="H165" s="6"/>
      <c r="I165" s="6"/>
      <c r="J165" s="6"/>
    </row>
    <row r="166" spans="8:10" ht="14.25" customHeight="1">
      <c r="H166" s="6"/>
      <c r="I166" s="6"/>
      <c r="J166" s="6"/>
    </row>
    <row r="167" spans="8:10" ht="14.25" customHeight="1">
      <c r="H167" s="6"/>
      <c r="I167" s="6"/>
      <c r="J167" s="6"/>
    </row>
    <row r="168" spans="8:10" ht="14.25" customHeight="1">
      <c r="H168" s="6"/>
      <c r="I168" s="6"/>
      <c r="J168" s="6"/>
    </row>
    <row r="169" spans="8:10" ht="14.25" customHeight="1">
      <c r="H169" s="6"/>
      <c r="I169" s="6"/>
      <c r="J169" s="6"/>
    </row>
    <row r="170" spans="8:10" ht="14.25" customHeight="1">
      <c r="H170" s="6"/>
      <c r="I170" s="6"/>
      <c r="J170" s="6"/>
    </row>
    <row r="171" spans="8:10" ht="14.25" customHeight="1">
      <c r="H171" s="6"/>
      <c r="I171" s="6"/>
      <c r="J171" s="6"/>
    </row>
    <row r="172" spans="8:10" ht="14.25" customHeight="1">
      <c r="H172" s="6"/>
      <c r="I172" s="6"/>
      <c r="J172" s="6"/>
    </row>
    <row r="173" spans="8:10" ht="14.25" customHeight="1">
      <c r="H173" s="6"/>
      <c r="I173" s="6"/>
      <c r="J173" s="6"/>
    </row>
    <row r="174" spans="8:10" ht="14.25" customHeight="1">
      <c r="H174" s="6"/>
      <c r="I174" s="6"/>
      <c r="J174" s="6"/>
    </row>
    <row r="175" spans="8:10" ht="14.25" customHeight="1">
      <c r="H175" s="6"/>
      <c r="I175" s="6"/>
      <c r="J175" s="6"/>
    </row>
    <row r="176" spans="8:10" ht="14.25" customHeight="1">
      <c r="H176" s="6"/>
      <c r="I176" s="6"/>
      <c r="J176" s="6"/>
    </row>
    <row r="177" spans="8:10" ht="14.25" customHeight="1">
      <c r="H177" s="6"/>
      <c r="I177" s="6"/>
      <c r="J177" s="6"/>
    </row>
    <row r="178" spans="8:10" ht="14.25" customHeight="1">
      <c r="H178" s="6"/>
      <c r="I178" s="6"/>
      <c r="J178" s="6"/>
    </row>
    <row r="179" spans="8:10" ht="14.25" customHeight="1">
      <c r="H179" s="6"/>
      <c r="I179" s="6"/>
      <c r="J179" s="6"/>
    </row>
    <row r="180" spans="8:10" ht="14.25" customHeight="1">
      <c r="H180" s="6"/>
      <c r="I180" s="6"/>
      <c r="J180" s="6"/>
    </row>
    <row r="181" spans="8:10" ht="14.25" customHeight="1">
      <c r="H181" s="6"/>
      <c r="I181" s="6"/>
      <c r="J181" s="6"/>
    </row>
    <row r="182" spans="8:10" ht="14.25" customHeight="1">
      <c r="H182" s="6"/>
      <c r="I182" s="6"/>
      <c r="J182" s="6"/>
    </row>
    <row r="183" spans="8:10" ht="14.25" customHeight="1">
      <c r="H183" s="6"/>
      <c r="I183" s="6"/>
      <c r="J183" s="6"/>
    </row>
    <row r="184" spans="8:10" ht="14.25" customHeight="1">
      <c r="H184" s="6"/>
      <c r="I184" s="6"/>
      <c r="J184" s="6"/>
    </row>
    <row r="185" spans="8:10" ht="14.25" customHeight="1">
      <c r="H185" s="6"/>
      <c r="I185" s="6"/>
      <c r="J185" s="6"/>
    </row>
    <row r="186" spans="8:10" ht="14.25" customHeight="1">
      <c r="H186" s="6"/>
      <c r="I186" s="6"/>
      <c r="J186" s="6"/>
    </row>
    <row r="187" spans="8:10" ht="14.25" customHeight="1">
      <c r="H187" s="6"/>
      <c r="I187" s="6"/>
      <c r="J187" s="6"/>
    </row>
    <row r="188" spans="8:10" ht="14.25" customHeight="1">
      <c r="H188" s="6"/>
      <c r="I188" s="6"/>
      <c r="J188" s="6"/>
    </row>
    <row r="189" spans="8:10" ht="14.25" customHeight="1">
      <c r="H189" s="6"/>
      <c r="I189" s="6"/>
      <c r="J189" s="6"/>
    </row>
    <row r="190" spans="8:10" ht="14.25" customHeight="1">
      <c r="H190" s="6"/>
      <c r="I190" s="6"/>
      <c r="J190" s="6"/>
    </row>
    <row r="191" spans="8:10" ht="14.25" customHeight="1">
      <c r="H191" s="6"/>
      <c r="I191" s="6"/>
      <c r="J191" s="6"/>
    </row>
    <row r="192" spans="8:10" ht="14.25" customHeight="1">
      <c r="H192" s="6"/>
      <c r="I192" s="6"/>
      <c r="J192" s="6"/>
    </row>
    <row r="193" spans="8:10" ht="14.25" customHeight="1">
      <c r="H193" s="6"/>
      <c r="I193" s="6"/>
      <c r="J193" s="6"/>
    </row>
    <row r="194" spans="8:10" ht="14.25" customHeight="1">
      <c r="H194" s="6"/>
      <c r="I194" s="6"/>
      <c r="J194" s="6"/>
    </row>
    <row r="195" spans="8:10" ht="14.25" customHeight="1">
      <c r="H195" s="6"/>
      <c r="I195" s="6"/>
      <c r="J195" s="6"/>
    </row>
    <row r="196" spans="8:10" ht="14.25" customHeight="1">
      <c r="H196" s="6"/>
      <c r="I196" s="6"/>
      <c r="J196" s="6"/>
    </row>
    <row r="197" spans="8:10" ht="14.25" customHeight="1">
      <c r="H197" s="6"/>
      <c r="I197" s="6"/>
      <c r="J197" s="6"/>
    </row>
    <row r="198" spans="8:10" ht="14.25" customHeight="1">
      <c r="H198" s="6"/>
      <c r="I198" s="6"/>
      <c r="J198" s="6"/>
    </row>
    <row r="199" spans="8:10" ht="14.25" customHeight="1">
      <c r="H199" s="6"/>
      <c r="I199" s="6"/>
      <c r="J199" s="6"/>
    </row>
    <row r="200" spans="8:10" ht="14.25" customHeight="1">
      <c r="H200" s="6"/>
      <c r="I200" s="6"/>
      <c r="J200" s="6"/>
    </row>
    <row r="201" spans="8:10" ht="14.25" customHeight="1">
      <c r="H201" s="6"/>
      <c r="I201" s="6"/>
      <c r="J201" s="6"/>
    </row>
    <row r="202" spans="8:10" ht="14.25" customHeight="1">
      <c r="H202" s="6"/>
      <c r="I202" s="6"/>
      <c r="J202" s="6"/>
    </row>
    <row r="203" spans="8:10" ht="14.25" customHeight="1">
      <c r="H203" s="6"/>
      <c r="I203" s="6"/>
      <c r="J203" s="6"/>
    </row>
    <row r="204" spans="8:10" ht="14.25" customHeight="1">
      <c r="H204" s="6"/>
      <c r="I204" s="6"/>
      <c r="J204" s="6"/>
    </row>
    <row r="205" spans="8:10" ht="14.25" customHeight="1">
      <c r="H205" s="6"/>
      <c r="I205" s="6"/>
      <c r="J205" s="6"/>
    </row>
    <row r="206" spans="8:10" ht="14.25" customHeight="1">
      <c r="H206" s="6"/>
      <c r="I206" s="6"/>
      <c r="J206" s="6"/>
    </row>
    <row r="207" spans="8:10" ht="14.25" customHeight="1">
      <c r="H207" s="6"/>
      <c r="I207" s="6"/>
      <c r="J207" s="6"/>
    </row>
    <row r="208" spans="8:10" ht="14.25" customHeight="1">
      <c r="H208" s="6"/>
      <c r="I208" s="6"/>
      <c r="J208" s="6"/>
    </row>
    <row r="209" spans="8:10" ht="14.25" customHeight="1">
      <c r="H209" s="6"/>
      <c r="I209" s="6"/>
      <c r="J209" s="6"/>
    </row>
    <row r="210" spans="8:10" ht="14.25" customHeight="1">
      <c r="H210" s="6"/>
      <c r="I210" s="6"/>
      <c r="J210" s="6"/>
    </row>
    <row r="211" spans="8:10" ht="14.25" customHeight="1">
      <c r="H211" s="6"/>
      <c r="I211" s="6"/>
      <c r="J211" s="6"/>
    </row>
    <row r="212" spans="8:10" ht="14.25" customHeight="1">
      <c r="H212" s="6"/>
      <c r="I212" s="6"/>
      <c r="J212" s="6"/>
    </row>
    <row r="213" spans="8:10" ht="14.25" customHeight="1">
      <c r="H213" s="6"/>
      <c r="I213" s="6"/>
      <c r="J213" s="6"/>
    </row>
    <row r="214" spans="8:10" ht="14.25" customHeight="1">
      <c r="H214" s="6"/>
      <c r="I214" s="6"/>
      <c r="J214" s="6"/>
    </row>
    <row r="215" spans="8:10" ht="14.25" customHeight="1">
      <c r="H215" s="6"/>
      <c r="I215" s="6"/>
      <c r="J215" s="6"/>
    </row>
    <row r="216" spans="8:10" ht="14.25" customHeight="1">
      <c r="H216" s="6"/>
      <c r="I216" s="6"/>
      <c r="J216" s="6"/>
    </row>
    <row r="217" spans="8:10" ht="14.25" customHeight="1">
      <c r="H217" s="6"/>
      <c r="I217" s="6"/>
      <c r="J217" s="6"/>
    </row>
    <row r="218" spans="8:10" ht="14.25" customHeight="1">
      <c r="H218" s="6"/>
      <c r="I218" s="6"/>
      <c r="J218" s="6"/>
    </row>
    <row r="219" spans="8:10" ht="14.25" customHeight="1">
      <c r="H219" s="6"/>
      <c r="I219" s="6"/>
      <c r="J219" s="6"/>
    </row>
    <row r="220" spans="8:10" ht="14.25" customHeight="1">
      <c r="H220" s="6"/>
      <c r="I220" s="6"/>
      <c r="J220" s="6"/>
    </row>
    <row r="221" spans="8:10" ht="14.25" customHeight="1">
      <c r="H221" s="6"/>
      <c r="I221" s="6"/>
      <c r="J221" s="6"/>
    </row>
    <row r="222" spans="8:10" ht="14.25" customHeight="1">
      <c r="H222" s="6"/>
      <c r="I222" s="6"/>
      <c r="J222" s="6"/>
    </row>
    <row r="223" spans="8:10" ht="14.25" customHeight="1">
      <c r="H223" s="6"/>
      <c r="I223" s="6"/>
      <c r="J223" s="6"/>
    </row>
    <row r="224" spans="8:10" ht="14.25" customHeight="1">
      <c r="H224" s="6"/>
      <c r="I224" s="6"/>
      <c r="J224" s="6"/>
    </row>
    <row r="225" spans="8:10" ht="14.25" customHeight="1">
      <c r="H225" s="6"/>
      <c r="I225" s="6"/>
      <c r="J225" s="6"/>
    </row>
    <row r="226" spans="8:10" ht="14.25" customHeight="1">
      <c r="H226" s="6"/>
      <c r="I226" s="6"/>
      <c r="J226" s="6"/>
    </row>
    <row r="227" spans="8:10" ht="14.25" customHeight="1">
      <c r="H227" s="6"/>
      <c r="I227" s="6"/>
      <c r="J227" s="6"/>
    </row>
    <row r="228" spans="8:10" ht="14.25" customHeight="1">
      <c r="H228" s="6"/>
      <c r="I228" s="6"/>
      <c r="J228" s="6"/>
    </row>
    <row r="229" spans="8:10" ht="14.25" customHeight="1">
      <c r="H229" s="6"/>
      <c r="I229" s="6"/>
      <c r="J229" s="6"/>
    </row>
    <row r="230" spans="8:10" ht="14.25" customHeight="1">
      <c r="H230" s="6"/>
      <c r="I230" s="6"/>
      <c r="J230" s="6"/>
    </row>
    <row r="231" spans="8:10" ht="14.25" customHeight="1">
      <c r="H231" s="6"/>
      <c r="I231" s="6"/>
      <c r="J231" s="6"/>
    </row>
    <row r="232" spans="8:10" ht="14.25" customHeight="1">
      <c r="H232" s="6"/>
      <c r="I232" s="6"/>
      <c r="J232" s="6"/>
    </row>
    <row r="233" spans="8:10" ht="14.25" customHeight="1">
      <c r="H233" s="6"/>
      <c r="I233" s="6"/>
      <c r="J233" s="6"/>
    </row>
    <row r="234" spans="8:10" ht="14.25" customHeight="1">
      <c r="H234" s="6"/>
      <c r="I234" s="6"/>
      <c r="J234" s="6"/>
    </row>
    <row r="235" spans="8:10" ht="14.25" customHeight="1">
      <c r="H235" s="6"/>
      <c r="I235" s="6"/>
      <c r="J235" s="6"/>
    </row>
    <row r="236" spans="8:10" ht="14.25" customHeight="1">
      <c r="H236" s="6"/>
      <c r="I236" s="6"/>
      <c r="J236" s="6"/>
    </row>
    <row r="237" spans="8:10" ht="14.25" customHeight="1">
      <c r="H237" s="6"/>
      <c r="I237" s="6"/>
      <c r="J237" s="6"/>
    </row>
    <row r="238" spans="8:10" ht="14.25" customHeight="1">
      <c r="H238" s="6"/>
      <c r="I238" s="6"/>
      <c r="J238" s="6"/>
    </row>
    <row r="239" spans="8:10" ht="14.25" customHeight="1">
      <c r="H239" s="6"/>
      <c r="I239" s="6"/>
      <c r="J239" s="6"/>
    </row>
    <row r="240" spans="8:10" ht="14.25" customHeight="1">
      <c r="H240" s="6"/>
      <c r="I240" s="6"/>
      <c r="J240" s="6"/>
    </row>
    <row r="241" spans="8:10" ht="14.25" customHeight="1">
      <c r="H241" s="6"/>
      <c r="I241" s="6"/>
      <c r="J241" s="6"/>
    </row>
    <row r="242" spans="8:10" ht="14.25" customHeight="1">
      <c r="H242" s="6"/>
      <c r="I242" s="6"/>
      <c r="J242" s="6"/>
    </row>
    <row r="243" spans="8:10" ht="14.25" customHeight="1">
      <c r="H243" s="6"/>
      <c r="I243" s="6"/>
      <c r="J243" s="6"/>
    </row>
    <row r="244" spans="8:10" ht="14.25" customHeight="1">
      <c r="H244" s="6"/>
      <c r="I244" s="6"/>
      <c r="J244" s="6"/>
    </row>
    <row r="245" spans="8:10" ht="14.25" customHeight="1">
      <c r="H245" s="6"/>
      <c r="I245" s="6"/>
      <c r="J245" s="6"/>
    </row>
    <row r="246" spans="8:10" ht="14.25" customHeight="1">
      <c r="H246" s="6"/>
      <c r="I246" s="6"/>
      <c r="J246" s="6"/>
    </row>
    <row r="247" spans="8:10" ht="14.25" customHeight="1">
      <c r="H247" s="6"/>
      <c r="I247" s="6"/>
      <c r="J247" s="6"/>
    </row>
    <row r="248" spans="8:10" ht="14.25" customHeight="1">
      <c r="H248" s="6"/>
      <c r="I248" s="6"/>
      <c r="J248" s="6"/>
    </row>
    <row r="249" spans="8:10" ht="14.25" customHeight="1">
      <c r="H249" s="6"/>
      <c r="I249" s="6"/>
      <c r="J249" s="6"/>
    </row>
    <row r="250" spans="8:10" ht="14.25" customHeight="1">
      <c r="H250" s="6"/>
      <c r="I250" s="6"/>
      <c r="J250" s="6"/>
    </row>
    <row r="251" spans="8:10" ht="14.25" customHeight="1">
      <c r="H251" s="6"/>
      <c r="I251" s="6"/>
      <c r="J251" s="6"/>
    </row>
    <row r="252" spans="8:10" ht="14.25" customHeight="1">
      <c r="H252" s="6"/>
      <c r="I252" s="6"/>
      <c r="J252" s="6"/>
    </row>
    <row r="253" spans="8:10" ht="14.25" customHeight="1">
      <c r="H253" s="6"/>
      <c r="I253" s="6"/>
      <c r="J253" s="6"/>
    </row>
    <row r="254" spans="8:10" ht="14.25" customHeight="1">
      <c r="H254" s="6"/>
      <c r="I254" s="6"/>
      <c r="J254" s="6"/>
    </row>
    <row r="255" spans="8:10" ht="14.25" customHeight="1">
      <c r="H255" s="6"/>
      <c r="I255" s="6"/>
      <c r="J255" s="6"/>
    </row>
    <row r="256" spans="8:10" ht="14.25" customHeight="1">
      <c r="H256" s="6"/>
      <c r="I256" s="6"/>
      <c r="J256" s="6"/>
    </row>
    <row r="257" spans="8:10" ht="14.25" customHeight="1">
      <c r="H257" s="6"/>
      <c r="I257" s="6"/>
      <c r="J257" s="6"/>
    </row>
    <row r="258" spans="8:10" ht="14.25" customHeight="1">
      <c r="H258" s="6"/>
      <c r="I258" s="6"/>
      <c r="J258" s="6"/>
    </row>
    <row r="259" spans="8:10" ht="14.25" customHeight="1">
      <c r="H259" s="6"/>
      <c r="I259" s="6"/>
      <c r="J259" s="6"/>
    </row>
    <row r="260" spans="8:10" ht="14.25" customHeight="1">
      <c r="H260" s="6"/>
      <c r="I260" s="6"/>
      <c r="J260" s="6"/>
    </row>
    <row r="261" spans="8:10" ht="14.25" customHeight="1">
      <c r="H261" s="6"/>
      <c r="I261" s="6"/>
      <c r="J261" s="6"/>
    </row>
    <row r="262" spans="8:10" ht="14.25" customHeight="1">
      <c r="H262" s="6"/>
      <c r="I262" s="6"/>
      <c r="J262" s="6"/>
    </row>
    <row r="263" spans="8:10" ht="14.25" customHeight="1">
      <c r="H263" s="6"/>
      <c r="I263" s="6"/>
      <c r="J263" s="6"/>
    </row>
    <row r="264" spans="8:10" ht="14.25" customHeight="1">
      <c r="H264" s="6"/>
      <c r="I264" s="6"/>
      <c r="J264" s="6"/>
    </row>
    <row r="265" spans="8:10" ht="14.25" customHeight="1">
      <c r="H265" s="6"/>
      <c r="I265" s="6"/>
      <c r="J265" s="6"/>
    </row>
    <row r="266" spans="8:10" ht="14.25" customHeight="1">
      <c r="H266" s="6"/>
      <c r="I266" s="6"/>
      <c r="J266" s="6"/>
    </row>
    <row r="267" spans="8:10" ht="14.25" customHeight="1">
      <c r="H267" s="6"/>
      <c r="I267" s="6"/>
      <c r="J267" s="6"/>
    </row>
    <row r="268" spans="8:10" ht="14.25" customHeight="1">
      <c r="H268" s="6"/>
      <c r="I268" s="6"/>
      <c r="J268" s="6"/>
    </row>
    <row r="269" spans="8:10" ht="14.25" customHeight="1">
      <c r="H269" s="6"/>
      <c r="I269" s="6"/>
      <c r="J269" s="6"/>
    </row>
    <row r="270" spans="8:10" ht="14.25" customHeight="1">
      <c r="H270" s="6"/>
      <c r="I270" s="6"/>
      <c r="J270" s="6"/>
    </row>
    <row r="271" spans="8:10" ht="14.25" customHeight="1">
      <c r="H271" s="6"/>
      <c r="I271" s="6"/>
      <c r="J271" s="6"/>
    </row>
    <row r="272" spans="8:10" ht="14.25" customHeight="1">
      <c r="H272" s="6"/>
      <c r="I272" s="6"/>
      <c r="J272" s="6"/>
    </row>
    <row r="273" spans="8:10" ht="14.25" customHeight="1">
      <c r="H273" s="6"/>
      <c r="I273" s="6"/>
      <c r="J273" s="6"/>
    </row>
    <row r="274" spans="8:10" ht="14.25" customHeight="1">
      <c r="H274" s="6"/>
      <c r="I274" s="6"/>
      <c r="J274" s="6"/>
    </row>
    <row r="275" spans="8:10" ht="14.25" customHeight="1">
      <c r="H275" s="6"/>
      <c r="I275" s="6"/>
      <c r="J275" s="6"/>
    </row>
    <row r="276" spans="8:10" ht="14.25" customHeight="1">
      <c r="H276" s="6"/>
      <c r="I276" s="6"/>
      <c r="J276" s="6"/>
    </row>
    <row r="277" spans="8:10" ht="14.25" customHeight="1">
      <c r="H277" s="6"/>
      <c r="I277" s="6"/>
      <c r="J277" s="6"/>
    </row>
    <row r="278" spans="8:10" ht="14.25" customHeight="1">
      <c r="H278" s="6"/>
      <c r="I278" s="6"/>
      <c r="J278" s="6"/>
    </row>
    <row r="279" spans="8:10" ht="14.25" customHeight="1">
      <c r="H279" s="6"/>
      <c r="I279" s="6"/>
      <c r="J279" s="6"/>
    </row>
    <row r="280" spans="8:10" ht="14.25" customHeight="1">
      <c r="H280" s="6"/>
      <c r="I280" s="6"/>
      <c r="J280" s="6"/>
    </row>
    <row r="281" spans="8:10" ht="14.25" customHeight="1">
      <c r="H281" s="6"/>
      <c r="I281" s="6"/>
      <c r="J281" s="6"/>
    </row>
    <row r="282" spans="8:10" ht="14.25" customHeight="1">
      <c r="H282" s="6"/>
      <c r="I282" s="6"/>
      <c r="J282" s="6"/>
    </row>
    <row r="283" spans="8:10" ht="14.25" customHeight="1">
      <c r="H283" s="6"/>
      <c r="I283" s="6"/>
      <c r="J283" s="6"/>
    </row>
    <row r="284" spans="8:10" ht="14.25" customHeight="1">
      <c r="H284" s="6"/>
      <c r="I284" s="6"/>
      <c r="J284" s="6"/>
    </row>
    <row r="285" spans="8:10" ht="14.25" customHeight="1">
      <c r="H285" s="6"/>
      <c r="I285" s="6"/>
      <c r="J285" s="6"/>
    </row>
    <row r="286" spans="8:10" ht="14.25" customHeight="1">
      <c r="H286" s="6"/>
      <c r="I286" s="6"/>
      <c r="J286" s="6"/>
    </row>
    <row r="287" spans="8:10" ht="14.25" customHeight="1">
      <c r="H287" s="6"/>
      <c r="I287" s="6"/>
      <c r="J287" s="6"/>
    </row>
    <row r="288" spans="8:10" ht="14.25" customHeight="1">
      <c r="H288" s="6"/>
      <c r="I288" s="6"/>
      <c r="J288" s="6"/>
    </row>
    <row r="289" spans="8:10" ht="14.25" customHeight="1">
      <c r="H289" s="6"/>
      <c r="I289" s="6"/>
      <c r="J289" s="6"/>
    </row>
    <row r="290" spans="8:10" ht="14.25" customHeight="1">
      <c r="H290" s="6"/>
      <c r="I290" s="6"/>
      <c r="J290" s="6"/>
    </row>
    <row r="291" spans="8:10" ht="14.25" customHeight="1">
      <c r="H291" s="6"/>
      <c r="I291" s="6"/>
      <c r="J291" s="6"/>
    </row>
    <row r="292" spans="8:10" ht="14.25" customHeight="1">
      <c r="H292" s="6"/>
      <c r="I292" s="6"/>
      <c r="J292" s="6"/>
    </row>
    <row r="293" spans="8:10" ht="14.25" customHeight="1">
      <c r="H293" s="6"/>
      <c r="I293" s="6"/>
      <c r="J293" s="6"/>
    </row>
    <row r="294" spans="8:10" ht="14.25" customHeight="1">
      <c r="H294" s="6"/>
      <c r="I294" s="6"/>
      <c r="J294" s="6"/>
    </row>
    <row r="295" spans="8:10" ht="14.25" customHeight="1">
      <c r="H295" s="6"/>
      <c r="I295" s="6"/>
      <c r="J295" s="6"/>
    </row>
    <row r="296" spans="8:10" ht="14.25" customHeight="1">
      <c r="H296" s="6"/>
      <c r="I296" s="6"/>
      <c r="J296" s="6"/>
    </row>
    <row r="297" spans="8:10" ht="14.25" customHeight="1">
      <c r="H297" s="6"/>
      <c r="I297" s="6"/>
      <c r="J297" s="6"/>
    </row>
    <row r="298" spans="8:10" ht="14.25" customHeight="1">
      <c r="H298" s="6"/>
      <c r="I298" s="6"/>
      <c r="J298" s="6"/>
    </row>
    <row r="299" spans="8:10" ht="14.25" customHeight="1">
      <c r="H299" s="6"/>
      <c r="I299" s="6"/>
      <c r="J299" s="6"/>
    </row>
    <row r="300" spans="8:10" ht="14.25" customHeight="1">
      <c r="H300" s="6"/>
      <c r="I300" s="6"/>
      <c r="J300" s="6"/>
    </row>
    <row r="301" spans="8:10" ht="14.25" customHeight="1">
      <c r="H301" s="6"/>
      <c r="I301" s="6"/>
      <c r="J301" s="6"/>
    </row>
    <row r="302" spans="8:10" ht="14.25" customHeight="1">
      <c r="H302" s="6"/>
      <c r="I302" s="6"/>
      <c r="J302" s="6"/>
    </row>
    <row r="303" spans="8:10" ht="14.25" customHeight="1">
      <c r="H303" s="6"/>
      <c r="I303" s="6"/>
      <c r="J303" s="6"/>
    </row>
    <row r="304" spans="8:10" ht="14.25" customHeight="1">
      <c r="H304" s="6"/>
      <c r="I304" s="6"/>
      <c r="J304" s="6"/>
    </row>
    <row r="305" spans="8:10" ht="14.25" customHeight="1">
      <c r="H305" s="6"/>
      <c r="I305" s="6"/>
      <c r="J305" s="6"/>
    </row>
    <row r="306" spans="8:10" ht="14.25" customHeight="1">
      <c r="H306" s="6"/>
      <c r="I306" s="6"/>
      <c r="J306" s="6"/>
    </row>
    <row r="307" spans="8:10" ht="14.25" customHeight="1">
      <c r="H307" s="6"/>
      <c r="I307" s="6"/>
      <c r="J307" s="6"/>
    </row>
    <row r="308" spans="8:10" ht="14.25" customHeight="1">
      <c r="H308" s="6"/>
      <c r="I308" s="6"/>
      <c r="J308" s="6"/>
    </row>
    <row r="309" spans="8:10" ht="14.25" customHeight="1">
      <c r="H309" s="6"/>
      <c r="I309" s="6"/>
      <c r="J309" s="6"/>
    </row>
    <row r="310" spans="8:10" ht="14.25" customHeight="1">
      <c r="H310" s="6"/>
      <c r="I310" s="6"/>
      <c r="J310" s="6"/>
    </row>
    <row r="311" spans="8:10" ht="14.25" customHeight="1">
      <c r="H311" s="6"/>
      <c r="I311" s="6"/>
      <c r="J311" s="6"/>
    </row>
    <row r="312" spans="8:10" ht="14.25" customHeight="1">
      <c r="H312" s="6"/>
      <c r="I312" s="6"/>
      <c r="J312" s="6"/>
    </row>
    <row r="313" spans="8:10" ht="14.25" customHeight="1">
      <c r="H313" s="6"/>
      <c r="I313" s="6"/>
      <c r="J313" s="6"/>
    </row>
    <row r="314" spans="8:10" ht="14.25" customHeight="1">
      <c r="H314" s="6"/>
      <c r="I314" s="6"/>
      <c r="J314" s="6"/>
    </row>
    <row r="315" spans="8:10" ht="14.25" customHeight="1">
      <c r="H315" s="6"/>
      <c r="I315" s="6"/>
      <c r="J315" s="6"/>
    </row>
    <row r="316" spans="8:10" ht="14.25" customHeight="1">
      <c r="H316" s="6"/>
      <c r="I316" s="6"/>
      <c r="J316" s="6"/>
    </row>
    <row r="317" spans="8:10" ht="14.25" customHeight="1">
      <c r="H317" s="6"/>
      <c r="I317" s="6"/>
      <c r="J317" s="6"/>
    </row>
    <row r="318" spans="8:10" ht="14.25" customHeight="1">
      <c r="H318" s="6"/>
      <c r="I318" s="6"/>
      <c r="J318" s="6"/>
    </row>
    <row r="319" spans="8:10" ht="14.25" customHeight="1">
      <c r="H319" s="6"/>
      <c r="I319" s="6"/>
      <c r="J319" s="6"/>
    </row>
    <row r="320" spans="8:10" ht="14.25" customHeight="1">
      <c r="H320" s="6"/>
      <c r="I320" s="6"/>
      <c r="J320" s="6"/>
    </row>
    <row r="321" spans="8:10" ht="14.25" customHeight="1">
      <c r="H321" s="6"/>
      <c r="I321" s="6"/>
      <c r="J321" s="6"/>
    </row>
    <row r="322" spans="8:10" ht="14.25" customHeight="1">
      <c r="H322" s="6"/>
      <c r="I322" s="6"/>
      <c r="J322" s="6"/>
    </row>
    <row r="323" spans="8:10" ht="14.25" customHeight="1">
      <c r="H323" s="6"/>
      <c r="I323" s="6"/>
      <c r="J323" s="6"/>
    </row>
    <row r="324" spans="8:10" ht="14.25" customHeight="1">
      <c r="H324" s="6"/>
      <c r="I324" s="6"/>
      <c r="J324" s="6"/>
    </row>
    <row r="325" spans="8:10" ht="14.25" customHeight="1">
      <c r="H325" s="6"/>
      <c r="I325" s="6"/>
      <c r="J325" s="6"/>
    </row>
    <row r="326" spans="8:10" ht="14.25" customHeight="1">
      <c r="H326" s="6"/>
      <c r="I326" s="6"/>
      <c r="J326" s="6"/>
    </row>
    <row r="327" spans="8:10" ht="14.25" customHeight="1">
      <c r="H327" s="6"/>
      <c r="I327" s="6"/>
      <c r="J327" s="6"/>
    </row>
    <row r="328" spans="8:10" ht="14.25" customHeight="1">
      <c r="H328" s="6"/>
      <c r="I328" s="6"/>
      <c r="J328" s="6"/>
    </row>
    <row r="329" spans="8:10" ht="14.25" customHeight="1">
      <c r="H329" s="6"/>
      <c r="I329" s="6"/>
      <c r="J329" s="6"/>
    </row>
    <row r="330" spans="8:10" ht="14.25" customHeight="1">
      <c r="H330" s="6"/>
      <c r="I330" s="6"/>
      <c r="J330" s="6"/>
    </row>
    <row r="331" spans="8:10" ht="14.25" customHeight="1">
      <c r="H331" s="6"/>
      <c r="I331" s="6"/>
      <c r="J331" s="6"/>
    </row>
    <row r="332" spans="8:10" ht="14.25" customHeight="1">
      <c r="H332" s="6"/>
      <c r="I332" s="6"/>
      <c r="J332" s="6"/>
    </row>
    <row r="333" spans="8:10" ht="14.25" customHeight="1">
      <c r="H333" s="6"/>
      <c r="I333" s="6"/>
      <c r="J333" s="6"/>
    </row>
    <row r="334" spans="8:10" ht="14.25" customHeight="1">
      <c r="H334" s="6"/>
      <c r="I334" s="6"/>
      <c r="J334" s="6"/>
    </row>
    <row r="335" spans="8:10" ht="14.25" customHeight="1">
      <c r="H335" s="6"/>
      <c r="I335" s="6"/>
      <c r="J335" s="6"/>
    </row>
    <row r="336" spans="8:10" ht="14.25" customHeight="1">
      <c r="H336" s="6"/>
      <c r="I336" s="6"/>
      <c r="J336" s="6"/>
    </row>
    <row r="337" spans="8:10" ht="14.25" customHeight="1">
      <c r="H337" s="6"/>
      <c r="I337" s="6"/>
      <c r="J337" s="6"/>
    </row>
    <row r="338" spans="8:10" ht="14.25" customHeight="1">
      <c r="H338" s="6"/>
      <c r="I338" s="6"/>
      <c r="J338" s="6"/>
    </row>
    <row r="339" spans="8:10" ht="14.25" customHeight="1">
      <c r="H339" s="6"/>
      <c r="I339" s="6"/>
      <c r="J339" s="6"/>
    </row>
    <row r="340" spans="8:10" ht="14.25" customHeight="1">
      <c r="H340" s="6"/>
      <c r="I340" s="6"/>
      <c r="J340" s="6"/>
    </row>
    <row r="341" spans="8:10" ht="14.25" customHeight="1">
      <c r="H341" s="6"/>
      <c r="I341" s="6"/>
      <c r="J341" s="6"/>
    </row>
    <row r="342" spans="8:10" ht="14.25" customHeight="1">
      <c r="H342" s="6"/>
      <c r="I342" s="6"/>
      <c r="J342" s="6"/>
    </row>
    <row r="343" spans="8:10" ht="14.25" customHeight="1">
      <c r="H343" s="6"/>
      <c r="I343" s="6"/>
      <c r="J343" s="6"/>
    </row>
    <row r="344" spans="8:10" ht="14.25" customHeight="1">
      <c r="H344" s="6"/>
      <c r="I344" s="6"/>
      <c r="J344" s="6"/>
    </row>
    <row r="345" spans="8:10" ht="14.25" customHeight="1">
      <c r="H345" s="6"/>
      <c r="I345" s="6"/>
      <c r="J345" s="6"/>
    </row>
    <row r="346" spans="8:10" ht="14.25" customHeight="1">
      <c r="H346" s="6"/>
      <c r="I346" s="6"/>
      <c r="J346" s="6"/>
    </row>
    <row r="347" spans="8:10" ht="14.25" customHeight="1">
      <c r="H347" s="6"/>
      <c r="I347" s="6"/>
      <c r="J347" s="6"/>
    </row>
    <row r="348" spans="8:10" ht="14.25" customHeight="1">
      <c r="H348" s="6"/>
      <c r="I348" s="6"/>
      <c r="J348" s="6"/>
    </row>
    <row r="349" spans="8:10" ht="14.25" customHeight="1">
      <c r="H349" s="6"/>
      <c r="I349" s="6"/>
      <c r="J349" s="6"/>
    </row>
    <row r="350" spans="8:10" ht="14.25" customHeight="1">
      <c r="H350" s="6"/>
      <c r="I350" s="6"/>
      <c r="J350" s="6"/>
    </row>
    <row r="351" spans="8:10" ht="14.25" customHeight="1">
      <c r="H351" s="6"/>
      <c r="I351" s="6"/>
      <c r="J351" s="6"/>
    </row>
    <row r="352" spans="8:10" ht="14.25" customHeight="1">
      <c r="H352" s="6"/>
      <c r="I352" s="6"/>
      <c r="J352" s="6"/>
    </row>
    <row r="353" spans="8:10" ht="14.25" customHeight="1">
      <c r="H353" s="6"/>
      <c r="I353" s="6"/>
      <c r="J353" s="6"/>
    </row>
    <row r="354" spans="8:10" ht="14.25" customHeight="1">
      <c r="H354" s="6"/>
      <c r="I354" s="6"/>
      <c r="J354" s="6"/>
    </row>
    <row r="355" spans="8:10" ht="14.25" customHeight="1">
      <c r="H355" s="6"/>
      <c r="I355" s="6"/>
      <c r="J355" s="6"/>
    </row>
    <row r="356" spans="8:10" ht="14.25" customHeight="1">
      <c r="H356" s="6"/>
      <c r="I356" s="6"/>
      <c r="J356" s="6"/>
    </row>
    <row r="357" spans="8:10" ht="14.25" customHeight="1">
      <c r="H357" s="6"/>
      <c r="I357" s="6"/>
      <c r="J357" s="6"/>
    </row>
    <row r="358" spans="8:10" ht="14.25" customHeight="1">
      <c r="H358" s="6"/>
      <c r="I358" s="6"/>
      <c r="J358" s="6"/>
    </row>
    <row r="359" spans="8:10" ht="14.25" customHeight="1">
      <c r="H359" s="6"/>
      <c r="I359" s="6"/>
      <c r="J359" s="6"/>
    </row>
    <row r="360" spans="8:10" ht="14.25" customHeight="1">
      <c r="H360" s="6"/>
      <c r="I360" s="6"/>
      <c r="J360" s="6"/>
    </row>
    <row r="361" spans="8:10" ht="14.25" customHeight="1">
      <c r="H361" s="6"/>
      <c r="I361" s="6"/>
      <c r="J361" s="6"/>
    </row>
    <row r="362" spans="8:10" ht="14.25" customHeight="1">
      <c r="H362" s="6"/>
      <c r="I362" s="6"/>
      <c r="J362" s="6"/>
    </row>
    <row r="363" spans="8:10" ht="14.25" customHeight="1">
      <c r="H363" s="6"/>
      <c r="I363" s="6"/>
      <c r="J363" s="6"/>
    </row>
    <row r="364" spans="8:10" ht="14.25" customHeight="1">
      <c r="H364" s="6"/>
      <c r="I364" s="6"/>
      <c r="J364" s="6"/>
    </row>
    <row r="365" spans="8:10" ht="14.25" customHeight="1">
      <c r="H365" s="6"/>
      <c r="I365" s="6"/>
      <c r="J365" s="6"/>
    </row>
    <row r="366" spans="8:10" ht="14.25" customHeight="1">
      <c r="H366" s="6"/>
      <c r="I366" s="6"/>
      <c r="J366" s="6"/>
    </row>
    <row r="367" spans="8:10" ht="14.25" customHeight="1">
      <c r="H367" s="6"/>
      <c r="I367" s="6"/>
      <c r="J367" s="6"/>
    </row>
    <row r="368" spans="8:10" ht="14.25" customHeight="1">
      <c r="H368" s="6"/>
      <c r="I368" s="6"/>
      <c r="J368" s="6"/>
    </row>
    <row r="369" spans="8:10" ht="14.25" customHeight="1">
      <c r="H369" s="6"/>
      <c r="I369" s="6"/>
      <c r="J369" s="6"/>
    </row>
    <row r="370" spans="8:10" ht="14.25" customHeight="1">
      <c r="H370" s="6"/>
      <c r="I370" s="6"/>
      <c r="J370" s="6"/>
    </row>
    <row r="371" spans="8:10" ht="14.25" customHeight="1">
      <c r="H371" s="6"/>
      <c r="I371" s="6"/>
      <c r="J371" s="6"/>
    </row>
    <row r="372" spans="8:10" ht="14.25" customHeight="1">
      <c r="H372" s="6"/>
      <c r="I372" s="6"/>
      <c r="J372" s="6"/>
    </row>
    <row r="373" spans="8:10" ht="14.25" customHeight="1">
      <c r="H373" s="6"/>
      <c r="I373" s="6"/>
      <c r="J373" s="6"/>
    </row>
    <row r="374" spans="8:10" ht="14.25" customHeight="1">
      <c r="H374" s="6"/>
      <c r="I374" s="6"/>
      <c r="J374" s="6"/>
    </row>
    <row r="375" spans="8:10" ht="14.25" customHeight="1">
      <c r="H375" s="6"/>
      <c r="I375" s="6"/>
      <c r="J375" s="6"/>
    </row>
    <row r="376" spans="8:10" ht="14.25" customHeight="1">
      <c r="H376" s="6"/>
      <c r="I376" s="6"/>
      <c r="J376" s="6"/>
    </row>
    <row r="377" spans="8:10" ht="14.25" customHeight="1">
      <c r="H377" s="6"/>
      <c r="I377" s="6"/>
      <c r="J377" s="6"/>
    </row>
    <row r="378" spans="8:10" ht="14.25" customHeight="1">
      <c r="H378" s="6"/>
      <c r="I378" s="6"/>
      <c r="J378" s="6"/>
    </row>
    <row r="379" spans="8:10" ht="14.25" customHeight="1">
      <c r="H379" s="6"/>
      <c r="I379" s="6"/>
      <c r="J379" s="6"/>
    </row>
    <row r="380" spans="8:10" ht="14.25" customHeight="1">
      <c r="H380" s="6"/>
      <c r="I380" s="6"/>
      <c r="J380" s="6"/>
    </row>
    <row r="381" spans="8:10" ht="14.25" customHeight="1">
      <c r="H381" s="6"/>
      <c r="I381" s="6"/>
      <c r="J381" s="6"/>
    </row>
    <row r="382" spans="8:10" ht="14.25" customHeight="1">
      <c r="H382" s="6"/>
      <c r="I382" s="6"/>
      <c r="J382" s="6"/>
    </row>
    <row r="383" spans="8:10" ht="14.25" customHeight="1">
      <c r="H383" s="6"/>
      <c r="I383" s="6"/>
      <c r="J383" s="6"/>
    </row>
    <row r="384" spans="8:10" ht="14.25" customHeight="1">
      <c r="H384" s="6"/>
      <c r="I384" s="6"/>
      <c r="J384" s="6"/>
    </row>
    <row r="385" spans="8:10" ht="14.25" customHeight="1">
      <c r="H385" s="6"/>
      <c r="I385" s="6"/>
      <c r="J385" s="6"/>
    </row>
    <row r="386" spans="8:10" ht="14.25" customHeight="1">
      <c r="H386" s="6"/>
      <c r="I386" s="6"/>
      <c r="J386" s="6"/>
    </row>
    <row r="387" spans="8:10" ht="14.25" customHeight="1">
      <c r="H387" s="6"/>
      <c r="I387" s="6"/>
      <c r="J387" s="6"/>
    </row>
    <row r="388" spans="8:10" ht="14.25" customHeight="1">
      <c r="H388" s="6"/>
      <c r="I388" s="6"/>
      <c r="J388" s="6"/>
    </row>
    <row r="389" spans="8:10" ht="14.25" customHeight="1">
      <c r="H389" s="6"/>
      <c r="I389" s="6"/>
      <c r="J389" s="6"/>
    </row>
    <row r="390" spans="8:10" ht="14.25" customHeight="1">
      <c r="H390" s="6"/>
      <c r="I390" s="6"/>
      <c r="J390" s="6"/>
    </row>
    <row r="391" spans="8:10" ht="14.25" customHeight="1">
      <c r="H391" s="6"/>
      <c r="I391" s="6"/>
      <c r="J391" s="6"/>
    </row>
    <row r="392" spans="8:10" ht="14.25" customHeight="1">
      <c r="H392" s="6"/>
      <c r="I392" s="6"/>
      <c r="J392" s="6"/>
    </row>
    <row r="393" spans="8:10" ht="14.25" customHeight="1">
      <c r="H393" s="6"/>
      <c r="I393" s="6"/>
      <c r="J393" s="6"/>
    </row>
    <row r="394" spans="8:10" ht="14.25" customHeight="1">
      <c r="H394" s="6"/>
      <c r="I394" s="6"/>
      <c r="J394" s="6"/>
    </row>
    <row r="395" spans="8:10" ht="14.25" customHeight="1">
      <c r="H395" s="6"/>
      <c r="I395" s="6"/>
      <c r="J395" s="6"/>
    </row>
    <row r="396" spans="8:10" ht="14.25" customHeight="1">
      <c r="H396" s="6"/>
      <c r="I396" s="6"/>
      <c r="J396" s="6"/>
    </row>
    <row r="397" spans="8:10" ht="14.25" customHeight="1">
      <c r="H397" s="6"/>
      <c r="I397" s="6"/>
      <c r="J397" s="6"/>
    </row>
    <row r="398" spans="8:10" ht="14.25" customHeight="1">
      <c r="H398" s="6"/>
      <c r="I398" s="6"/>
      <c r="J398" s="6"/>
    </row>
    <row r="399" spans="8:10" ht="14.25" customHeight="1">
      <c r="H399" s="6"/>
      <c r="I399" s="6"/>
      <c r="J399" s="6"/>
    </row>
    <row r="400" spans="8:10" ht="14.25" customHeight="1">
      <c r="H400" s="6"/>
      <c r="I400" s="6"/>
      <c r="J400" s="6"/>
    </row>
    <row r="401" spans="8:10" ht="14.25" customHeight="1">
      <c r="H401" s="6"/>
      <c r="I401" s="6"/>
      <c r="J401" s="6"/>
    </row>
    <row r="402" spans="8:10" ht="14.25" customHeight="1">
      <c r="H402" s="6"/>
      <c r="I402" s="6"/>
      <c r="J402" s="6"/>
    </row>
    <row r="403" spans="8:10" ht="14.25" customHeight="1">
      <c r="H403" s="6"/>
      <c r="I403" s="6"/>
      <c r="J403" s="6"/>
    </row>
    <row r="404" spans="8:10" ht="14.25" customHeight="1">
      <c r="H404" s="6"/>
      <c r="I404" s="6"/>
      <c r="J404" s="6"/>
    </row>
    <row r="405" spans="8:10" ht="14.25" customHeight="1">
      <c r="H405" s="6"/>
      <c r="I405" s="6"/>
      <c r="J405" s="6"/>
    </row>
    <row r="406" spans="8:10" ht="14.25" customHeight="1">
      <c r="H406" s="6"/>
      <c r="I406" s="6"/>
      <c r="J406" s="6"/>
    </row>
    <row r="407" spans="8:10" ht="14.25" customHeight="1">
      <c r="H407" s="6"/>
      <c r="I407" s="6"/>
      <c r="J407" s="6"/>
    </row>
    <row r="408" spans="8:10" ht="14.25" customHeight="1">
      <c r="H408" s="6"/>
      <c r="I408" s="6"/>
      <c r="J408" s="6"/>
    </row>
    <row r="409" spans="8:10" ht="14.25" customHeight="1">
      <c r="H409" s="6"/>
      <c r="I409" s="6"/>
      <c r="J409" s="6"/>
    </row>
    <row r="410" spans="8:10" ht="14.25" customHeight="1">
      <c r="H410" s="6"/>
      <c r="I410" s="6"/>
      <c r="J410" s="6"/>
    </row>
    <row r="411" spans="8:10" ht="14.25" customHeight="1">
      <c r="H411" s="6"/>
      <c r="I411" s="6"/>
      <c r="J411" s="6"/>
    </row>
    <row r="412" spans="8:10" ht="14.25" customHeight="1">
      <c r="H412" s="6"/>
      <c r="I412" s="6"/>
      <c r="J412" s="6"/>
    </row>
    <row r="413" spans="8:10" ht="14.25" customHeight="1">
      <c r="H413" s="6"/>
      <c r="I413" s="6"/>
      <c r="J413" s="6"/>
    </row>
    <row r="414" spans="8:10" ht="14.25" customHeight="1">
      <c r="H414" s="6"/>
      <c r="I414" s="6"/>
      <c r="J414" s="6"/>
    </row>
    <row r="415" spans="8:10" ht="14.25" customHeight="1">
      <c r="H415" s="6"/>
      <c r="I415" s="6"/>
      <c r="J415" s="6"/>
    </row>
    <row r="416" spans="8:10" ht="14.25" customHeight="1">
      <c r="H416" s="6"/>
      <c r="I416" s="6"/>
      <c r="J416" s="6"/>
    </row>
    <row r="417" spans="8:10" ht="14.25" customHeight="1">
      <c r="H417" s="6"/>
      <c r="I417" s="6"/>
      <c r="J417" s="6"/>
    </row>
    <row r="418" spans="8:10" ht="14.25" customHeight="1">
      <c r="H418" s="6"/>
      <c r="I418" s="6"/>
      <c r="J418" s="6"/>
    </row>
    <row r="419" spans="8:10" ht="14.25" customHeight="1">
      <c r="H419" s="6"/>
      <c r="I419" s="6"/>
      <c r="J419" s="6"/>
    </row>
    <row r="420" spans="8:10" ht="14.25" customHeight="1">
      <c r="H420" s="6"/>
      <c r="I420" s="6"/>
      <c r="J420" s="6"/>
    </row>
    <row r="421" spans="8:10" ht="14.25" customHeight="1">
      <c r="H421" s="6"/>
      <c r="I421" s="6"/>
      <c r="J421" s="6"/>
    </row>
    <row r="422" spans="8:10" ht="14.25" customHeight="1">
      <c r="H422" s="6"/>
      <c r="I422" s="6"/>
      <c r="J422" s="6"/>
    </row>
    <row r="423" spans="8:10" ht="14.25" customHeight="1">
      <c r="H423" s="6"/>
      <c r="I423" s="6"/>
      <c r="J423" s="6"/>
    </row>
    <row r="424" spans="8:10" ht="14.25" customHeight="1">
      <c r="H424" s="6"/>
      <c r="I424" s="6"/>
      <c r="J424" s="6"/>
    </row>
    <row r="425" spans="8:10" ht="14.25" customHeight="1">
      <c r="H425" s="6"/>
      <c r="I425" s="6"/>
      <c r="J425" s="6"/>
    </row>
    <row r="426" spans="8:10" ht="14.25" customHeight="1">
      <c r="H426" s="6"/>
      <c r="I426" s="6"/>
      <c r="J426" s="6"/>
    </row>
    <row r="427" spans="8:10" ht="14.25" customHeight="1">
      <c r="H427" s="6"/>
      <c r="I427" s="6"/>
      <c r="J427" s="6"/>
    </row>
    <row r="428" spans="8:10" ht="14.25" customHeight="1">
      <c r="H428" s="6"/>
      <c r="I428" s="6"/>
      <c r="J428" s="6"/>
    </row>
    <row r="429" spans="8:10" ht="14.25" customHeight="1">
      <c r="H429" s="6"/>
      <c r="I429" s="6"/>
      <c r="J429" s="6"/>
    </row>
    <row r="430" spans="8:10" ht="14.25" customHeight="1">
      <c r="H430" s="6"/>
      <c r="I430" s="6"/>
      <c r="J430" s="6"/>
    </row>
    <row r="431" spans="8:10" ht="14.25" customHeight="1">
      <c r="H431" s="6"/>
      <c r="I431" s="6"/>
      <c r="J431" s="6"/>
    </row>
    <row r="432" spans="8:10" ht="14.25" customHeight="1">
      <c r="H432" s="6"/>
      <c r="I432" s="6"/>
      <c r="J432" s="6"/>
    </row>
    <row r="433" spans="8:10" ht="14.25" customHeight="1">
      <c r="H433" s="6"/>
      <c r="I433" s="6"/>
      <c r="J433" s="6"/>
    </row>
    <row r="434" spans="8:10" ht="14.25" customHeight="1">
      <c r="H434" s="6"/>
      <c r="I434" s="6"/>
      <c r="J434" s="6"/>
    </row>
    <row r="435" spans="8:10" ht="14.25" customHeight="1">
      <c r="H435" s="6"/>
      <c r="I435" s="6"/>
      <c r="J435" s="6"/>
    </row>
    <row r="436" spans="8:10" ht="14.25" customHeight="1">
      <c r="H436" s="6"/>
      <c r="I436" s="6"/>
      <c r="J436" s="6"/>
    </row>
    <row r="437" spans="8:10" ht="14.25" customHeight="1">
      <c r="H437" s="6"/>
      <c r="I437" s="6"/>
      <c r="J437" s="6"/>
    </row>
    <row r="438" spans="8:10" ht="14.25" customHeight="1">
      <c r="H438" s="6"/>
      <c r="I438" s="6"/>
      <c r="J438" s="6"/>
    </row>
    <row r="439" spans="8:10" ht="14.25" customHeight="1">
      <c r="H439" s="6"/>
      <c r="I439" s="6"/>
      <c r="J439" s="6"/>
    </row>
    <row r="440" spans="8:10" ht="14.25" customHeight="1">
      <c r="H440" s="6"/>
      <c r="I440" s="6"/>
      <c r="J440" s="6"/>
    </row>
    <row r="441" spans="8:10" ht="14.25" customHeight="1">
      <c r="H441" s="6"/>
      <c r="I441" s="6"/>
      <c r="J441" s="6"/>
    </row>
    <row r="442" spans="8:10" ht="14.25" customHeight="1">
      <c r="H442" s="6"/>
      <c r="I442" s="6"/>
      <c r="J442" s="6"/>
    </row>
    <row r="443" spans="8:10" ht="14.25" customHeight="1">
      <c r="H443" s="6"/>
      <c r="I443" s="6"/>
      <c r="J443" s="6"/>
    </row>
    <row r="444" spans="8:10" ht="14.25" customHeight="1">
      <c r="H444" s="6"/>
      <c r="I444" s="6"/>
      <c r="J444" s="6"/>
    </row>
    <row r="445" spans="8:10" ht="14.25" customHeight="1">
      <c r="H445" s="6"/>
      <c r="I445" s="6"/>
      <c r="J445" s="6"/>
    </row>
    <row r="446" spans="8:10" ht="14.25" customHeight="1">
      <c r="H446" s="6"/>
      <c r="I446" s="6"/>
      <c r="J446" s="6"/>
    </row>
    <row r="447" spans="8:10" ht="14.25" customHeight="1">
      <c r="H447" s="6"/>
      <c r="I447" s="6"/>
      <c r="J447" s="6"/>
    </row>
    <row r="448" spans="8:10" ht="14.25" customHeight="1">
      <c r="H448" s="6"/>
      <c r="I448" s="6"/>
      <c r="J448" s="6"/>
    </row>
    <row r="449" spans="8:10" ht="14.25" customHeight="1">
      <c r="H449" s="6"/>
      <c r="I449" s="6"/>
      <c r="J449" s="6"/>
    </row>
    <row r="450" spans="8:10" ht="14.25" customHeight="1">
      <c r="H450" s="6"/>
      <c r="I450" s="6"/>
      <c r="J450" s="6"/>
    </row>
    <row r="451" spans="8:10" ht="14.25" customHeight="1">
      <c r="H451" s="6"/>
      <c r="I451" s="6"/>
      <c r="J451" s="6"/>
    </row>
    <row r="452" spans="8:10" ht="14.25" customHeight="1">
      <c r="H452" s="6"/>
      <c r="I452" s="6"/>
      <c r="J452" s="6"/>
    </row>
    <row r="453" spans="8:10" ht="14.25" customHeight="1">
      <c r="H453" s="6"/>
      <c r="I453" s="6"/>
      <c r="J453" s="6"/>
    </row>
    <row r="454" spans="8:10" ht="14.25" customHeight="1">
      <c r="H454" s="6"/>
      <c r="I454" s="6"/>
      <c r="J454" s="6"/>
    </row>
    <row r="455" spans="8:10" ht="14.25" customHeight="1">
      <c r="H455" s="6"/>
      <c r="I455" s="6"/>
      <c r="J455" s="6"/>
    </row>
    <row r="456" spans="8:10" ht="14.25" customHeight="1">
      <c r="H456" s="6"/>
      <c r="I456" s="6"/>
      <c r="J456" s="6"/>
    </row>
    <row r="457" spans="8:10" ht="14.25" customHeight="1">
      <c r="H457" s="6"/>
      <c r="I457" s="6"/>
      <c r="J457" s="6"/>
    </row>
    <row r="458" spans="8:10" ht="14.25" customHeight="1">
      <c r="H458" s="6"/>
      <c r="I458" s="6"/>
      <c r="J458" s="6"/>
    </row>
    <row r="459" spans="8:10" ht="14.25" customHeight="1">
      <c r="H459" s="6"/>
      <c r="I459" s="6"/>
      <c r="J459" s="6"/>
    </row>
    <row r="460" spans="8:10" ht="14.25" customHeight="1">
      <c r="H460" s="6"/>
      <c r="I460" s="6"/>
      <c r="J460" s="6"/>
    </row>
    <row r="461" spans="8:10" ht="14.25" customHeight="1">
      <c r="H461" s="6"/>
      <c r="I461" s="6"/>
      <c r="J461" s="6"/>
    </row>
    <row r="462" spans="8:10" ht="14.25" customHeight="1">
      <c r="H462" s="6"/>
      <c r="I462" s="6"/>
      <c r="J462" s="6"/>
    </row>
    <row r="463" spans="8:10" ht="14.25" customHeight="1">
      <c r="H463" s="6"/>
      <c r="I463" s="6"/>
      <c r="J463" s="6"/>
    </row>
    <row r="464" spans="8:10" ht="14.25" customHeight="1">
      <c r="H464" s="6"/>
      <c r="I464" s="6"/>
      <c r="J464" s="6"/>
    </row>
    <row r="465" spans="8:10" ht="14.25" customHeight="1">
      <c r="H465" s="6"/>
      <c r="I465" s="6"/>
      <c r="J465" s="6"/>
    </row>
    <row r="466" spans="8:10" ht="14.25" customHeight="1">
      <c r="H466" s="6"/>
      <c r="I466" s="6"/>
      <c r="J466" s="6"/>
    </row>
    <row r="467" spans="8:10" ht="14.25" customHeight="1">
      <c r="H467" s="6"/>
      <c r="I467" s="6"/>
      <c r="J467" s="6"/>
    </row>
    <row r="468" spans="8:10" ht="14.25" customHeight="1">
      <c r="H468" s="6"/>
      <c r="I468" s="6"/>
      <c r="J468" s="6"/>
    </row>
    <row r="469" spans="8:10" ht="14.25" customHeight="1">
      <c r="H469" s="6"/>
      <c r="I469" s="6"/>
      <c r="J469" s="6"/>
    </row>
    <row r="470" spans="8:10" ht="14.25" customHeight="1">
      <c r="H470" s="6"/>
      <c r="I470" s="6"/>
      <c r="J470" s="6"/>
    </row>
    <row r="471" spans="8:10" ht="14.25" customHeight="1">
      <c r="H471" s="6"/>
      <c r="I471" s="6"/>
      <c r="J471" s="6"/>
    </row>
    <row r="472" spans="8:10" ht="14.25" customHeight="1">
      <c r="H472" s="6"/>
      <c r="I472" s="6"/>
      <c r="J472" s="6"/>
    </row>
    <row r="473" spans="8:10" ht="14.25" customHeight="1">
      <c r="H473" s="6"/>
      <c r="I473" s="6"/>
      <c r="J473" s="6"/>
    </row>
    <row r="474" spans="8:10" ht="14.25" customHeight="1">
      <c r="H474" s="6"/>
      <c r="I474" s="6"/>
      <c r="J474" s="6"/>
    </row>
    <row r="475" spans="8:10" ht="14.25" customHeight="1">
      <c r="H475" s="6"/>
      <c r="I475" s="6"/>
      <c r="J475" s="6"/>
    </row>
    <row r="476" spans="8:10" ht="14.25" customHeight="1">
      <c r="H476" s="6"/>
      <c r="I476" s="6"/>
      <c r="J476" s="6"/>
    </row>
    <row r="477" spans="8:10" ht="14.25" customHeight="1">
      <c r="H477" s="6"/>
      <c r="I477" s="6"/>
      <c r="J477" s="6"/>
    </row>
    <row r="478" spans="8:10" ht="14.25" customHeight="1">
      <c r="H478" s="6"/>
      <c r="I478" s="6"/>
      <c r="J478" s="6"/>
    </row>
    <row r="479" spans="8:10" ht="14.25" customHeight="1">
      <c r="H479" s="6"/>
      <c r="I479" s="6"/>
      <c r="J479" s="6"/>
    </row>
    <row r="480" spans="8:10" ht="14.25" customHeight="1">
      <c r="H480" s="6"/>
      <c r="I480" s="6"/>
      <c r="J480" s="6"/>
    </row>
    <row r="481" spans="8:10" ht="14.25" customHeight="1">
      <c r="H481" s="6"/>
      <c r="I481" s="6"/>
      <c r="J481" s="6"/>
    </row>
    <row r="482" spans="8:10" ht="14.25" customHeight="1">
      <c r="H482" s="6"/>
      <c r="I482" s="6"/>
      <c r="J482" s="6"/>
    </row>
    <row r="483" spans="8:10" ht="14.25" customHeight="1">
      <c r="H483" s="6"/>
      <c r="I483" s="6"/>
      <c r="J483" s="6"/>
    </row>
    <row r="484" spans="8:10" ht="14.25" customHeight="1">
      <c r="H484" s="6"/>
      <c r="I484" s="6"/>
      <c r="J484" s="6"/>
    </row>
    <row r="485" spans="8:10" ht="14.25" customHeight="1">
      <c r="H485" s="6"/>
      <c r="I485" s="6"/>
      <c r="J485" s="6"/>
    </row>
    <row r="486" spans="8:10" ht="14.25" customHeight="1">
      <c r="H486" s="6"/>
      <c r="I486" s="6"/>
      <c r="J486" s="6"/>
    </row>
    <row r="487" spans="8:10" ht="14.25" customHeight="1">
      <c r="H487" s="6"/>
      <c r="I487" s="6"/>
      <c r="J487" s="6"/>
    </row>
    <row r="488" spans="8:10" ht="14.25" customHeight="1">
      <c r="H488" s="6"/>
      <c r="I488" s="6"/>
      <c r="J488" s="6"/>
    </row>
    <row r="489" spans="8:10" ht="14.25" customHeight="1">
      <c r="H489" s="6"/>
      <c r="I489" s="6"/>
      <c r="J489" s="6"/>
    </row>
    <row r="490" spans="8:10" ht="14.25" customHeight="1">
      <c r="H490" s="6"/>
      <c r="I490" s="6"/>
      <c r="J490" s="6"/>
    </row>
    <row r="491" spans="8:10" ht="14.25" customHeight="1">
      <c r="H491" s="6"/>
      <c r="I491" s="6"/>
      <c r="J491" s="6"/>
    </row>
    <row r="492" spans="8:10" ht="14.25" customHeight="1">
      <c r="H492" s="6"/>
      <c r="I492" s="6"/>
      <c r="J492" s="6"/>
    </row>
    <row r="493" spans="8:10" ht="14.25" customHeight="1">
      <c r="H493" s="6"/>
      <c r="I493" s="6"/>
      <c r="J493" s="6"/>
    </row>
    <row r="494" spans="8:10" ht="14.25" customHeight="1">
      <c r="H494" s="6"/>
      <c r="I494" s="6"/>
      <c r="J494" s="6"/>
    </row>
    <row r="495" spans="8:10" ht="14.25" customHeight="1">
      <c r="H495" s="6"/>
      <c r="I495" s="6"/>
      <c r="J495" s="6"/>
    </row>
    <row r="496" spans="8:10" ht="14.25" customHeight="1">
      <c r="H496" s="6"/>
      <c r="I496" s="6"/>
      <c r="J496" s="6"/>
    </row>
    <row r="497" spans="8:10" ht="14.25" customHeight="1">
      <c r="H497" s="6"/>
      <c r="I497" s="6"/>
      <c r="J497" s="6"/>
    </row>
    <row r="498" spans="8:10" ht="14.25" customHeight="1">
      <c r="H498" s="6"/>
      <c r="I498" s="6"/>
      <c r="J498" s="6"/>
    </row>
    <row r="499" spans="8:10" ht="14.25" customHeight="1">
      <c r="H499" s="6"/>
      <c r="I499" s="6"/>
      <c r="J499" s="6"/>
    </row>
    <row r="500" spans="8:10" ht="14.25" customHeight="1">
      <c r="H500" s="6"/>
      <c r="I500" s="6"/>
      <c r="J500" s="6"/>
    </row>
    <row r="501" spans="8:10" ht="14.25" customHeight="1">
      <c r="H501" s="6"/>
      <c r="I501" s="6"/>
      <c r="J501" s="6"/>
    </row>
    <row r="502" spans="8:10" ht="14.25" customHeight="1">
      <c r="H502" s="6"/>
      <c r="I502" s="6"/>
      <c r="J502" s="6"/>
    </row>
    <row r="503" spans="8:10" ht="14.25" customHeight="1">
      <c r="H503" s="6"/>
      <c r="I503" s="6"/>
      <c r="J503" s="6"/>
    </row>
    <row r="504" spans="8:10" ht="14.25" customHeight="1">
      <c r="H504" s="6"/>
      <c r="I504" s="6"/>
      <c r="J504" s="6"/>
    </row>
    <row r="505" spans="8:10" ht="14.25" customHeight="1">
      <c r="H505" s="6"/>
      <c r="I505" s="6"/>
      <c r="J505" s="6"/>
    </row>
    <row r="506" spans="8:10" ht="14.25" customHeight="1">
      <c r="H506" s="6"/>
      <c r="I506" s="6"/>
      <c r="J506" s="6"/>
    </row>
    <row r="507" spans="8:10" ht="14.25" customHeight="1">
      <c r="H507" s="6"/>
      <c r="I507" s="6"/>
      <c r="J507" s="6"/>
    </row>
    <row r="508" spans="8:10" ht="14.25" customHeight="1">
      <c r="H508" s="6"/>
      <c r="I508" s="6"/>
      <c r="J508" s="6"/>
    </row>
    <row r="509" spans="8:10" ht="14.25" customHeight="1">
      <c r="H509" s="6"/>
      <c r="I509" s="6"/>
      <c r="J509" s="6"/>
    </row>
    <row r="510" spans="8:10" ht="14.25" customHeight="1">
      <c r="H510" s="6"/>
      <c r="I510" s="6"/>
      <c r="J510" s="6"/>
    </row>
    <row r="511" spans="8:10" ht="14.25" customHeight="1">
      <c r="H511" s="6"/>
      <c r="I511" s="6"/>
      <c r="J511" s="6"/>
    </row>
    <row r="512" spans="8:10" ht="14.25" customHeight="1">
      <c r="H512" s="6"/>
      <c r="I512" s="6"/>
      <c r="J512" s="6"/>
    </row>
    <row r="513" spans="8:10" ht="14.25" customHeight="1">
      <c r="H513" s="6"/>
      <c r="I513" s="6"/>
      <c r="J513" s="6"/>
    </row>
    <row r="514" spans="8:10" ht="14.25" customHeight="1">
      <c r="H514" s="6"/>
      <c r="I514" s="6"/>
      <c r="J514" s="6"/>
    </row>
    <row r="515" spans="8:10" ht="14.25" customHeight="1">
      <c r="H515" s="6"/>
      <c r="I515" s="6"/>
      <c r="J515" s="6"/>
    </row>
    <row r="516" spans="8:10" ht="14.25" customHeight="1">
      <c r="H516" s="6"/>
      <c r="I516" s="6"/>
      <c r="J516" s="6"/>
    </row>
    <row r="517" spans="8:10" ht="14.25" customHeight="1">
      <c r="H517" s="6"/>
      <c r="I517" s="6"/>
      <c r="J517" s="6"/>
    </row>
    <row r="518" spans="8:10" ht="14.25" customHeight="1">
      <c r="H518" s="6"/>
      <c r="I518" s="6"/>
      <c r="J518" s="6"/>
    </row>
    <row r="519" spans="8:10" ht="14.25" customHeight="1">
      <c r="H519" s="6"/>
      <c r="I519" s="6"/>
      <c r="J519" s="6"/>
    </row>
    <row r="520" spans="8:10" ht="14.25" customHeight="1">
      <c r="H520" s="6"/>
      <c r="I520" s="6"/>
      <c r="J520" s="6"/>
    </row>
    <row r="521" spans="8:10" ht="14.25" customHeight="1">
      <c r="H521" s="6"/>
      <c r="I521" s="6"/>
      <c r="J521" s="6"/>
    </row>
    <row r="522" spans="8:10" ht="14.25" customHeight="1">
      <c r="H522" s="6"/>
      <c r="I522" s="6"/>
      <c r="J522" s="6"/>
    </row>
    <row r="523" spans="8:10" ht="14.25" customHeight="1">
      <c r="H523" s="6"/>
      <c r="I523" s="6"/>
      <c r="J523" s="6"/>
    </row>
    <row r="524" spans="8:10" ht="14.25" customHeight="1">
      <c r="H524" s="6"/>
      <c r="I524" s="6"/>
      <c r="J524" s="6"/>
    </row>
    <row r="525" spans="8:10" ht="14.25" customHeight="1">
      <c r="H525" s="6"/>
      <c r="I525" s="6"/>
      <c r="J525" s="6"/>
    </row>
    <row r="526" spans="8:10" ht="14.25" customHeight="1">
      <c r="H526" s="6"/>
      <c r="I526" s="6"/>
      <c r="J526" s="6"/>
    </row>
    <row r="527" spans="8:10" ht="14.25" customHeight="1">
      <c r="H527" s="6"/>
      <c r="I527" s="6"/>
      <c r="J527" s="6"/>
    </row>
    <row r="528" spans="8:10" ht="14.25" customHeight="1">
      <c r="H528" s="6"/>
      <c r="I528" s="6"/>
      <c r="J528" s="6"/>
    </row>
    <row r="529" spans="8:10" ht="14.25" customHeight="1">
      <c r="H529" s="6"/>
      <c r="I529" s="6"/>
      <c r="J529" s="6"/>
    </row>
    <row r="530" spans="8:10" ht="14.25" customHeight="1">
      <c r="H530" s="6"/>
      <c r="I530" s="6"/>
      <c r="J530" s="6"/>
    </row>
    <row r="531" spans="8:10" ht="14.25" customHeight="1">
      <c r="H531" s="6"/>
      <c r="I531" s="6"/>
      <c r="J531" s="6"/>
    </row>
    <row r="532" spans="8:10" ht="14.25" customHeight="1">
      <c r="H532" s="6"/>
      <c r="I532" s="6"/>
      <c r="J532" s="6"/>
    </row>
    <row r="533" spans="8:10" ht="14.25" customHeight="1">
      <c r="H533" s="6"/>
      <c r="I533" s="6"/>
      <c r="J533" s="6"/>
    </row>
    <row r="534" spans="8:10" ht="14.25" customHeight="1">
      <c r="H534" s="6"/>
      <c r="I534" s="6"/>
      <c r="J534" s="6"/>
    </row>
    <row r="535" spans="8:10" ht="14.25" customHeight="1">
      <c r="H535" s="6"/>
      <c r="I535" s="6"/>
      <c r="J535" s="6"/>
    </row>
    <row r="536" spans="8:10" ht="14.25" customHeight="1">
      <c r="H536" s="6"/>
      <c r="I536" s="6"/>
      <c r="J536" s="6"/>
    </row>
    <row r="537" spans="8:10" ht="14.25" customHeight="1">
      <c r="H537" s="6"/>
      <c r="I537" s="6"/>
      <c r="J537" s="6"/>
    </row>
    <row r="538" spans="8:10" ht="14.25" customHeight="1">
      <c r="H538" s="6"/>
      <c r="I538" s="6"/>
      <c r="J538" s="6"/>
    </row>
    <row r="539" spans="8:10" ht="14.25" customHeight="1">
      <c r="H539" s="6"/>
      <c r="I539" s="6"/>
      <c r="J539" s="6"/>
    </row>
    <row r="540" spans="8:10" ht="14.25" customHeight="1">
      <c r="H540" s="6"/>
      <c r="I540" s="6"/>
      <c r="J540" s="6"/>
    </row>
    <row r="541" spans="8:10" ht="14.25" customHeight="1">
      <c r="H541" s="6"/>
      <c r="I541" s="6"/>
      <c r="J541" s="6"/>
    </row>
    <row r="542" spans="8:10" ht="14.25" customHeight="1">
      <c r="H542" s="6"/>
      <c r="I542" s="6"/>
      <c r="J542" s="6"/>
    </row>
    <row r="543" spans="8:10" ht="14.25" customHeight="1">
      <c r="H543" s="6"/>
      <c r="I543" s="6"/>
      <c r="J543" s="6"/>
    </row>
    <row r="544" spans="8:10" ht="14.25" customHeight="1">
      <c r="H544" s="6"/>
      <c r="I544" s="6"/>
      <c r="J544" s="6"/>
    </row>
    <row r="545" spans="8:10" ht="14.25" customHeight="1">
      <c r="H545" s="6"/>
      <c r="I545" s="6"/>
      <c r="J545" s="6"/>
    </row>
    <row r="546" spans="8:10" ht="14.25" customHeight="1">
      <c r="H546" s="6"/>
      <c r="I546" s="6"/>
      <c r="J546" s="6"/>
    </row>
    <row r="547" spans="8:10" ht="14.25" customHeight="1">
      <c r="H547" s="6"/>
      <c r="I547" s="6"/>
      <c r="J547" s="6"/>
    </row>
    <row r="548" spans="8:10" ht="14.25" customHeight="1">
      <c r="H548" s="6"/>
      <c r="I548" s="6"/>
      <c r="J548" s="6"/>
    </row>
    <row r="549" spans="8:10" ht="14.25" customHeight="1">
      <c r="H549" s="6"/>
      <c r="I549" s="6"/>
      <c r="J549" s="6"/>
    </row>
    <row r="550" spans="8:10" ht="14.25" customHeight="1">
      <c r="H550" s="6"/>
      <c r="I550" s="6"/>
      <c r="J550" s="6"/>
    </row>
    <row r="551" spans="8:10" ht="14.25" customHeight="1">
      <c r="H551" s="6"/>
      <c r="I551" s="6"/>
      <c r="J551" s="6"/>
    </row>
    <row r="552" spans="8:10" ht="14.25" customHeight="1">
      <c r="H552" s="6"/>
      <c r="I552" s="6"/>
      <c r="J552" s="6"/>
    </row>
    <row r="553" spans="8:10" ht="14.25" customHeight="1">
      <c r="H553" s="6"/>
      <c r="I553" s="6"/>
      <c r="J553" s="6"/>
    </row>
    <row r="554" spans="8:10" ht="14.25" customHeight="1">
      <c r="H554" s="6"/>
      <c r="I554" s="6"/>
      <c r="J554" s="6"/>
    </row>
    <row r="555" spans="8:10" ht="14.25" customHeight="1">
      <c r="H555" s="6"/>
      <c r="I555" s="6"/>
      <c r="J555" s="6"/>
    </row>
    <row r="556" spans="8:10" ht="14.25" customHeight="1">
      <c r="H556" s="6"/>
      <c r="I556" s="6"/>
      <c r="J556" s="6"/>
    </row>
    <row r="557" spans="8:10" ht="14.25" customHeight="1">
      <c r="H557" s="6"/>
      <c r="I557" s="6"/>
      <c r="J557" s="6"/>
    </row>
    <row r="558" spans="8:10" ht="14.25" customHeight="1">
      <c r="H558" s="6"/>
      <c r="I558" s="6"/>
      <c r="J558" s="6"/>
    </row>
    <row r="559" spans="8:10" ht="14.25" customHeight="1">
      <c r="H559" s="6"/>
      <c r="I559" s="6"/>
      <c r="J559" s="6"/>
    </row>
    <row r="560" spans="8:10" ht="14.25" customHeight="1">
      <c r="H560" s="6"/>
      <c r="I560" s="6"/>
      <c r="J560" s="6"/>
    </row>
    <row r="561" spans="8:10" ht="14.25" customHeight="1">
      <c r="H561" s="6"/>
      <c r="I561" s="6"/>
      <c r="J561" s="6"/>
    </row>
    <row r="562" spans="8:10" ht="14.25" customHeight="1">
      <c r="H562" s="6"/>
      <c r="I562" s="6"/>
      <c r="J562" s="6"/>
    </row>
    <row r="563" spans="8:10" ht="14.25" customHeight="1">
      <c r="H563" s="6"/>
      <c r="I563" s="6"/>
      <c r="J563" s="6"/>
    </row>
    <row r="564" spans="8:10" ht="14.25" customHeight="1">
      <c r="H564" s="6"/>
      <c r="I564" s="6"/>
      <c r="J564" s="6"/>
    </row>
    <row r="565" spans="8:10" ht="14.25" customHeight="1">
      <c r="H565" s="6"/>
      <c r="I565" s="6"/>
      <c r="J565" s="6"/>
    </row>
    <row r="566" spans="8:10" ht="14.25" customHeight="1">
      <c r="H566" s="6"/>
      <c r="I566" s="6"/>
      <c r="J566" s="6"/>
    </row>
    <row r="567" spans="8:10" ht="14.25" customHeight="1">
      <c r="H567" s="6"/>
      <c r="I567" s="6"/>
      <c r="J567" s="6"/>
    </row>
    <row r="568" spans="8:10" ht="14.25" customHeight="1">
      <c r="H568" s="6"/>
      <c r="I568" s="6"/>
      <c r="J568" s="6"/>
    </row>
    <row r="569" spans="8:10" ht="14.25" customHeight="1">
      <c r="H569" s="6"/>
      <c r="I569" s="6"/>
      <c r="J569" s="6"/>
    </row>
    <row r="570" spans="8:10" ht="14.25" customHeight="1">
      <c r="H570" s="6"/>
      <c r="I570" s="6"/>
      <c r="J570" s="6"/>
    </row>
    <row r="571" spans="8:10" ht="14.25" customHeight="1">
      <c r="H571" s="6"/>
      <c r="I571" s="6"/>
      <c r="J571" s="6"/>
    </row>
    <row r="572" spans="8:10" ht="14.25" customHeight="1">
      <c r="H572" s="6"/>
      <c r="I572" s="6"/>
      <c r="J572" s="6"/>
    </row>
    <row r="573" spans="8:10" ht="14.25" customHeight="1">
      <c r="H573" s="6"/>
      <c r="I573" s="6"/>
      <c r="J573" s="6"/>
    </row>
    <row r="574" spans="8:10" ht="14.25" customHeight="1">
      <c r="H574" s="6"/>
      <c r="I574" s="6"/>
      <c r="J574" s="6"/>
    </row>
    <row r="575" spans="8:10" ht="14.25" customHeight="1">
      <c r="H575" s="6"/>
      <c r="I575" s="6"/>
      <c r="J575" s="6"/>
    </row>
    <row r="576" spans="8:10" ht="14.25" customHeight="1">
      <c r="H576" s="6"/>
      <c r="I576" s="6"/>
      <c r="J576" s="6"/>
    </row>
    <row r="577" spans="8:10" ht="14.25" customHeight="1">
      <c r="H577" s="6"/>
      <c r="I577" s="6"/>
      <c r="J577" s="6"/>
    </row>
    <row r="578" spans="8:10" ht="14.25" customHeight="1">
      <c r="H578" s="6"/>
      <c r="I578" s="6"/>
      <c r="J578" s="6"/>
    </row>
    <row r="579" spans="8:10" ht="14.25" customHeight="1">
      <c r="H579" s="6"/>
      <c r="I579" s="6"/>
      <c r="J579" s="6"/>
    </row>
    <row r="580" spans="8:10" ht="14.25" customHeight="1">
      <c r="H580" s="6"/>
      <c r="I580" s="6"/>
      <c r="J580" s="6"/>
    </row>
    <row r="581" spans="8:10" ht="14.25" customHeight="1">
      <c r="H581" s="6"/>
      <c r="I581" s="6"/>
      <c r="J581" s="6"/>
    </row>
    <row r="582" spans="8:10" ht="14.25" customHeight="1">
      <c r="H582" s="6"/>
      <c r="I582" s="6"/>
      <c r="J582" s="6"/>
    </row>
    <row r="583" spans="8:10" ht="14.25" customHeight="1">
      <c r="H583" s="6"/>
      <c r="I583" s="6"/>
      <c r="J583" s="6"/>
    </row>
    <row r="584" spans="8:10" ht="14.25" customHeight="1">
      <c r="H584" s="6"/>
      <c r="I584" s="6"/>
      <c r="J584" s="6"/>
    </row>
    <row r="585" spans="8:10" ht="14.25" customHeight="1">
      <c r="H585" s="6"/>
      <c r="I585" s="6"/>
      <c r="J585" s="6"/>
    </row>
    <row r="586" spans="8:10" ht="14.25" customHeight="1">
      <c r="H586" s="6"/>
      <c r="I586" s="6"/>
      <c r="J586" s="6"/>
    </row>
    <row r="587" spans="8:10" ht="14.25" customHeight="1">
      <c r="H587" s="6"/>
      <c r="I587" s="6"/>
      <c r="J587" s="6"/>
    </row>
    <row r="588" spans="8:10" ht="14.25" customHeight="1">
      <c r="H588" s="6"/>
      <c r="I588" s="6"/>
      <c r="J588" s="6"/>
    </row>
    <row r="589" spans="8:10" ht="14.25" customHeight="1">
      <c r="H589" s="6"/>
      <c r="I589" s="6"/>
      <c r="J589" s="6"/>
    </row>
    <row r="590" spans="8:10" ht="14.25" customHeight="1">
      <c r="H590" s="6"/>
      <c r="I590" s="6"/>
      <c r="J590" s="6"/>
    </row>
    <row r="591" spans="8:10" ht="14.25" customHeight="1">
      <c r="H591" s="6"/>
      <c r="I591" s="6"/>
      <c r="J591" s="6"/>
    </row>
    <row r="592" spans="8:10" ht="14.25" customHeight="1">
      <c r="H592" s="6"/>
      <c r="I592" s="6"/>
      <c r="J592" s="6"/>
    </row>
    <row r="593" spans="8:10" ht="14.25" customHeight="1">
      <c r="H593" s="6"/>
      <c r="I593" s="6"/>
      <c r="J593" s="6"/>
    </row>
    <row r="594" spans="8:10" ht="14.25" customHeight="1">
      <c r="H594" s="6"/>
      <c r="I594" s="6"/>
      <c r="J594" s="6"/>
    </row>
    <row r="595" spans="8:10" ht="14.25" customHeight="1">
      <c r="H595" s="6"/>
      <c r="I595" s="6"/>
      <c r="J595" s="6"/>
    </row>
    <row r="596" spans="8:10" ht="14.25" customHeight="1">
      <c r="H596" s="6"/>
      <c r="I596" s="6"/>
      <c r="J596" s="6"/>
    </row>
    <row r="597" spans="8:10" ht="14.25" customHeight="1">
      <c r="H597" s="6"/>
      <c r="I597" s="6"/>
      <c r="J597" s="6"/>
    </row>
    <row r="598" spans="8:10" ht="14.25" customHeight="1">
      <c r="H598" s="6"/>
      <c r="I598" s="6"/>
      <c r="J598" s="6"/>
    </row>
    <row r="599" spans="8:10" ht="14.25" customHeight="1">
      <c r="H599" s="6"/>
      <c r="I599" s="6"/>
      <c r="J599" s="6"/>
    </row>
    <row r="600" spans="8:10" ht="14.25" customHeight="1">
      <c r="H600" s="6"/>
      <c r="I600" s="6"/>
      <c r="J600" s="6"/>
    </row>
    <row r="601" spans="8:10" ht="14.25" customHeight="1">
      <c r="H601" s="6"/>
      <c r="I601" s="6"/>
      <c r="J601" s="6"/>
    </row>
    <row r="602" spans="8:10" ht="14.25" customHeight="1">
      <c r="H602" s="6"/>
      <c r="I602" s="6"/>
      <c r="J602" s="6"/>
    </row>
    <row r="603" spans="8:10" ht="14.25" customHeight="1">
      <c r="H603" s="6"/>
      <c r="I603" s="6"/>
      <c r="J603" s="6"/>
    </row>
    <row r="604" spans="8:10" ht="14.25" customHeight="1">
      <c r="H604" s="6"/>
      <c r="I604" s="6"/>
      <c r="J604" s="6"/>
    </row>
    <row r="605" spans="8:10" ht="14.25" customHeight="1">
      <c r="H605" s="6"/>
      <c r="I605" s="6"/>
      <c r="J605" s="6"/>
    </row>
    <row r="606" spans="8:10" ht="14.25" customHeight="1">
      <c r="H606" s="6"/>
      <c r="I606" s="6"/>
      <c r="J606" s="6"/>
    </row>
    <row r="607" spans="8:10" ht="14.25" customHeight="1">
      <c r="H607" s="6"/>
      <c r="I607" s="6"/>
      <c r="J607" s="6"/>
    </row>
    <row r="608" spans="8:10" ht="14.25" customHeight="1">
      <c r="H608" s="6"/>
      <c r="I608" s="6"/>
      <c r="J608" s="6"/>
    </row>
    <row r="609" spans="8:10" ht="14.25" customHeight="1">
      <c r="H609" s="6"/>
      <c r="I609" s="6"/>
      <c r="J609" s="6"/>
    </row>
    <row r="610" spans="8:10" ht="14.25" customHeight="1">
      <c r="H610" s="6"/>
      <c r="I610" s="6"/>
      <c r="J610" s="6"/>
    </row>
    <row r="611" spans="8:10" ht="14.25" customHeight="1">
      <c r="H611" s="6"/>
      <c r="I611" s="6"/>
      <c r="J611" s="6"/>
    </row>
    <row r="612" spans="8:10" ht="14.25" customHeight="1">
      <c r="H612" s="6"/>
      <c r="I612" s="6"/>
      <c r="J612" s="6"/>
    </row>
    <row r="613" spans="8:10" ht="14.25" customHeight="1">
      <c r="H613" s="6"/>
      <c r="I613" s="6"/>
      <c r="J613" s="6"/>
    </row>
    <row r="614" spans="8:10" ht="14.25" customHeight="1">
      <c r="H614" s="6"/>
      <c r="I614" s="6"/>
      <c r="J614" s="6"/>
    </row>
    <row r="615" spans="8:10" ht="14.25" customHeight="1">
      <c r="H615" s="6"/>
      <c r="I615" s="6"/>
      <c r="J615" s="6"/>
    </row>
    <row r="616" spans="8:10" ht="14.25" customHeight="1">
      <c r="H616" s="6"/>
      <c r="I616" s="6"/>
      <c r="J616" s="6"/>
    </row>
    <row r="617" spans="8:10" ht="14.25" customHeight="1">
      <c r="H617" s="6"/>
      <c r="I617" s="6"/>
      <c r="J617" s="6"/>
    </row>
    <row r="618" spans="8:10" ht="14.25" customHeight="1">
      <c r="H618" s="6"/>
      <c r="I618" s="6"/>
      <c r="J618" s="6"/>
    </row>
    <row r="619" spans="8:10" ht="14.25" customHeight="1">
      <c r="H619" s="6"/>
      <c r="I619" s="6"/>
      <c r="J619" s="6"/>
    </row>
    <row r="620" spans="8:10" ht="14.25" customHeight="1">
      <c r="H620" s="6"/>
      <c r="I620" s="6"/>
      <c r="J620" s="6"/>
    </row>
    <row r="621" spans="8:10" ht="14.25" customHeight="1">
      <c r="H621" s="6"/>
      <c r="I621" s="6"/>
      <c r="J621" s="6"/>
    </row>
    <row r="622" spans="8:10" ht="14.25" customHeight="1">
      <c r="H622" s="6"/>
      <c r="I622" s="6"/>
      <c r="J622" s="6"/>
    </row>
    <row r="623" spans="8:10" ht="14.25" customHeight="1">
      <c r="H623" s="6"/>
      <c r="I623" s="6"/>
      <c r="J623" s="6"/>
    </row>
    <row r="624" spans="8:10" ht="14.25" customHeight="1">
      <c r="H624" s="6"/>
      <c r="I624" s="6"/>
      <c r="J624" s="6"/>
    </row>
    <row r="625" spans="8:10" ht="14.25" customHeight="1">
      <c r="H625" s="6"/>
      <c r="I625" s="6"/>
      <c r="J625" s="6"/>
    </row>
    <row r="626" spans="8:10" ht="14.25" customHeight="1">
      <c r="H626" s="6"/>
      <c r="I626" s="6"/>
      <c r="J626" s="6"/>
    </row>
    <row r="627" spans="8:10" ht="14.25" customHeight="1">
      <c r="H627" s="6"/>
      <c r="I627" s="6"/>
      <c r="J627" s="6"/>
    </row>
    <row r="628" spans="8:10" ht="14.25" customHeight="1">
      <c r="H628" s="6"/>
      <c r="I628" s="6"/>
      <c r="J628" s="6"/>
    </row>
    <row r="629" spans="8:10" ht="14.25" customHeight="1">
      <c r="H629" s="6"/>
      <c r="I629" s="6"/>
      <c r="J629" s="6"/>
    </row>
    <row r="630" spans="8:10" ht="14.25" customHeight="1">
      <c r="H630" s="6"/>
      <c r="I630" s="6"/>
      <c r="J630" s="6"/>
    </row>
    <row r="631" spans="8:10" ht="14.25" customHeight="1">
      <c r="H631" s="6"/>
      <c r="I631" s="6"/>
      <c r="J631" s="6"/>
    </row>
    <row r="632" spans="8:10" ht="14.25" customHeight="1">
      <c r="H632" s="6"/>
      <c r="I632" s="6"/>
      <c r="J632" s="6"/>
    </row>
    <row r="633" spans="8:10" ht="14.25" customHeight="1">
      <c r="H633" s="6"/>
      <c r="I633" s="6"/>
      <c r="J633" s="6"/>
    </row>
    <row r="634" spans="8:10" ht="14.25" customHeight="1">
      <c r="H634" s="6"/>
      <c r="I634" s="6"/>
      <c r="J634" s="6"/>
    </row>
    <row r="635" spans="8:10" ht="14.25" customHeight="1">
      <c r="H635" s="6"/>
      <c r="I635" s="6"/>
      <c r="J635" s="6"/>
    </row>
    <row r="636" spans="8:10" ht="14.25" customHeight="1">
      <c r="H636" s="6"/>
      <c r="I636" s="6"/>
      <c r="J636" s="6"/>
    </row>
    <row r="637" spans="8:10" ht="14.25" customHeight="1">
      <c r="H637" s="6"/>
      <c r="I637" s="6"/>
      <c r="J637" s="6"/>
    </row>
    <row r="638" spans="8:10" ht="14.25" customHeight="1">
      <c r="H638" s="6"/>
      <c r="I638" s="6"/>
      <c r="J638" s="6"/>
    </row>
    <row r="639" spans="8:10" ht="14.25" customHeight="1">
      <c r="H639" s="6"/>
      <c r="I639" s="6"/>
      <c r="J639" s="6"/>
    </row>
    <row r="640" spans="8:10" ht="14.25" customHeight="1">
      <c r="H640" s="6"/>
      <c r="I640" s="6"/>
      <c r="J640" s="6"/>
    </row>
    <row r="641" spans="8:10" ht="14.25" customHeight="1">
      <c r="H641" s="6"/>
      <c r="I641" s="6"/>
      <c r="J641" s="6"/>
    </row>
    <row r="642" spans="8:10" ht="14.25" customHeight="1">
      <c r="H642" s="6"/>
      <c r="I642" s="6"/>
      <c r="J642" s="6"/>
    </row>
    <row r="643" spans="8:10" ht="14.25" customHeight="1">
      <c r="H643" s="6"/>
      <c r="I643" s="6"/>
      <c r="J643" s="6"/>
    </row>
    <row r="644" spans="8:10" ht="14.25" customHeight="1">
      <c r="H644" s="6"/>
      <c r="I644" s="6"/>
      <c r="J644" s="6"/>
    </row>
    <row r="645" spans="8:10" ht="14.25" customHeight="1">
      <c r="H645" s="6"/>
      <c r="I645" s="6"/>
      <c r="J645" s="6"/>
    </row>
    <row r="646" spans="8:10" ht="14.25" customHeight="1">
      <c r="H646" s="6"/>
      <c r="I646" s="6"/>
      <c r="J646" s="6"/>
    </row>
    <row r="647" spans="8:10" ht="14.25" customHeight="1">
      <c r="H647" s="6"/>
      <c r="I647" s="6"/>
      <c r="J647" s="6"/>
    </row>
    <row r="648" spans="8:10" ht="14.25" customHeight="1">
      <c r="H648" s="6"/>
      <c r="I648" s="6"/>
      <c r="J648" s="6"/>
    </row>
    <row r="649" spans="8:10" ht="14.25" customHeight="1">
      <c r="H649" s="6"/>
      <c r="I649" s="6"/>
      <c r="J649" s="6"/>
    </row>
    <row r="650" spans="8:10" ht="14.25" customHeight="1">
      <c r="H650" s="6"/>
      <c r="I650" s="6"/>
      <c r="J650" s="6"/>
    </row>
    <row r="651" spans="8:10" ht="14.25" customHeight="1">
      <c r="H651" s="6"/>
      <c r="I651" s="6"/>
      <c r="J651" s="6"/>
    </row>
    <row r="652" spans="8:10" ht="14.25" customHeight="1">
      <c r="H652" s="6"/>
      <c r="I652" s="6"/>
      <c r="J652" s="6"/>
    </row>
    <row r="653" spans="8:10" ht="14.25" customHeight="1">
      <c r="H653" s="6"/>
      <c r="I653" s="6"/>
      <c r="J653" s="6"/>
    </row>
    <row r="654" spans="8:10" ht="14.25" customHeight="1">
      <c r="H654" s="6"/>
      <c r="I654" s="6"/>
      <c r="J654" s="6"/>
    </row>
    <row r="655" spans="8:10" ht="14.25" customHeight="1">
      <c r="H655" s="6"/>
      <c r="I655" s="6"/>
      <c r="J655" s="6"/>
    </row>
    <row r="656" spans="8:10" ht="14.25" customHeight="1">
      <c r="H656" s="6"/>
      <c r="I656" s="6"/>
      <c r="J656" s="6"/>
    </row>
    <row r="657" spans="8:10" ht="14.25" customHeight="1">
      <c r="H657" s="6"/>
      <c r="I657" s="6"/>
      <c r="J657" s="6"/>
    </row>
    <row r="658" spans="8:10" ht="14.25" customHeight="1">
      <c r="H658" s="6"/>
      <c r="I658" s="6"/>
      <c r="J658" s="6"/>
    </row>
    <row r="659" spans="8:10" ht="14.25" customHeight="1">
      <c r="H659" s="6"/>
      <c r="I659" s="6"/>
      <c r="J659" s="6"/>
    </row>
    <row r="660" spans="8:10" ht="14.25" customHeight="1">
      <c r="H660" s="6"/>
      <c r="I660" s="6"/>
      <c r="J660" s="6"/>
    </row>
    <row r="661" spans="8:10" ht="14.25" customHeight="1">
      <c r="H661" s="6"/>
      <c r="I661" s="6"/>
      <c r="J661" s="6"/>
    </row>
    <row r="662" spans="8:10" ht="14.25" customHeight="1">
      <c r="H662" s="6"/>
      <c r="I662" s="6"/>
      <c r="J662" s="6"/>
    </row>
    <row r="663" spans="8:10" ht="14.25" customHeight="1">
      <c r="H663" s="6"/>
      <c r="I663" s="6"/>
      <c r="J663" s="6"/>
    </row>
    <row r="664" spans="8:10" ht="14.25" customHeight="1">
      <c r="H664" s="6"/>
      <c r="I664" s="6"/>
      <c r="J664" s="6"/>
    </row>
    <row r="665" spans="8:10" ht="14.25" customHeight="1">
      <c r="H665" s="6"/>
      <c r="I665" s="6"/>
      <c r="J665" s="6"/>
    </row>
    <row r="666" spans="8:10" ht="14.25" customHeight="1">
      <c r="H666" s="6"/>
      <c r="I666" s="6"/>
      <c r="J666" s="6"/>
    </row>
    <row r="667" spans="8:10" ht="14.25" customHeight="1">
      <c r="H667" s="6"/>
      <c r="I667" s="6"/>
      <c r="J667" s="6"/>
    </row>
    <row r="668" spans="8:10" ht="14.25" customHeight="1">
      <c r="H668" s="6"/>
      <c r="I668" s="6"/>
      <c r="J668" s="6"/>
    </row>
    <row r="669" spans="8:10" ht="14.25" customHeight="1">
      <c r="H669" s="6"/>
      <c r="I669" s="6"/>
      <c r="J669" s="6"/>
    </row>
    <row r="670" spans="8:10" ht="14.25" customHeight="1">
      <c r="H670" s="6"/>
      <c r="I670" s="6"/>
      <c r="J670" s="6"/>
    </row>
    <row r="671" spans="8:10" ht="14.25" customHeight="1">
      <c r="H671" s="6"/>
      <c r="I671" s="6"/>
      <c r="J671" s="6"/>
    </row>
    <row r="672" spans="8:10" ht="14.25" customHeight="1">
      <c r="H672" s="6"/>
      <c r="I672" s="6"/>
      <c r="J672" s="6"/>
    </row>
    <row r="673" spans="8:10" ht="14.25" customHeight="1">
      <c r="H673" s="6"/>
      <c r="I673" s="6"/>
      <c r="J673" s="6"/>
    </row>
    <row r="674" spans="8:10" ht="14.25" customHeight="1">
      <c r="H674" s="6"/>
      <c r="I674" s="6"/>
      <c r="J674" s="6"/>
    </row>
    <row r="675" spans="8:10" ht="14.25" customHeight="1">
      <c r="H675" s="6"/>
      <c r="I675" s="6"/>
      <c r="J675" s="6"/>
    </row>
    <row r="676" spans="8:10" ht="14.25" customHeight="1">
      <c r="H676" s="6"/>
      <c r="I676" s="6"/>
      <c r="J676" s="6"/>
    </row>
    <row r="677" spans="8:10" ht="14.25" customHeight="1">
      <c r="H677" s="6"/>
      <c r="I677" s="6"/>
      <c r="J677" s="6"/>
    </row>
    <row r="678" spans="8:10" ht="14.25" customHeight="1">
      <c r="H678" s="6"/>
      <c r="I678" s="6"/>
      <c r="J678" s="6"/>
    </row>
    <row r="679" spans="8:10" ht="14.25" customHeight="1">
      <c r="H679" s="6"/>
      <c r="I679" s="6"/>
      <c r="J679" s="6"/>
    </row>
    <row r="680" spans="8:10" ht="14.25" customHeight="1">
      <c r="H680" s="6"/>
      <c r="I680" s="6"/>
      <c r="J680" s="6"/>
    </row>
    <row r="681" spans="8:10" ht="14.25" customHeight="1">
      <c r="H681" s="6"/>
      <c r="I681" s="6"/>
      <c r="J681" s="6"/>
    </row>
    <row r="682" spans="8:10" ht="14.25" customHeight="1">
      <c r="H682" s="6"/>
      <c r="I682" s="6"/>
      <c r="J682" s="6"/>
    </row>
    <row r="683" spans="8:10" ht="14.25" customHeight="1">
      <c r="H683" s="6"/>
      <c r="I683" s="6"/>
      <c r="J683" s="6"/>
    </row>
    <row r="684" spans="8:10" ht="14.25" customHeight="1">
      <c r="H684" s="6"/>
      <c r="I684" s="6"/>
      <c r="J684" s="6"/>
    </row>
    <row r="685" spans="8:10" ht="14.25" customHeight="1">
      <c r="H685" s="6"/>
      <c r="I685" s="6"/>
      <c r="J685" s="6"/>
    </row>
    <row r="686" spans="8:10" ht="14.25" customHeight="1">
      <c r="H686" s="6"/>
      <c r="I686" s="6"/>
      <c r="J686" s="6"/>
    </row>
    <row r="687" spans="8:10" ht="14.25" customHeight="1">
      <c r="H687" s="6"/>
      <c r="I687" s="6"/>
      <c r="J687" s="6"/>
    </row>
    <row r="688" spans="8:10" ht="14.25" customHeight="1">
      <c r="H688" s="6"/>
      <c r="I688" s="6"/>
      <c r="J688" s="6"/>
    </row>
    <row r="689" spans="8:10" ht="14.25" customHeight="1">
      <c r="H689" s="6"/>
      <c r="I689" s="6"/>
      <c r="J689" s="6"/>
    </row>
    <row r="690" spans="8:10" ht="14.25" customHeight="1">
      <c r="H690" s="6"/>
      <c r="I690" s="6"/>
      <c r="J690" s="6"/>
    </row>
    <row r="691" spans="8:10" ht="14.25" customHeight="1">
      <c r="H691" s="6"/>
      <c r="I691" s="6"/>
      <c r="J691" s="6"/>
    </row>
    <row r="692" spans="8:10" ht="14.25" customHeight="1">
      <c r="H692" s="6"/>
      <c r="I692" s="6"/>
      <c r="J692" s="6"/>
    </row>
    <row r="693" spans="8:10" ht="14.25" customHeight="1">
      <c r="H693" s="6"/>
      <c r="I693" s="6"/>
      <c r="J693" s="6"/>
    </row>
    <row r="694" spans="8:10" ht="14.25" customHeight="1">
      <c r="H694" s="6"/>
      <c r="I694" s="6"/>
      <c r="J694" s="6"/>
    </row>
    <row r="695" spans="8:10" ht="14.25" customHeight="1">
      <c r="H695" s="6"/>
      <c r="I695" s="6"/>
      <c r="J695" s="6"/>
    </row>
    <row r="696" spans="8:10" ht="14.25" customHeight="1">
      <c r="H696" s="6"/>
      <c r="I696" s="6"/>
      <c r="J696" s="6"/>
    </row>
    <row r="697" spans="8:10" ht="14.25" customHeight="1">
      <c r="H697" s="6"/>
      <c r="I697" s="6"/>
      <c r="J697" s="6"/>
    </row>
    <row r="698" spans="8:10" ht="14.25" customHeight="1">
      <c r="H698" s="6"/>
      <c r="I698" s="6"/>
      <c r="J698" s="6"/>
    </row>
    <row r="699" spans="8:10" ht="14.25" customHeight="1">
      <c r="H699" s="6"/>
      <c r="I699" s="6"/>
      <c r="J699" s="6"/>
    </row>
    <row r="700" spans="8:10" ht="14.25" customHeight="1">
      <c r="H700" s="6"/>
      <c r="I700" s="6"/>
      <c r="J700" s="6"/>
    </row>
    <row r="701" spans="8:10" ht="14.25" customHeight="1">
      <c r="H701" s="6"/>
      <c r="I701" s="6"/>
      <c r="J701" s="6"/>
    </row>
    <row r="702" spans="8:10" ht="14.25" customHeight="1">
      <c r="H702" s="6"/>
      <c r="I702" s="6"/>
      <c r="J702" s="6"/>
    </row>
    <row r="703" spans="8:10" ht="14.25" customHeight="1">
      <c r="H703" s="6"/>
      <c r="I703" s="6"/>
      <c r="J703" s="6"/>
    </row>
    <row r="704" spans="8:10" ht="14.25" customHeight="1">
      <c r="H704" s="6"/>
      <c r="I704" s="6"/>
      <c r="J704" s="6"/>
    </row>
    <row r="705" spans="8:10" ht="14.25" customHeight="1">
      <c r="H705" s="6"/>
      <c r="I705" s="6"/>
      <c r="J705" s="6"/>
    </row>
    <row r="706" spans="8:10" ht="14.25" customHeight="1">
      <c r="H706" s="6"/>
      <c r="I706" s="6"/>
      <c r="J706" s="6"/>
    </row>
    <row r="707" spans="8:10" ht="14.25" customHeight="1">
      <c r="H707" s="6"/>
      <c r="I707" s="6"/>
      <c r="J707" s="6"/>
    </row>
    <row r="708" spans="8:10" ht="14.25" customHeight="1">
      <c r="H708" s="6"/>
      <c r="I708" s="6"/>
      <c r="J708" s="6"/>
    </row>
    <row r="709" spans="8:10" ht="14.25" customHeight="1">
      <c r="H709" s="6"/>
      <c r="I709" s="6"/>
      <c r="J709" s="6"/>
    </row>
    <row r="710" spans="8:10" ht="14.25" customHeight="1">
      <c r="H710" s="6"/>
      <c r="I710" s="6"/>
      <c r="J710" s="6"/>
    </row>
    <row r="711" spans="8:10" ht="14.25" customHeight="1">
      <c r="H711" s="6"/>
      <c r="I711" s="6"/>
      <c r="J711" s="6"/>
    </row>
    <row r="712" spans="8:10" ht="14.25" customHeight="1">
      <c r="H712" s="6"/>
      <c r="I712" s="6"/>
      <c r="J712" s="6"/>
    </row>
    <row r="713" spans="8:10" ht="14.25" customHeight="1">
      <c r="H713" s="6"/>
      <c r="I713" s="6"/>
      <c r="J713" s="6"/>
    </row>
    <row r="714" spans="8:10" ht="14.25" customHeight="1">
      <c r="H714" s="6"/>
      <c r="I714" s="6"/>
      <c r="J714" s="6"/>
    </row>
    <row r="715" spans="8:10" ht="14.25" customHeight="1">
      <c r="H715" s="6"/>
      <c r="I715" s="6"/>
      <c r="J715" s="6"/>
    </row>
    <row r="716" spans="8:10" ht="14.25" customHeight="1">
      <c r="H716" s="6"/>
      <c r="I716" s="6"/>
      <c r="J716" s="6"/>
    </row>
    <row r="717" spans="8:10" ht="14.25" customHeight="1">
      <c r="H717" s="6"/>
      <c r="I717" s="6"/>
      <c r="J717" s="6"/>
    </row>
    <row r="718" spans="8:10" ht="14.25" customHeight="1">
      <c r="H718" s="6"/>
      <c r="I718" s="6"/>
      <c r="J718" s="6"/>
    </row>
    <row r="719" spans="8:10" ht="14.25" customHeight="1">
      <c r="H719" s="6"/>
      <c r="I719" s="6"/>
      <c r="J719" s="6"/>
    </row>
    <row r="720" spans="8:10" ht="14.25" customHeight="1">
      <c r="H720" s="6"/>
      <c r="I720" s="6"/>
      <c r="J720" s="6"/>
    </row>
    <row r="721" spans="8:10" ht="14.25" customHeight="1">
      <c r="H721" s="6"/>
      <c r="I721" s="6"/>
      <c r="J721" s="6"/>
    </row>
    <row r="722" spans="8:10" ht="14.25" customHeight="1">
      <c r="H722" s="6"/>
      <c r="I722" s="6"/>
      <c r="J722" s="6"/>
    </row>
    <row r="723" spans="8:10" ht="14.25" customHeight="1">
      <c r="H723" s="6"/>
      <c r="I723" s="6"/>
      <c r="J723" s="6"/>
    </row>
    <row r="724" spans="8:10" ht="14.25" customHeight="1">
      <c r="H724" s="6"/>
      <c r="I724" s="6"/>
      <c r="J724" s="6"/>
    </row>
    <row r="725" spans="8:10" ht="14.25" customHeight="1">
      <c r="H725" s="6"/>
      <c r="I725" s="6"/>
      <c r="J725" s="6"/>
    </row>
    <row r="726" spans="8:10" ht="14.25" customHeight="1">
      <c r="H726" s="6"/>
      <c r="I726" s="6"/>
      <c r="J726" s="6"/>
    </row>
    <row r="727" spans="8:10" ht="14.25" customHeight="1">
      <c r="H727" s="6"/>
      <c r="I727" s="6"/>
      <c r="J727" s="6"/>
    </row>
    <row r="728" spans="8:10" ht="14.25" customHeight="1">
      <c r="H728" s="6"/>
      <c r="I728" s="6"/>
      <c r="J728" s="6"/>
    </row>
    <row r="729" spans="8:10" ht="14.25" customHeight="1">
      <c r="H729" s="6"/>
      <c r="I729" s="6"/>
      <c r="J729" s="6"/>
    </row>
    <row r="730" spans="8:10" ht="14.25" customHeight="1">
      <c r="H730" s="6"/>
      <c r="I730" s="6"/>
      <c r="J730" s="6"/>
    </row>
    <row r="731" spans="8:10" ht="14.25" customHeight="1">
      <c r="H731" s="6"/>
      <c r="I731" s="6"/>
      <c r="J731" s="6"/>
    </row>
    <row r="732" spans="8:10" ht="14.25" customHeight="1">
      <c r="H732" s="6"/>
      <c r="I732" s="6"/>
      <c r="J732" s="6"/>
    </row>
    <row r="733" spans="8:10" ht="14.25" customHeight="1">
      <c r="H733" s="6"/>
      <c r="I733" s="6"/>
      <c r="J733" s="6"/>
    </row>
    <row r="734" spans="8:10" ht="14.25" customHeight="1">
      <c r="H734" s="6"/>
      <c r="I734" s="6"/>
      <c r="J734" s="6"/>
    </row>
    <row r="735" spans="8:10" ht="14.25" customHeight="1">
      <c r="H735" s="6"/>
      <c r="I735" s="6"/>
      <c r="J735" s="6"/>
    </row>
    <row r="736" spans="8:10" ht="14.25" customHeight="1">
      <c r="H736" s="6"/>
      <c r="I736" s="6"/>
      <c r="J736" s="6"/>
    </row>
    <row r="737" spans="8:10" ht="14.25" customHeight="1">
      <c r="H737" s="6"/>
      <c r="I737" s="6"/>
      <c r="J737" s="6"/>
    </row>
    <row r="738" spans="8:10" ht="14.25" customHeight="1">
      <c r="H738" s="6"/>
      <c r="I738" s="6"/>
      <c r="J738" s="6"/>
    </row>
    <row r="739" spans="8:10" ht="14.25" customHeight="1">
      <c r="H739" s="6"/>
      <c r="I739" s="6"/>
      <c r="J739" s="6"/>
    </row>
    <row r="740" spans="8:10" ht="14.25" customHeight="1">
      <c r="H740" s="6"/>
      <c r="I740" s="6"/>
      <c r="J740" s="6"/>
    </row>
    <row r="741" spans="8:10" ht="14.25" customHeight="1">
      <c r="H741" s="6"/>
      <c r="I741" s="6"/>
      <c r="J741" s="6"/>
    </row>
    <row r="742" spans="8:10" ht="14.25" customHeight="1">
      <c r="H742" s="6"/>
      <c r="I742" s="6"/>
      <c r="J742" s="6"/>
    </row>
    <row r="743" spans="8:10" ht="14.25" customHeight="1">
      <c r="H743" s="6"/>
      <c r="I743" s="6"/>
      <c r="J743" s="6"/>
    </row>
    <row r="744" spans="8:10" ht="14.25" customHeight="1">
      <c r="H744" s="6"/>
      <c r="I744" s="6"/>
      <c r="J744" s="6"/>
    </row>
    <row r="745" spans="8:10" ht="14.25" customHeight="1">
      <c r="H745" s="6"/>
      <c r="I745" s="6"/>
      <c r="J745" s="6"/>
    </row>
    <row r="746" spans="8:10" ht="14.25" customHeight="1">
      <c r="H746" s="6"/>
      <c r="I746" s="6"/>
      <c r="J746" s="6"/>
    </row>
    <row r="747" spans="8:10" ht="14.25" customHeight="1">
      <c r="H747" s="6"/>
      <c r="I747" s="6"/>
      <c r="J747" s="6"/>
    </row>
    <row r="748" spans="8:10" ht="14.25" customHeight="1">
      <c r="H748" s="6"/>
      <c r="I748" s="6"/>
      <c r="J748" s="6"/>
    </row>
    <row r="749" spans="8:10" ht="14.25" customHeight="1">
      <c r="H749" s="6"/>
      <c r="I749" s="6"/>
      <c r="J749" s="6"/>
    </row>
    <row r="750" spans="8:10" ht="14.25" customHeight="1">
      <c r="H750" s="6"/>
      <c r="I750" s="6"/>
      <c r="J750" s="6"/>
    </row>
    <row r="751" spans="8:10" ht="14.25" customHeight="1">
      <c r="H751" s="6"/>
      <c r="I751" s="6"/>
      <c r="J751" s="6"/>
    </row>
    <row r="752" spans="8:10" ht="14.25" customHeight="1">
      <c r="H752" s="6"/>
      <c r="I752" s="6"/>
      <c r="J752" s="6"/>
    </row>
    <row r="753" spans="8:10" ht="14.25" customHeight="1">
      <c r="H753" s="6"/>
      <c r="I753" s="6"/>
      <c r="J753" s="6"/>
    </row>
    <row r="754" spans="8:10" ht="14.25" customHeight="1">
      <c r="H754" s="6"/>
      <c r="I754" s="6"/>
      <c r="J754" s="6"/>
    </row>
    <row r="755" spans="8:10" ht="14.25" customHeight="1">
      <c r="H755" s="6"/>
      <c r="I755" s="6"/>
      <c r="J755" s="6"/>
    </row>
    <row r="756" spans="8:10" ht="14.25" customHeight="1">
      <c r="H756" s="6"/>
      <c r="I756" s="6"/>
      <c r="J756" s="6"/>
    </row>
    <row r="757" spans="8:10" ht="14.25" customHeight="1">
      <c r="H757" s="6"/>
      <c r="I757" s="6"/>
      <c r="J757" s="6"/>
    </row>
    <row r="758" spans="8:10" ht="14.25" customHeight="1">
      <c r="H758" s="6"/>
      <c r="I758" s="6"/>
      <c r="J758" s="6"/>
    </row>
    <row r="759" spans="8:10" ht="14.25" customHeight="1">
      <c r="H759" s="6"/>
      <c r="I759" s="6"/>
      <c r="J759" s="6"/>
    </row>
    <row r="760" spans="8:10" ht="14.25" customHeight="1">
      <c r="H760" s="6"/>
      <c r="I760" s="6"/>
      <c r="J760" s="6"/>
    </row>
    <row r="761" spans="8:10" ht="14.25" customHeight="1">
      <c r="H761" s="6"/>
      <c r="I761" s="6"/>
      <c r="J761" s="6"/>
    </row>
    <row r="762" spans="8:10" ht="14.25" customHeight="1">
      <c r="H762" s="6"/>
      <c r="I762" s="6"/>
      <c r="J762" s="6"/>
    </row>
    <row r="763" spans="8:10" ht="14.25" customHeight="1">
      <c r="H763" s="6"/>
      <c r="I763" s="6"/>
      <c r="J763" s="6"/>
    </row>
    <row r="764" spans="8:10" ht="14.25" customHeight="1">
      <c r="H764" s="6"/>
      <c r="I764" s="6"/>
      <c r="J764" s="6"/>
    </row>
    <row r="765" spans="8:10" ht="14.25" customHeight="1">
      <c r="H765" s="6"/>
      <c r="I765" s="6"/>
      <c r="J765" s="6"/>
    </row>
    <row r="766" spans="8:10" ht="14.25" customHeight="1">
      <c r="H766" s="6"/>
      <c r="I766" s="6"/>
      <c r="J766" s="6"/>
    </row>
    <row r="767" spans="8:10" ht="14.25" customHeight="1">
      <c r="H767" s="6"/>
      <c r="I767" s="6"/>
      <c r="J767" s="6"/>
    </row>
    <row r="768" spans="8:10" ht="14.25" customHeight="1">
      <c r="H768" s="6"/>
      <c r="I768" s="6"/>
      <c r="J768" s="6"/>
    </row>
    <row r="769" spans="8:10" ht="14.25" customHeight="1">
      <c r="H769" s="6"/>
      <c r="I769" s="6"/>
      <c r="J769" s="6"/>
    </row>
    <row r="770" spans="8:10" ht="14.25" customHeight="1">
      <c r="H770" s="6"/>
      <c r="I770" s="6"/>
      <c r="J770" s="6"/>
    </row>
    <row r="771" spans="8:10" ht="14.25" customHeight="1">
      <c r="H771" s="6"/>
      <c r="I771" s="6"/>
      <c r="J771" s="6"/>
    </row>
    <row r="772" spans="8:10" ht="14.25" customHeight="1">
      <c r="H772" s="6"/>
      <c r="I772" s="6"/>
      <c r="J772" s="6"/>
    </row>
    <row r="773" spans="8:10" ht="14.25" customHeight="1">
      <c r="H773" s="6"/>
      <c r="I773" s="6"/>
      <c r="J773" s="6"/>
    </row>
    <row r="774" spans="8:10" ht="14.25" customHeight="1">
      <c r="H774" s="6"/>
      <c r="I774" s="6"/>
      <c r="J774" s="6"/>
    </row>
    <row r="775" spans="8:10" ht="14.25" customHeight="1">
      <c r="H775" s="6"/>
      <c r="I775" s="6"/>
      <c r="J775" s="6"/>
    </row>
    <row r="776" spans="8:10" ht="14.25" customHeight="1">
      <c r="H776" s="6"/>
      <c r="I776" s="6"/>
      <c r="J776" s="6"/>
    </row>
    <row r="777" spans="8:10" ht="14.25" customHeight="1">
      <c r="H777" s="6"/>
      <c r="I777" s="6"/>
      <c r="J777" s="6"/>
    </row>
    <row r="778" spans="8:10" ht="14.25" customHeight="1">
      <c r="H778" s="6"/>
      <c r="I778" s="6"/>
      <c r="J778" s="6"/>
    </row>
    <row r="779" spans="8:10" ht="14.25" customHeight="1">
      <c r="H779" s="6"/>
      <c r="I779" s="6"/>
      <c r="J779" s="6"/>
    </row>
    <row r="780" spans="8:10" ht="14.25" customHeight="1">
      <c r="H780" s="6"/>
      <c r="I780" s="6"/>
      <c r="J780" s="6"/>
    </row>
    <row r="781" spans="8:10" ht="14.25" customHeight="1">
      <c r="H781" s="6"/>
      <c r="I781" s="6"/>
      <c r="J781" s="6"/>
    </row>
    <row r="782" spans="8:10" ht="14.25" customHeight="1">
      <c r="H782" s="6"/>
      <c r="I782" s="6"/>
      <c r="J782" s="6"/>
    </row>
    <row r="783" spans="8:10" ht="14.25" customHeight="1">
      <c r="H783" s="6"/>
      <c r="I783" s="6"/>
      <c r="J783" s="6"/>
    </row>
    <row r="784" spans="8:10" ht="14.25" customHeight="1">
      <c r="H784" s="6"/>
      <c r="I784" s="6"/>
      <c r="J784" s="6"/>
    </row>
    <row r="785" spans="8:10" ht="14.25" customHeight="1">
      <c r="H785" s="6"/>
      <c r="I785" s="6"/>
      <c r="J785" s="6"/>
    </row>
    <row r="786" spans="8:10" ht="14.25" customHeight="1">
      <c r="H786" s="6"/>
      <c r="I786" s="6"/>
      <c r="J786" s="6"/>
    </row>
    <row r="787" spans="8:10" ht="14.25" customHeight="1">
      <c r="H787" s="6"/>
      <c r="I787" s="6"/>
      <c r="J787" s="6"/>
    </row>
    <row r="788" spans="8:10" ht="14.25" customHeight="1">
      <c r="H788" s="6"/>
      <c r="I788" s="6"/>
      <c r="J788" s="6"/>
    </row>
    <row r="789" spans="8:10" ht="14.25" customHeight="1">
      <c r="H789" s="6"/>
      <c r="I789" s="6"/>
      <c r="J789" s="6"/>
    </row>
    <row r="790" spans="8:10" ht="14.25" customHeight="1">
      <c r="H790" s="6"/>
      <c r="I790" s="6"/>
      <c r="J790" s="6"/>
    </row>
    <row r="791" spans="8:10" ht="14.25" customHeight="1">
      <c r="H791" s="6"/>
      <c r="I791" s="6"/>
      <c r="J791" s="6"/>
    </row>
    <row r="792" spans="8:10" ht="14.25" customHeight="1">
      <c r="H792" s="6"/>
      <c r="I792" s="6"/>
      <c r="J792" s="6"/>
    </row>
    <row r="793" spans="8:10" ht="14.25" customHeight="1">
      <c r="H793" s="6"/>
      <c r="I793" s="6"/>
      <c r="J793" s="6"/>
    </row>
    <row r="794" spans="8:10" ht="14.25" customHeight="1">
      <c r="H794" s="6"/>
      <c r="I794" s="6"/>
      <c r="J794" s="6"/>
    </row>
    <row r="795" spans="8:10" ht="14.25" customHeight="1">
      <c r="H795" s="6"/>
      <c r="I795" s="6"/>
      <c r="J795" s="6"/>
    </row>
    <row r="796" spans="8:10" ht="14.25" customHeight="1">
      <c r="H796" s="6"/>
      <c r="I796" s="6"/>
      <c r="J796" s="6"/>
    </row>
    <row r="797" spans="8:10" ht="14.25" customHeight="1">
      <c r="H797" s="6"/>
      <c r="I797" s="6"/>
      <c r="J797" s="6"/>
    </row>
    <row r="798" spans="8:10" ht="14.25" customHeight="1">
      <c r="H798" s="6"/>
      <c r="I798" s="6"/>
      <c r="J798" s="6"/>
    </row>
    <row r="799" spans="8:10" ht="14.25" customHeight="1">
      <c r="H799" s="6"/>
      <c r="I799" s="6"/>
      <c r="J799" s="6"/>
    </row>
    <row r="800" spans="8:10" ht="14.25" customHeight="1">
      <c r="H800" s="6"/>
      <c r="I800" s="6"/>
      <c r="J800" s="6"/>
    </row>
    <row r="801" spans="8:10" ht="14.25" customHeight="1">
      <c r="H801" s="6"/>
      <c r="I801" s="6"/>
      <c r="J801" s="6"/>
    </row>
    <row r="802" spans="8:10" ht="14.25" customHeight="1">
      <c r="H802" s="6"/>
      <c r="I802" s="6"/>
      <c r="J802" s="6"/>
    </row>
    <row r="803" spans="8:10" ht="14.25" customHeight="1">
      <c r="H803" s="6"/>
      <c r="I803" s="6"/>
      <c r="J803" s="6"/>
    </row>
    <row r="804" spans="8:10" ht="14.25" customHeight="1">
      <c r="H804" s="6"/>
      <c r="I804" s="6"/>
      <c r="J804" s="6"/>
    </row>
    <row r="805" spans="8:10" ht="14.25" customHeight="1">
      <c r="H805" s="6"/>
      <c r="I805" s="6"/>
      <c r="J805" s="6"/>
    </row>
    <row r="806" spans="8:10" ht="14.25" customHeight="1">
      <c r="H806" s="6"/>
      <c r="I806" s="6"/>
      <c r="J806" s="6"/>
    </row>
    <row r="807" spans="8:10" ht="14.25" customHeight="1">
      <c r="H807" s="6"/>
      <c r="I807" s="6"/>
      <c r="J807" s="6"/>
    </row>
    <row r="808" spans="8:10" ht="14.25" customHeight="1">
      <c r="H808" s="6"/>
      <c r="I808" s="6"/>
      <c r="J808" s="6"/>
    </row>
    <row r="809" spans="8:10" ht="14.25" customHeight="1">
      <c r="H809" s="6"/>
      <c r="I809" s="6"/>
      <c r="J809" s="6"/>
    </row>
    <row r="810" spans="8:10" ht="14.25" customHeight="1">
      <c r="H810" s="6"/>
      <c r="I810" s="6"/>
      <c r="J810" s="6"/>
    </row>
    <row r="811" spans="8:10" ht="14.25" customHeight="1">
      <c r="H811" s="6"/>
      <c r="I811" s="6"/>
      <c r="J811" s="6"/>
    </row>
    <row r="812" spans="8:10" ht="14.25" customHeight="1">
      <c r="H812" s="6"/>
      <c r="I812" s="6"/>
      <c r="J812" s="6"/>
    </row>
    <row r="813" spans="8:10" ht="14.25" customHeight="1">
      <c r="H813" s="6"/>
      <c r="I813" s="6"/>
      <c r="J813" s="6"/>
    </row>
    <row r="814" spans="8:10" ht="14.25" customHeight="1">
      <c r="H814" s="6"/>
      <c r="I814" s="6"/>
      <c r="J814" s="6"/>
    </row>
    <row r="815" spans="8:10" ht="14.25" customHeight="1">
      <c r="H815" s="6"/>
      <c r="I815" s="6"/>
      <c r="J815" s="6"/>
    </row>
    <row r="816" spans="8:10" ht="14.25" customHeight="1">
      <c r="H816" s="6"/>
      <c r="I816" s="6"/>
      <c r="J816" s="6"/>
    </row>
    <row r="817" spans="8:10" ht="14.25" customHeight="1">
      <c r="H817" s="6"/>
      <c r="I817" s="6"/>
      <c r="J817" s="6"/>
    </row>
    <row r="818" spans="8:10" ht="14.25" customHeight="1">
      <c r="H818" s="6"/>
      <c r="I818" s="6"/>
      <c r="J818" s="6"/>
    </row>
    <row r="819" spans="8:10" ht="14.25" customHeight="1">
      <c r="H819" s="6"/>
      <c r="I819" s="6"/>
      <c r="J819" s="6"/>
    </row>
    <row r="820" spans="8:10" ht="14.25" customHeight="1">
      <c r="H820" s="6"/>
      <c r="I820" s="6"/>
      <c r="J820" s="6"/>
    </row>
    <row r="821" spans="8:10" ht="14.25" customHeight="1">
      <c r="H821" s="6"/>
      <c r="I821" s="6"/>
      <c r="J821" s="6"/>
    </row>
    <row r="822" spans="8:10" ht="14.25" customHeight="1">
      <c r="H822" s="6"/>
      <c r="I822" s="6"/>
      <c r="J822" s="6"/>
    </row>
    <row r="823" spans="8:10" ht="14.25" customHeight="1">
      <c r="H823" s="6"/>
      <c r="I823" s="6"/>
      <c r="J823" s="6"/>
    </row>
    <row r="824" spans="8:10" ht="14.25" customHeight="1">
      <c r="H824" s="6"/>
      <c r="I824" s="6"/>
      <c r="J824" s="6"/>
    </row>
    <row r="825" spans="8:10" ht="14.25" customHeight="1">
      <c r="H825" s="6"/>
      <c r="I825" s="6"/>
      <c r="J825" s="6"/>
    </row>
    <row r="826" spans="8:10" ht="14.25" customHeight="1">
      <c r="H826" s="6"/>
      <c r="I826" s="6"/>
      <c r="J826" s="6"/>
    </row>
    <row r="827" spans="8:10" ht="14.25" customHeight="1">
      <c r="H827" s="6"/>
      <c r="I827" s="6"/>
      <c r="J827" s="6"/>
    </row>
    <row r="828" spans="8:10" ht="14.25" customHeight="1">
      <c r="H828" s="6"/>
      <c r="I828" s="6"/>
      <c r="J828" s="6"/>
    </row>
    <row r="829" spans="8:10" ht="14.25" customHeight="1">
      <c r="H829" s="6"/>
      <c r="I829" s="6"/>
      <c r="J829" s="6"/>
    </row>
    <row r="830" spans="8:10" ht="14.25" customHeight="1">
      <c r="H830" s="6"/>
      <c r="I830" s="6"/>
      <c r="J830" s="6"/>
    </row>
    <row r="831" spans="8:10" ht="14.25" customHeight="1">
      <c r="H831" s="6"/>
      <c r="I831" s="6"/>
      <c r="J831" s="6"/>
    </row>
    <row r="832" spans="8:10" ht="14.25" customHeight="1">
      <c r="H832" s="6"/>
      <c r="I832" s="6"/>
      <c r="J832" s="6"/>
    </row>
    <row r="833" spans="8:10" ht="14.25" customHeight="1">
      <c r="H833" s="6"/>
      <c r="I833" s="6"/>
      <c r="J833" s="6"/>
    </row>
    <row r="834" spans="8:10" ht="14.25" customHeight="1">
      <c r="H834" s="6"/>
      <c r="I834" s="6"/>
      <c r="J834" s="6"/>
    </row>
    <row r="835" spans="8:10" ht="14.25" customHeight="1">
      <c r="H835" s="6"/>
      <c r="I835" s="6"/>
      <c r="J835" s="6"/>
    </row>
    <row r="836" spans="8:10" ht="14.25" customHeight="1">
      <c r="H836" s="6"/>
      <c r="I836" s="6"/>
      <c r="J836" s="6"/>
    </row>
    <row r="837" spans="8:10" ht="14.25" customHeight="1">
      <c r="H837" s="6"/>
      <c r="I837" s="6"/>
      <c r="J837" s="6"/>
    </row>
    <row r="838" spans="8:10" ht="14.25" customHeight="1">
      <c r="H838" s="6"/>
      <c r="I838" s="6"/>
      <c r="J838" s="6"/>
    </row>
    <row r="839" spans="8:10" ht="14.25" customHeight="1">
      <c r="H839" s="6"/>
      <c r="I839" s="6"/>
      <c r="J839" s="6"/>
    </row>
    <row r="840" spans="8:10" ht="14.25" customHeight="1">
      <c r="H840" s="6"/>
      <c r="I840" s="6"/>
      <c r="J840" s="6"/>
    </row>
    <row r="841" spans="8:10" ht="14.25" customHeight="1">
      <c r="H841" s="6"/>
      <c r="I841" s="6"/>
      <c r="J841" s="6"/>
    </row>
    <row r="842" spans="8:10" ht="14.25" customHeight="1">
      <c r="H842" s="6"/>
      <c r="I842" s="6"/>
      <c r="J842" s="6"/>
    </row>
    <row r="843" spans="8:10" ht="14.25" customHeight="1">
      <c r="H843" s="6"/>
      <c r="I843" s="6"/>
      <c r="J843" s="6"/>
    </row>
    <row r="844" spans="8:10" ht="14.25" customHeight="1">
      <c r="H844" s="6"/>
      <c r="I844" s="6"/>
      <c r="J844" s="6"/>
    </row>
    <row r="845" spans="8:10" ht="14.25" customHeight="1">
      <c r="H845" s="6"/>
      <c r="I845" s="6"/>
      <c r="J845" s="6"/>
    </row>
    <row r="846" spans="8:10" ht="14.25" customHeight="1">
      <c r="H846" s="6"/>
      <c r="I846" s="6"/>
      <c r="J846" s="6"/>
    </row>
    <row r="847" spans="8:10" ht="14.25" customHeight="1">
      <c r="H847" s="6"/>
      <c r="I847" s="6"/>
      <c r="J847" s="6"/>
    </row>
    <row r="848" spans="8:10" ht="14.25" customHeight="1">
      <c r="H848" s="6"/>
      <c r="I848" s="6"/>
      <c r="J848" s="6"/>
    </row>
    <row r="849" spans="8:10" ht="14.25" customHeight="1">
      <c r="H849" s="6"/>
      <c r="I849" s="6"/>
      <c r="J849" s="6"/>
    </row>
    <row r="850" spans="8:10" ht="14.25" customHeight="1">
      <c r="H850" s="6"/>
      <c r="I850" s="6"/>
      <c r="J850" s="6"/>
    </row>
    <row r="851" spans="8:10" ht="14.25" customHeight="1">
      <c r="H851" s="6"/>
      <c r="I851" s="6"/>
      <c r="J851" s="6"/>
    </row>
    <row r="852" spans="8:10" ht="14.25" customHeight="1">
      <c r="H852" s="6"/>
      <c r="I852" s="6"/>
      <c r="J852" s="6"/>
    </row>
    <row r="853" spans="8:10" ht="14.25" customHeight="1">
      <c r="H853" s="6"/>
      <c r="I853" s="6"/>
      <c r="J853" s="6"/>
    </row>
    <row r="854" spans="8:10" ht="14.25" customHeight="1">
      <c r="H854" s="6"/>
      <c r="I854" s="6"/>
      <c r="J854" s="6"/>
    </row>
    <row r="855" spans="8:10" ht="14.25" customHeight="1">
      <c r="H855" s="6"/>
      <c r="I855" s="6"/>
      <c r="J855" s="6"/>
    </row>
    <row r="856" spans="8:10" ht="14.25" customHeight="1">
      <c r="H856" s="6"/>
      <c r="I856" s="6"/>
      <c r="J856" s="6"/>
    </row>
    <row r="857" spans="8:10" ht="14.25" customHeight="1">
      <c r="H857" s="6"/>
      <c r="I857" s="6"/>
      <c r="J857" s="6"/>
    </row>
    <row r="858" spans="8:10" ht="14.25" customHeight="1">
      <c r="H858" s="6"/>
      <c r="I858" s="6"/>
      <c r="J858" s="6"/>
    </row>
    <row r="859" spans="8:10" ht="14.25" customHeight="1">
      <c r="H859" s="6"/>
      <c r="I859" s="6"/>
      <c r="J859" s="6"/>
    </row>
    <row r="860" spans="8:10" ht="14.25" customHeight="1">
      <c r="H860" s="6"/>
      <c r="I860" s="6"/>
      <c r="J860" s="6"/>
    </row>
    <row r="861" spans="8:10" ht="14.25" customHeight="1">
      <c r="H861" s="6"/>
      <c r="I861" s="6"/>
      <c r="J861" s="6"/>
    </row>
    <row r="862" spans="8:10" ht="14.25" customHeight="1">
      <c r="H862" s="6"/>
      <c r="I862" s="6"/>
      <c r="J862" s="6"/>
    </row>
    <row r="863" spans="8:10" ht="14.25" customHeight="1">
      <c r="H863" s="6"/>
      <c r="I863" s="6"/>
      <c r="J863" s="6"/>
    </row>
    <row r="864" spans="8:10" ht="14.25" customHeight="1">
      <c r="H864" s="6"/>
      <c r="I864" s="6"/>
      <c r="J864" s="6"/>
    </row>
    <row r="865" spans="8:10" ht="14.25" customHeight="1">
      <c r="H865" s="6"/>
      <c r="I865" s="6"/>
      <c r="J865" s="6"/>
    </row>
    <row r="866" spans="8:10" ht="14.25" customHeight="1">
      <c r="H866" s="6"/>
      <c r="I866" s="6"/>
      <c r="J866" s="6"/>
    </row>
    <row r="867" spans="8:10" ht="14.25" customHeight="1">
      <c r="H867" s="6"/>
      <c r="I867" s="6"/>
      <c r="J867" s="6"/>
    </row>
    <row r="868" spans="8:10" ht="14.25" customHeight="1">
      <c r="H868" s="6"/>
      <c r="I868" s="6"/>
      <c r="J868" s="6"/>
    </row>
    <row r="869" spans="8:10" ht="14.25" customHeight="1">
      <c r="H869" s="6"/>
      <c r="I869" s="6"/>
      <c r="J869" s="6"/>
    </row>
    <row r="870" spans="8:10" ht="14.25" customHeight="1">
      <c r="H870" s="6"/>
      <c r="I870" s="6"/>
      <c r="J870" s="6"/>
    </row>
    <row r="871" spans="8:10" ht="14.25" customHeight="1">
      <c r="H871" s="6"/>
      <c r="I871" s="6"/>
      <c r="J871" s="6"/>
    </row>
    <row r="872" spans="8:10" ht="14.25" customHeight="1">
      <c r="H872" s="6"/>
      <c r="I872" s="6"/>
      <c r="J872" s="6"/>
    </row>
    <row r="873" spans="8:10" ht="14.25" customHeight="1">
      <c r="H873" s="6"/>
      <c r="I873" s="6"/>
      <c r="J873" s="6"/>
    </row>
    <row r="874" spans="8:10" ht="14.25" customHeight="1">
      <c r="H874" s="6"/>
      <c r="I874" s="6"/>
      <c r="J874" s="6"/>
    </row>
    <row r="875" spans="8:10" ht="14.25" customHeight="1">
      <c r="H875" s="6"/>
      <c r="I875" s="6"/>
      <c r="J875" s="6"/>
    </row>
    <row r="876" spans="8:10" ht="14.25" customHeight="1">
      <c r="H876" s="6"/>
      <c r="I876" s="6"/>
      <c r="J876" s="6"/>
    </row>
    <row r="877" spans="8:10" ht="14.25" customHeight="1">
      <c r="H877" s="6"/>
      <c r="I877" s="6"/>
      <c r="J877" s="6"/>
    </row>
    <row r="878" spans="8:10" ht="14.25" customHeight="1">
      <c r="H878" s="6"/>
      <c r="I878" s="6"/>
      <c r="J878" s="6"/>
    </row>
    <row r="879" spans="8:10" ht="14.25" customHeight="1">
      <c r="H879" s="6"/>
      <c r="I879" s="6"/>
      <c r="J879" s="6"/>
    </row>
    <row r="880" spans="8:10" ht="14.25" customHeight="1">
      <c r="H880" s="6"/>
      <c r="I880" s="6"/>
      <c r="J880" s="6"/>
    </row>
    <row r="881" spans="8:10" ht="14.25" customHeight="1">
      <c r="H881" s="6"/>
      <c r="I881" s="6"/>
      <c r="J881" s="6"/>
    </row>
    <row r="882" spans="8:10" ht="14.25" customHeight="1">
      <c r="H882" s="6"/>
      <c r="I882" s="6"/>
      <c r="J882" s="6"/>
    </row>
    <row r="883" spans="8:10" ht="14.25" customHeight="1">
      <c r="H883" s="6"/>
      <c r="I883" s="6"/>
      <c r="J883" s="6"/>
    </row>
    <row r="884" spans="8:10" ht="14.25" customHeight="1">
      <c r="H884" s="6"/>
      <c r="I884" s="6"/>
      <c r="J884" s="6"/>
    </row>
    <row r="885" spans="8:10" ht="14.25" customHeight="1">
      <c r="H885" s="6"/>
      <c r="I885" s="6"/>
      <c r="J885" s="6"/>
    </row>
    <row r="886" spans="8:10" ht="14.25" customHeight="1">
      <c r="H886" s="6"/>
      <c r="I886" s="6"/>
      <c r="J886" s="6"/>
    </row>
    <row r="887" spans="8:10" ht="14.25" customHeight="1">
      <c r="H887" s="6"/>
      <c r="I887" s="6"/>
      <c r="J887" s="6"/>
    </row>
    <row r="888" spans="8:10" ht="14.25" customHeight="1">
      <c r="H888" s="6"/>
      <c r="I888" s="6"/>
      <c r="J888" s="6"/>
    </row>
    <row r="889" spans="8:10" ht="14.25" customHeight="1">
      <c r="H889" s="6"/>
      <c r="I889" s="6"/>
      <c r="J889" s="6"/>
    </row>
    <row r="890" spans="8:10" ht="14.25" customHeight="1">
      <c r="H890" s="6"/>
      <c r="I890" s="6"/>
      <c r="J890" s="6"/>
    </row>
    <row r="891" spans="8:10" ht="14.25" customHeight="1">
      <c r="H891" s="6"/>
      <c r="I891" s="6"/>
      <c r="J891" s="6"/>
    </row>
    <row r="892" spans="8:10" ht="14.25" customHeight="1">
      <c r="H892" s="6"/>
      <c r="I892" s="6"/>
      <c r="J892" s="6"/>
    </row>
    <row r="893" spans="8:10" ht="14.25" customHeight="1">
      <c r="H893" s="6"/>
      <c r="I893" s="6"/>
      <c r="J893" s="6"/>
    </row>
    <row r="894" spans="8:10" ht="14.25" customHeight="1">
      <c r="H894" s="6"/>
      <c r="I894" s="6"/>
      <c r="J894" s="6"/>
    </row>
    <row r="895" spans="8:10" ht="14.25" customHeight="1">
      <c r="H895" s="6"/>
      <c r="I895" s="6"/>
      <c r="J895" s="6"/>
    </row>
    <row r="896" spans="8:10" ht="14.25" customHeight="1">
      <c r="H896" s="6"/>
      <c r="I896" s="6"/>
      <c r="J896" s="6"/>
    </row>
    <row r="897" spans="8:10" ht="14.25" customHeight="1">
      <c r="H897" s="6"/>
      <c r="I897" s="6"/>
      <c r="J897" s="6"/>
    </row>
    <row r="898" spans="8:10" ht="14.25" customHeight="1">
      <c r="H898" s="6"/>
      <c r="I898" s="6"/>
      <c r="J898" s="6"/>
    </row>
    <row r="899" spans="8:10" ht="14.25" customHeight="1">
      <c r="H899" s="6"/>
      <c r="I899" s="6"/>
      <c r="J899" s="6"/>
    </row>
    <row r="900" spans="8:10" ht="14.25" customHeight="1">
      <c r="H900" s="6"/>
      <c r="I900" s="6"/>
      <c r="J900" s="6"/>
    </row>
    <row r="901" spans="8:10" ht="14.25" customHeight="1">
      <c r="H901" s="6"/>
      <c r="I901" s="6"/>
      <c r="J901" s="6"/>
    </row>
    <row r="902" spans="8:10" ht="14.25" customHeight="1">
      <c r="H902" s="6"/>
      <c r="I902" s="6"/>
      <c r="J902" s="6"/>
    </row>
    <row r="903" spans="8:10" ht="14.25" customHeight="1">
      <c r="H903" s="6"/>
      <c r="I903" s="6"/>
      <c r="J903" s="6"/>
    </row>
    <row r="904" spans="8:10" ht="14.25" customHeight="1">
      <c r="H904" s="6"/>
      <c r="I904" s="6"/>
      <c r="J904" s="6"/>
    </row>
    <row r="905" spans="8:10" ht="14.25" customHeight="1">
      <c r="H905" s="6"/>
      <c r="I905" s="6"/>
      <c r="J905" s="6"/>
    </row>
    <row r="906" spans="8:10" ht="14.25" customHeight="1">
      <c r="H906" s="6"/>
      <c r="I906" s="6"/>
      <c r="J906" s="6"/>
    </row>
    <row r="907" spans="8:10" ht="14.25" customHeight="1">
      <c r="H907" s="6"/>
      <c r="I907" s="6"/>
      <c r="J907" s="6"/>
    </row>
    <row r="908" spans="8:10" ht="14.25" customHeight="1">
      <c r="H908" s="6"/>
      <c r="I908" s="6"/>
      <c r="J908" s="6"/>
    </row>
    <row r="909" spans="8:10" ht="14.25" customHeight="1">
      <c r="H909" s="6"/>
      <c r="I909" s="6"/>
      <c r="J909" s="6"/>
    </row>
    <row r="910" spans="8:10" ht="14.25" customHeight="1">
      <c r="H910" s="6"/>
      <c r="I910" s="6"/>
      <c r="J910" s="6"/>
    </row>
    <row r="911" spans="8:10" ht="14.25" customHeight="1">
      <c r="H911" s="6"/>
      <c r="I911" s="6"/>
      <c r="J911" s="6"/>
    </row>
    <row r="912" spans="8:10" ht="14.25" customHeight="1">
      <c r="H912" s="6"/>
      <c r="I912" s="6"/>
      <c r="J912" s="6"/>
    </row>
    <row r="913" spans="8:10" ht="14.25" customHeight="1">
      <c r="H913" s="6"/>
      <c r="I913" s="6"/>
      <c r="J913" s="6"/>
    </row>
    <row r="914" spans="8:10" ht="14.25" customHeight="1">
      <c r="H914" s="6"/>
      <c r="I914" s="6"/>
      <c r="J914" s="6"/>
    </row>
    <row r="915" spans="8:10" ht="14.25" customHeight="1">
      <c r="H915" s="6"/>
      <c r="I915" s="6"/>
      <c r="J915" s="6"/>
    </row>
    <row r="916" spans="8:10" ht="14.25" customHeight="1">
      <c r="H916" s="6"/>
      <c r="I916" s="6"/>
      <c r="J916" s="6"/>
    </row>
    <row r="917" spans="8:10" ht="14.25" customHeight="1">
      <c r="H917" s="6"/>
      <c r="I917" s="6"/>
      <c r="J917" s="6"/>
    </row>
    <row r="918" spans="8:10" ht="14.25" customHeight="1">
      <c r="H918" s="6"/>
      <c r="I918" s="6"/>
      <c r="J918" s="6"/>
    </row>
    <row r="919" spans="8:10" ht="14.25" customHeight="1">
      <c r="H919" s="6"/>
      <c r="I919" s="6"/>
      <c r="J919" s="6"/>
    </row>
    <row r="920" spans="8:10" ht="14.25" customHeight="1">
      <c r="H920" s="6"/>
      <c r="I920" s="6"/>
      <c r="J920" s="6"/>
    </row>
    <row r="921" spans="8:10" ht="14.25" customHeight="1">
      <c r="H921" s="6"/>
      <c r="I921" s="6"/>
      <c r="J921" s="6"/>
    </row>
    <row r="922" spans="8:10" ht="14.25" customHeight="1">
      <c r="H922" s="6"/>
      <c r="I922" s="6"/>
      <c r="J922" s="6"/>
    </row>
    <row r="923" spans="8:10" ht="14.25" customHeight="1">
      <c r="H923" s="6"/>
      <c r="I923" s="6"/>
      <c r="J923" s="6"/>
    </row>
    <row r="924" spans="8:10" ht="14.25" customHeight="1">
      <c r="H924" s="6"/>
      <c r="I924" s="6"/>
      <c r="J924" s="6"/>
    </row>
    <row r="925" spans="8:10" ht="14.25" customHeight="1">
      <c r="H925" s="6"/>
      <c r="I925" s="6"/>
      <c r="J925" s="6"/>
    </row>
    <row r="926" spans="8:10" ht="14.25" customHeight="1">
      <c r="H926" s="6"/>
      <c r="I926" s="6"/>
      <c r="J926" s="6"/>
    </row>
    <row r="927" spans="8:10" ht="14.25" customHeight="1">
      <c r="H927" s="6"/>
      <c r="I927" s="6"/>
      <c r="J927" s="6"/>
    </row>
    <row r="928" spans="8:10" ht="14.25" customHeight="1">
      <c r="H928" s="6"/>
      <c r="I928" s="6"/>
      <c r="J928" s="6"/>
    </row>
    <row r="929" spans="8:10" ht="14.25" customHeight="1">
      <c r="H929" s="6"/>
      <c r="I929" s="6"/>
      <c r="J929" s="6"/>
    </row>
    <row r="930" spans="8:10" ht="14.25" customHeight="1">
      <c r="H930" s="6"/>
      <c r="I930" s="6"/>
      <c r="J930" s="6"/>
    </row>
    <row r="931" spans="8:10" ht="14.25" customHeight="1">
      <c r="H931" s="6"/>
      <c r="I931" s="6"/>
      <c r="J931" s="6"/>
    </row>
    <row r="932" spans="8:10" ht="14.25" customHeight="1">
      <c r="H932" s="6"/>
      <c r="I932" s="6"/>
      <c r="J932" s="6"/>
    </row>
    <row r="933" spans="8:10" ht="14.25" customHeight="1">
      <c r="H933" s="6"/>
      <c r="I933" s="6"/>
      <c r="J933" s="6"/>
    </row>
    <row r="934" spans="8:10" ht="14.25" customHeight="1">
      <c r="H934" s="6"/>
      <c r="I934" s="6"/>
      <c r="J934" s="6"/>
    </row>
    <row r="935" spans="8:10" ht="14.25" customHeight="1">
      <c r="H935" s="6"/>
      <c r="I935" s="6"/>
      <c r="J935" s="6"/>
    </row>
    <row r="936" spans="8:10" ht="14.25" customHeight="1">
      <c r="H936" s="6"/>
      <c r="I936" s="6"/>
      <c r="J936" s="6"/>
    </row>
    <row r="937" spans="8:10" ht="14.25" customHeight="1">
      <c r="H937" s="6"/>
      <c r="I937" s="6"/>
      <c r="J937" s="6"/>
    </row>
    <row r="938" spans="8:10" ht="14.25" customHeight="1">
      <c r="H938" s="6"/>
      <c r="I938" s="6"/>
      <c r="J938" s="6"/>
    </row>
    <row r="939" spans="8:10" ht="14.25" customHeight="1">
      <c r="H939" s="6"/>
      <c r="I939" s="6"/>
      <c r="J939" s="6"/>
    </row>
    <row r="940" spans="8:10" ht="14.25" customHeight="1">
      <c r="H940" s="6"/>
      <c r="I940" s="6"/>
      <c r="J940" s="6"/>
    </row>
    <row r="941" spans="8:10" ht="14.25" customHeight="1">
      <c r="H941" s="6"/>
      <c r="I941" s="6"/>
      <c r="J941" s="6"/>
    </row>
    <row r="942" spans="8:10" ht="14.25" customHeight="1">
      <c r="H942" s="6"/>
      <c r="I942" s="6"/>
      <c r="J942" s="6"/>
    </row>
    <row r="943" spans="8:10" ht="14.25" customHeight="1">
      <c r="H943" s="6"/>
      <c r="I943" s="6"/>
      <c r="J943" s="6"/>
    </row>
    <row r="944" spans="8:10" ht="14.25" customHeight="1">
      <c r="H944" s="6"/>
      <c r="I944" s="6"/>
      <c r="J944" s="6"/>
    </row>
    <row r="945" spans="8:10" ht="14.25" customHeight="1">
      <c r="H945" s="6"/>
      <c r="I945" s="6"/>
      <c r="J945" s="6"/>
    </row>
    <row r="946" spans="8:10" ht="14.25" customHeight="1">
      <c r="H946" s="6"/>
      <c r="I946" s="6"/>
      <c r="J946" s="6"/>
    </row>
    <row r="947" spans="8:10" ht="14.25" customHeight="1">
      <c r="H947" s="6"/>
      <c r="I947" s="6"/>
      <c r="J947" s="6"/>
    </row>
    <row r="948" spans="8:10" ht="14.25" customHeight="1">
      <c r="H948" s="6"/>
      <c r="I948" s="6"/>
      <c r="J948" s="6"/>
    </row>
    <row r="949" spans="8:10" ht="14.25" customHeight="1">
      <c r="H949" s="6"/>
      <c r="I949" s="6"/>
      <c r="J949" s="6"/>
    </row>
    <row r="950" spans="8:10" ht="14.25" customHeight="1">
      <c r="H950" s="6"/>
      <c r="I950" s="6"/>
      <c r="J950" s="6"/>
    </row>
    <row r="951" spans="8:10" ht="14.25" customHeight="1">
      <c r="H951" s="6"/>
      <c r="I951" s="6"/>
      <c r="J951" s="6"/>
    </row>
    <row r="952" spans="8:10" ht="14.25" customHeight="1">
      <c r="H952" s="6"/>
      <c r="I952" s="6"/>
      <c r="J952" s="6"/>
    </row>
    <row r="953" spans="8:10" ht="14.25" customHeight="1">
      <c r="H953" s="6"/>
      <c r="I953" s="6"/>
      <c r="J953" s="6"/>
    </row>
    <row r="954" spans="8:10" ht="14.25" customHeight="1">
      <c r="H954" s="6"/>
      <c r="I954" s="6"/>
      <c r="J954" s="6"/>
    </row>
    <row r="955" spans="8:10" ht="14.25" customHeight="1">
      <c r="H955" s="6"/>
      <c r="I955" s="6"/>
      <c r="J955" s="6"/>
    </row>
    <row r="956" spans="8:10" ht="14.25" customHeight="1">
      <c r="H956" s="6"/>
      <c r="I956" s="6"/>
      <c r="J956" s="6"/>
    </row>
    <row r="957" spans="8:10" ht="14.25" customHeight="1">
      <c r="H957" s="6"/>
      <c r="I957" s="6"/>
      <c r="J957" s="6"/>
    </row>
    <row r="958" spans="8:10" ht="14.25" customHeight="1">
      <c r="H958" s="6"/>
      <c r="I958" s="6"/>
      <c r="J958" s="6"/>
    </row>
    <row r="959" spans="8:10" ht="14.25" customHeight="1">
      <c r="H959" s="6"/>
      <c r="I959" s="6"/>
      <c r="J959" s="6"/>
    </row>
    <row r="960" spans="8:10" ht="14.25" customHeight="1">
      <c r="H960" s="6"/>
      <c r="I960" s="6"/>
      <c r="J960" s="6"/>
    </row>
    <row r="961" spans="8:10" ht="14.25" customHeight="1">
      <c r="H961" s="6"/>
      <c r="I961" s="6"/>
      <c r="J961" s="6"/>
    </row>
    <row r="962" spans="8:10" ht="14.25" customHeight="1">
      <c r="H962" s="6"/>
      <c r="I962" s="6"/>
      <c r="J962" s="6"/>
    </row>
    <row r="963" spans="8:10" ht="14.25" customHeight="1">
      <c r="H963" s="6"/>
      <c r="I963" s="6"/>
      <c r="J963" s="6"/>
    </row>
    <row r="964" spans="8:10" ht="14.25" customHeight="1">
      <c r="H964" s="6"/>
      <c r="I964" s="6"/>
      <c r="J964" s="6"/>
    </row>
    <row r="965" spans="8:10" ht="14.25" customHeight="1">
      <c r="H965" s="6"/>
      <c r="I965" s="6"/>
      <c r="J965" s="6"/>
    </row>
    <row r="966" spans="8:10" ht="14.25" customHeight="1">
      <c r="H966" s="6"/>
      <c r="I966" s="6"/>
      <c r="J966" s="6"/>
    </row>
    <row r="967" spans="8:10" ht="14.25" customHeight="1">
      <c r="H967" s="6"/>
      <c r="I967" s="6"/>
      <c r="J967" s="6"/>
    </row>
    <row r="968" spans="8:10" ht="14.25" customHeight="1">
      <c r="H968" s="6"/>
      <c r="I968" s="6"/>
      <c r="J968" s="6"/>
    </row>
    <row r="969" spans="8:10" ht="14.25" customHeight="1">
      <c r="H969" s="6"/>
      <c r="I969" s="6"/>
      <c r="J969" s="6"/>
    </row>
    <row r="970" spans="8:10" ht="14.25" customHeight="1">
      <c r="H970" s="6"/>
      <c r="I970" s="6"/>
      <c r="J970" s="6"/>
    </row>
    <row r="971" spans="8:10" ht="14.25" customHeight="1">
      <c r="H971" s="6"/>
      <c r="I971" s="6"/>
      <c r="J971" s="6"/>
    </row>
    <row r="972" spans="8:10" ht="14.25" customHeight="1">
      <c r="H972" s="6"/>
      <c r="I972" s="6"/>
      <c r="J972" s="6"/>
    </row>
    <row r="973" spans="8:10" ht="14.25" customHeight="1">
      <c r="H973" s="6"/>
      <c r="I973" s="6"/>
      <c r="J973" s="6"/>
    </row>
    <row r="974" spans="8:10" ht="14.25" customHeight="1">
      <c r="H974" s="6"/>
      <c r="I974" s="6"/>
      <c r="J974" s="6"/>
    </row>
    <row r="975" spans="8:10" ht="14.25" customHeight="1">
      <c r="H975" s="6"/>
      <c r="I975" s="6"/>
      <c r="J975" s="6"/>
    </row>
    <row r="976" spans="8:10" ht="14.25" customHeight="1">
      <c r="H976" s="6"/>
      <c r="I976" s="6"/>
      <c r="J976" s="6"/>
    </row>
    <row r="977" spans="8:10" ht="14.25" customHeight="1">
      <c r="H977" s="6"/>
      <c r="I977" s="6"/>
      <c r="J977" s="6"/>
    </row>
    <row r="978" spans="8:10" ht="14.25" customHeight="1">
      <c r="H978" s="6"/>
      <c r="I978" s="6"/>
      <c r="J978" s="6"/>
    </row>
    <row r="979" spans="8:10" ht="14.25" customHeight="1">
      <c r="H979" s="6"/>
      <c r="I979" s="6"/>
      <c r="J979" s="6"/>
    </row>
    <row r="980" spans="8:10" ht="14.25" customHeight="1">
      <c r="H980" s="6"/>
      <c r="I980" s="6"/>
      <c r="J980" s="6"/>
    </row>
    <row r="981" spans="8:10" ht="14.25" customHeight="1">
      <c r="H981" s="6"/>
      <c r="I981" s="6"/>
      <c r="J981" s="6"/>
    </row>
    <row r="982" spans="8:10" ht="14.25" customHeight="1">
      <c r="H982" s="6"/>
      <c r="I982" s="6"/>
      <c r="J982" s="6"/>
    </row>
    <row r="983" spans="8:10" ht="14.25" customHeight="1">
      <c r="H983" s="6"/>
      <c r="I983" s="6"/>
      <c r="J983" s="6"/>
    </row>
    <row r="984" spans="8:10" ht="14.25" customHeight="1">
      <c r="H984" s="6"/>
      <c r="I984" s="6"/>
      <c r="J984" s="6"/>
    </row>
    <row r="985" spans="8:10" ht="14.25" customHeight="1">
      <c r="H985" s="6"/>
      <c r="I985" s="6"/>
      <c r="J985" s="6"/>
    </row>
    <row r="986" spans="8:10" ht="14.25" customHeight="1">
      <c r="H986" s="6"/>
      <c r="I986" s="6"/>
      <c r="J986" s="6"/>
    </row>
    <row r="987" spans="8:10" ht="14.25" customHeight="1">
      <c r="H987" s="6"/>
      <c r="I987" s="6"/>
      <c r="J987" s="6"/>
    </row>
    <row r="988" spans="8:10" ht="14.25" customHeight="1">
      <c r="H988" s="6"/>
      <c r="I988" s="6"/>
      <c r="J988" s="6"/>
    </row>
    <row r="989" spans="8:10" ht="14.25" customHeight="1">
      <c r="H989" s="6"/>
      <c r="I989" s="6"/>
      <c r="J989" s="6"/>
    </row>
    <row r="990" spans="8:10" ht="14.25" customHeight="1">
      <c r="H990" s="6"/>
      <c r="I990" s="6"/>
      <c r="J990" s="6"/>
    </row>
    <row r="991" spans="8:10" ht="14.25" customHeight="1">
      <c r="H991" s="6"/>
      <c r="I991" s="6"/>
      <c r="J991" s="6"/>
    </row>
    <row r="992" spans="8:10" ht="14.25" customHeight="1">
      <c r="H992" s="6"/>
      <c r="I992" s="6"/>
      <c r="J992" s="6"/>
    </row>
    <row r="993" spans="8:10" ht="14.25" customHeight="1">
      <c r="H993" s="6"/>
      <c r="I993" s="6"/>
      <c r="J993" s="6"/>
    </row>
    <row r="994" spans="8:10" ht="14.25" customHeight="1">
      <c r="H994" s="6"/>
      <c r="I994" s="6"/>
      <c r="J994" s="6"/>
    </row>
    <row r="995" spans="8:10" ht="14.25" customHeight="1">
      <c r="H995" s="6"/>
      <c r="I995" s="6"/>
      <c r="J995" s="6"/>
    </row>
    <row r="996" spans="8:10" ht="14.25" customHeight="1">
      <c r="H996" s="6"/>
      <c r="I996" s="6"/>
      <c r="J996" s="6"/>
    </row>
    <row r="997" spans="8:10" ht="14.25" customHeight="1">
      <c r="H997" s="6"/>
      <c r="I997" s="6"/>
      <c r="J997" s="6"/>
    </row>
    <row r="998" spans="8:10" ht="14.25" customHeight="1">
      <c r="H998" s="6"/>
      <c r="I998" s="6"/>
      <c r="J998" s="6"/>
    </row>
    <row r="999" spans="8:10" ht="14.25" customHeight="1">
      <c r="H999" s="6"/>
      <c r="I999" s="6"/>
      <c r="J999" s="6"/>
    </row>
    <row r="1000" spans="8:10" ht="14.25" customHeight="1">
      <c r="H1000" s="6"/>
      <c r="I1000" s="6"/>
      <c r="J1000" s="6"/>
    </row>
  </sheetData>
  <mergeCells count="1">
    <mergeCell ref="A1:F1"/>
  </mergeCells>
  <pageMargins left="0.7" right="0.7" top="0.75" bottom="0.75" header="0" footer="0"/>
  <pageSetup scale="12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A3" sqref="A3:D28"/>
    </sheetView>
  </sheetViews>
  <sheetFormatPr defaultColWidth="14.42578125" defaultRowHeight="15" customHeight="1"/>
  <cols>
    <col min="1" max="1" width="7.28515625" customWidth="1"/>
    <col min="2" max="2" width="23.140625" customWidth="1"/>
    <col min="3" max="3" width="11.5703125" customWidth="1"/>
    <col min="4" max="4" width="14" customWidth="1"/>
    <col min="5" max="8" width="8.7109375" customWidth="1"/>
    <col min="9" max="9" width="6" customWidth="1"/>
    <col min="10" max="10" width="25.28515625" customWidth="1"/>
    <col min="11" max="11" width="13.28515625" customWidth="1"/>
    <col min="12" max="12" width="11.5703125" customWidth="1"/>
    <col min="13" max="13" width="14" customWidth="1"/>
    <col min="14" max="26" width="8.7109375" customWidth="1"/>
  </cols>
  <sheetData>
    <row r="1" spans="1:14" ht="38.25" customHeight="1">
      <c r="A1" s="95" t="s">
        <v>72</v>
      </c>
      <c r="B1" s="91"/>
      <c r="C1" s="91"/>
      <c r="D1" s="92"/>
    </row>
    <row r="2" spans="1:14" ht="3.75" customHeight="1" thickBot="1">
      <c r="A2" s="60"/>
      <c r="B2" s="60"/>
      <c r="C2" s="60"/>
      <c r="D2" s="60"/>
    </row>
    <row r="3" spans="1:14" ht="14.25" customHeight="1" thickBot="1">
      <c r="A3" s="76" t="s">
        <v>73</v>
      </c>
      <c r="B3" s="76" t="s">
        <v>74</v>
      </c>
      <c r="C3" s="76" t="s">
        <v>75</v>
      </c>
      <c r="D3" s="76" t="s">
        <v>76</v>
      </c>
      <c r="J3" t="s">
        <v>662</v>
      </c>
      <c r="K3" t="s">
        <v>74</v>
      </c>
      <c r="L3" t="s">
        <v>75</v>
      </c>
      <c r="M3" t="s">
        <v>76</v>
      </c>
    </row>
    <row r="4" spans="1:14" ht="14.25" customHeight="1">
      <c r="A4" s="7">
        <v>1</v>
      </c>
      <c r="B4" s="7" t="s">
        <v>77</v>
      </c>
      <c r="C4" s="7">
        <v>31</v>
      </c>
      <c r="D4" s="7">
        <v>8343</v>
      </c>
      <c r="E4" s="62">
        <f>MOD(ROW(D4),2)</f>
        <v>0</v>
      </c>
      <c r="G4">
        <f>ROW(Table2[[#This Row],[ESIC SALARY]])</f>
        <v>4</v>
      </c>
      <c r="J4">
        <v>1</v>
      </c>
      <c r="K4" t="s">
        <v>77</v>
      </c>
      <c r="L4">
        <v>31</v>
      </c>
      <c r="M4">
        <v>8343</v>
      </c>
    </row>
    <row r="5" spans="1:14" ht="14.25" customHeight="1">
      <c r="A5" s="36">
        <f>+A4+1</f>
        <v>2</v>
      </c>
      <c r="B5" s="36" t="s">
        <v>78</v>
      </c>
      <c r="C5" s="36">
        <v>26.5</v>
      </c>
      <c r="D5" s="36">
        <v>5908</v>
      </c>
      <c r="E5" s="62">
        <f t="shared" ref="E5:E28" si="0">MOD(ROW(D5),2)</f>
        <v>1</v>
      </c>
      <c r="J5">
        <v>2</v>
      </c>
      <c r="K5" t="s">
        <v>78</v>
      </c>
      <c r="L5">
        <v>26.5</v>
      </c>
      <c r="M5">
        <v>5908</v>
      </c>
    </row>
    <row r="6" spans="1:14" ht="14.25" customHeight="1">
      <c r="A6" s="36">
        <f t="shared" ref="A6:A28" si="1">+A5+1</f>
        <v>3</v>
      </c>
      <c r="B6" s="36" t="s">
        <v>79</v>
      </c>
      <c r="C6" s="36">
        <v>31</v>
      </c>
      <c r="D6" s="36">
        <v>9047</v>
      </c>
      <c r="E6" s="62">
        <f t="shared" si="0"/>
        <v>0</v>
      </c>
      <c r="J6">
        <v>3</v>
      </c>
      <c r="K6" t="s">
        <v>79</v>
      </c>
      <c r="L6">
        <v>31</v>
      </c>
      <c r="M6">
        <v>9047</v>
      </c>
    </row>
    <row r="7" spans="1:14" ht="14.25" customHeight="1">
      <c r="A7" s="36">
        <f t="shared" si="1"/>
        <v>4</v>
      </c>
      <c r="B7" s="36" t="s">
        <v>80</v>
      </c>
      <c r="C7" s="36">
        <v>26</v>
      </c>
      <c r="D7" s="36">
        <v>5768</v>
      </c>
      <c r="E7" s="62">
        <f t="shared" si="0"/>
        <v>1</v>
      </c>
      <c r="J7">
        <v>4</v>
      </c>
      <c r="K7" t="s">
        <v>80</v>
      </c>
      <c r="L7">
        <v>26</v>
      </c>
      <c r="M7">
        <v>5768</v>
      </c>
    </row>
    <row r="8" spans="1:14" ht="14.25" customHeight="1">
      <c r="A8" s="36">
        <f t="shared" si="1"/>
        <v>5</v>
      </c>
      <c r="B8" s="36" t="s">
        <v>81</v>
      </c>
      <c r="C8" s="36">
        <v>31</v>
      </c>
      <c r="D8" s="36">
        <v>6892</v>
      </c>
      <c r="E8" s="62">
        <f t="shared" si="0"/>
        <v>0</v>
      </c>
      <c r="J8">
        <v>5</v>
      </c>
      <c r="K8" t="s">
        <v>81</v>
      </c>
      <c r="L8">
        <v>31</v>
      </c>
      <c r="M8">
        <v>6892</v>
      </c>
    </row>
    <row r="9" spans="1:14" ht="14.25" customHeight="1">
      <c r="A9" s="36">
        <f t="shared" si="1"/>
        <v>6</v>
      </c>
      <c r="B9" s="36" t="s">
        <v>19</v>
      </c>
      <c r="C9" s="36">
        <v>14</v>
      </c>
      <c r="D9" s="36">
        <v>3099</v>
      </c>
      <c r="E9" s="62">
        <f t="shared" si="0"/>
        <v>1</v>
      </c>
      <c r="J9">
        <v>6</v>
      </c>
      <c r="K9" t="s">
        <v>19</v>
      </c>
      <c r="L9">
        <v>14</v>
      </c>
      <c r="M9">
        <v>3099</v>
      </c>
    </row>
    <row r="10" spans="1:14" ht="14.25" customHeight="1">
      <c r="A10" s="36">
        <f t="shared" si="1"/>
        <v>7</v>
      </c>
      <c r="B10" s="36" t="s">
        <v>21</v>
      </c>
      <c r="C10" s="36">
        <v>28.5</v>
      </c>
      <c r="D10" s="36">
        <v>6353</v>
      </c>
      <c r="E10" s="62">
        <f t="shared" si="0"/>
        <v>0</v>
      </c>
      <c r="J10">
        <v>7</v>
      </c>
      <c r="K10" t="s">
        <v>21</v>
      </c>
      <c r="L10">
        <v>28.5</v>
      </c>
      <c r="M10">
        <v>6353</v>
      </c>
    </row>
    <row r="11" spans="1:14" ht="14.25" customHeight="1">
      <c r="A11" s="36">
        <f t="shared" si="1"/>
        <v>8</v>
      </c>
      <c r="B11" s="36" t="s">
        <v>23</v>
      </c>
      <c r="C11" s="36">
        <v>31</v>
      </c>
      <c r="D11" s="36">
        <v>9445</v>
      </c>
      <c r="E11" s="62">
        <f t="shared" si="0"/>
        <v>1</v>
      </c>
      <c r="J11">
        <v>8</v>
      </c>
      <c r="K11" t="s">
        <v>23</v>
      </c>
      <c r="L11">
        <v>31</v>
      </c>
      <c r="M11">
        <v>9445</v>
      </c>
    </row>
    <row r="12" spans="1:14" ht="14.25" customHeight="1">
      <c r="A12" s="36">
        <f t="shared" si="1"/>
        <v>9</v>
      </c>
      <c r="B12" s="36" t="s">
        <v>25</v>
      </c>
      <c r="C12" s="36">
        <v>31</v>
      </c>
      <c r="D12" s="36">
        <v>6656</v>
      </c>
      <c r="E12" s="62">
        <f t="shared" si="0"/>
        <v>0</v>
      </c>
    </row>
    <row r="13" spans="1:14" ht="14.25" customHeight="1">
      <c r="A13" s="36">
        <f t="shared" si="1"/>
        <v>10</v>
      </c>
      <c r="B13" s="36" t="s">
        <v>27</v>
      </c>
      <c r="C13" s="36">
        <v>31</v>
      </c>
      <c r="D13" s="36">
        <v>6656</v>
      </c>
      <c r="E13" s="62">
        <f t="shared" si="0"/>
        <v>1</v>
      </c>
    </row>
    <row r="14" spans="1:14" ht="14.25" customHeight="1">
      <c r="A14" s="36">
        <f t="shared" si="1"/>
        <v>11</v>
      </c>
      <c r="B14" s="36" t="s">
        <v>29</v>
      </c>
      <c r="C14" s="36">
        <v>28</v>
      </c>
      <c r="D14" s="36">
        <v>6012</v>
      </c>
      <c r="E14" s="62">
        <f t="shared" si="0"/>
        <v>0</v>
      </c>
    </row>
    <row r="15" spans="1:14" ht="14.25" customHeight="1">
      <c r="A15" s="36">
        <f t="shared" si="1"/>
        <v>12</v>
      </c>
      <c r="B15" s="36" t="s">
        <v>31</v>
      </c>
      <c r="C15" s="36">
        <v>31</v>
      </c>
      <c r="D15" s="36">
        <v>6656</v>
      </c>
      <c r="E15" s="62">
        <f t="shared" si="0"/>
        <v>1</v>
      </c>
      <c r="I15" s="53" t="s">
        <v>82</v>
      </c>
      <c r="J15" s="54" t="s">
        <v>35</v>
      </c>
      <c r="K15" s="54" t="s">
        <v>36</v>
      </c>
      <c r="L15" s="54" t="s">
        <v>38</v>
      </c>
      <c r="M15" s="54" t="s">
        <v>70</v>
      </c>
      <c r="N15" s="63" t="s">
        <v>71</v>
      </c>
    </row>
    <row r="16" spans="1:14" ht="14.25" customHeight="1">
      <c r="A16" s="36">
        <f t="shared" si="1"/>
        <v>13</v>
      </c>
      <c r="B16" s="36" t="s">
        <v>83</v>
      </c>
      <c r="C16" s="36">
        <v>30</v>
      </c>
      <c r="D16" s="36">
        <v>7242</v>
      </c>
      <c r="E16" s="62">
        <f t="shared" si="0"/>
        <v>0</v>
      </c>
      <c r="I16" s="64">
        <v>1</v>
      </c>
      <c r="J16" s="65" t="str">
        <f>VLOOKUP(I16,'Question 6'!$A$15:$F$64,2,0)</f>
        <v xml:space="preserve">ABHISHEK PANDEYHARI OM </v>
      </c>
      <c r="K16" s="65" t="str">
        <f>VLOOKUP(I16,'Question 6'!$A$3:$F$12,3,0)</f>
        <v>ABHISHEK PANDEY</v>
      </c>
      <c r="L16" s="65"/>
      <c r="M16" s="65"/>
      <c r="N16" s="65"/>
    </row>
    <row r="17" spans="1:14" ht="14.25" customHeight="1">
      <c r="A17" s="36">
        <f t="shared" si="1"/>
        <v>14</v>
      </c>
      <c r="B17" s="36" t="s">
        <v>84</v>
      </c>
      <c r="C17" s="36">
        <v>30</v>
      </c>
      <c r="D17" s="36">
        <v>6441</v>
      </c>
      <c r="E17" s="62">
        <f t="shared" si="0"/>
        <v>1</v>
      </c>
      <c r="I17" s="64">
        <v>3</v>
      </c>
      <c r="J17" s="65" t="str">
        <f>VLOOKUP(I17,'Question 6'!$A$15:$F$64,2,0)</f>
        <v>BRIGESH SINGHINDRA DEV</v>
      </c>
      <c r="K17" s="65" t="str">
        <f>VLOOKUP(I17,'Question 6'!$A$3:$F$12,3,0)</f>
        <v>BRIGESH SINGH</v>
      </c>
      <c r="L17" s="65"/>
      <c r="M17" s="65"/>
      <c r="N17" s="65"/>
    </row>
    <row r="18" spans="1:14" ht="14.25" customHeight="1">
      <c r="A18" s="36">
        <f t="shared" si="1"/>
        <v>15</v>
      </c>
      <c r="B18" s="36" t="s">
        <v>85</v>
      </c>
      <c r="C18" s="36">
        <v>30</v>
      </c>
      <c r="D18" s="36">
        <v>11711</v>
      </c>
      <c r="E18" s="62">
        <f t="shared" si="0"/>
        <v>0</v>
      </c>
      <c r="I18" s="64">
        <v>6</v>
      </c>
      <c r="J18" s="65" t="str">
        <f>VLOOKUP(I18,'Question 6'!$A$15:$F$64,2,0)</f>
        <v>PUSHRAJ SINGHRAJNISH SHUKLA</v>
      </c>
      <c r="K18" s="65" t="str">
        <f>VLOOKUP(I18,'Question 6'!$A$3:$F$12,3,0)</f>
        <v>PUSHRAJ SINGH</v>
      </c>
      <c r="L18" s="65"/>
      <c r="M18" s="65"/>
      <c r="N18" s="65"/>
    </row>
    <row r="19" spans="1:14" ht="14.25" customHeight="1">
      <c r="A19" s="36">
        <f t="shared" si="1"/>
        <v>16</v>
      </c>
      <c r="B19" s="36" t="s">
        <v>86</v>
      </c>
      <c r="C19" s="36">
        <v>3</v>
      </c>
      <c r="D19" s="36">
        <v>644</v>
      </c>
      <c r="E19" s="62">
        <f t="shared" si="0"/>
        <v>1</v>
      </c>
      <c r="I19" s="64">
        <v>2</v>
      </c>
      <c r="J19" s="65" t="str">
        <f>VLOOKUP(I19,'Question 6'!$A$15:$F$64,2,0)</f>
        <v>PANKAJ PANDEYMOHAN KUMAR</v>
      </c>
      <c r="K19" s="65" t="str">
        <f>VLOOKUP(I19,'Question 6'!$A$3:$F$12,3,0)</f>
        <v>PANKAJ PANDEY</v>
      </c>
      <c r="L19" s="65"/>
      <c r="M19" s="65"/>
      <c r="N19" s="65"/>
    </row>
    <row r="20" spans="1:14" ht="14.25" customHeight="1">
      <c r="A20" s="36">
        <f t="shared" si="1"/>
        <v>17</v>
      </c>
      <c r="B20" s="36" t="s">
        <v>87</v>
      </c>
      <c r="C20" s="36">
        <v>30</v>
      </c>
      <c r="D20" s="36">
        <v>6570</v>
      </c>
      <c r="E20" s="62">
        <f t="shared" si="0"/>
        <v>0</v>
      </c>
      <c r="I20" s="64">
        <v>7</v>
      </c>
      <c r="J20" s="65" t="str">
        <f>VLOOKUP(I20,'Question 6'!$A$15:$F$64,2,0)</f>
        <v>ABHISHEK PANDEYMAHENDRA KUMAR</v>
      </c>
      <c r="K20" s="65" t="str">
        <f>VLOOKUP(I20,'Question 6'!$A$3:$F$12,3,0)</f>
        <v>ABHISHEK PANDEY</v>
      </c>
      <c r="L20" s="65"/>
      <c r="M20" s="65"/>
      <c r="N20" s="65"/>
    </row>
    <row r="21" spans="1:14" ht="14.25" customHeight="1">
      <c r="A21" s="36">
        <f t="shared" si="1"/>
        <v>18</v>
      </c>
      <c r="B21" s="36" t="s">
        <v>88</v>
      </c>
      <c r="C21" s="36">
        <v>31</v>
      </c>
      <c r="D21" s="36">
        <v>11444</v>
      </c>
      <c r="E21" s="62">
        <f t="shared" si="0"/>
        <v>1</v>
      </c>
      <c r="I21" s="64">
        <v>8</v>
      </c>
      <c r="J21" s="65" t="str">
        <f>VLOOKUP(I21,'Question 6'!$A$15:$F$64,2,0)</f>
        <v>ANURAG SINGHNILKANTH YADAV</v>
      </c>
      <c r="K21" s="65" t="str">
        <f>VLOOKUP(I21,'Question 6'!$A$3:$F$12,3,0)</f>
        <v>ANURAG SINGH</v>
      </c>
      <c r="L21" s="65"/>
      <c r="M21" s="65"/>
      <c r="N21" s="65"/>
    </row>
    <row r="22" spans="1:14" ht="14.25" customHeight="1">
      <c r="A22" s="36">
        <f t="shared" si="1"/>
        <v>19</v>
      </c>
      <c r="B22" s="36" t="s">
        <v>89</v>
      </c>
      <c r="C22" s="36">
        <v>30</v>
      </c>
      <c r="D22" s="36">
        <v>11074</v>
      </c>
      <c r="E22" s="62">
        <f t="shared" si="0"/>
        <v>0</v>
      </c>
      <c r="I22" s="64">
        <v>3</v>
      </c>
      <c r="J22" s="65" t="str">
        <f>VLOOKUP(I22,'Question 6'!$A$15:$F$64,2,0)</f>
        <v>BRIGESH SINGHINDRA DEV</v>
      </c>
      <c r="K22" s="65" t="str">
        <f>VLOOKUP(I22,'Question 6'!$A$3:$F$12,3,0)</f>
        <v>BRIGESH SINGH</v>
      </c>
      <c r="L22" s="65"/>
      <c r="M22" s="65"/>
      <c r="N22" s="65"/>
    </row>
    <row r="23" spans="1:14" ht="14.25" customHeight="1">
      <c r="A23" s="36">
        <f t="shared" si="1"/>
        <v>20</v>
      </c>
      <c r="B23" s="36" t="s">
        <v>90</v>
      </c>
      <c r="C23" s="36">
        <v>31</v>
      </c>
      <c r="D23" s="36">
        <v>13109</v>
      </c>
      <c r="E23" s="62">
        <f t="shared" si="0"/>
        <v>1</v>
      </c>
      <c r="I23" s="66">
        <v>1</v>
      </c>
      <c r="J23" s="65" t="str">
        <f>VLOOKUP(I23,'Question 6'!$A$15:$F$64,2,0)</f>
        <v xml:space="preserve">ABHISHEK PANDEYHARI OM </v>
      </c>
      <c r="K23" s="65" t="str">
        <f>VLOOKUP(I23,'Question 6'!$A$3:$F$12,3,0)</f>
        <v>ABHISHEK PANDEY</v>
      </c>
    </row>
    <row r="24" spans="1:14" ht="14.25" customHeight="1">
      <c r="A24" s="36">
        <f t="shared" si="1"/>
        <v>21</v>
      </c>
      <c r="B24" s="36" t="s">
        <v>91</v>
      </c>
      <c r="C24" s="36">
        <v>31</v>
      </c>
      <c r="D24" s="36">
        <v>9961</v>
      </c>
      <c r="E24" s="62">
        <f t="shared" si="0"/>
        <v>0</v>
      </c>
    </row>
    <row r="25" spans="1:14" ht="14.25" customHeight="1">
      <c r="A25" s="36">
        <f t="shared" si="1"/>
        <v>22</v>
      </c>
      <c r="B25" s="36" t="s">
        <v>92</v>
      </c>
      <c r="C25" s="36">
        <v>31</v>
      </c>
      <c r="D25" s="36">
        <v>13966</v>
      </c>
      <c r="E25" s="62">
        <f t="shared" si="0"/>
        <v>1</v>
      </c>
    </row>
    <row r="26" spans="1:14" ht="14.25" customHeight="1">
      <c r="A26" s="36">
        <f t="shared" si="1"/>
        <v>23</v>
      </c>
      <c r="B26" s="36" t="s">
        <v>93</v>
      </c>
      <c r="C26" s="36">
        <v>30</v>
      </c>
      <c r="D26" s="36">
        <v>6915</v>
      </c>
      <c r="E26" s="62">
        <f t="shared" si="0"/>
        <v>0</v>
      </c>
    </row>
    <row r="27" spans="1:14" ht="14.25" customHeight="1">
      <c r="A27" s="36">
        <f t="shared" si="1"/>
        <v>24</v>
      </c>
      <c r="B27" s="36" t="s">
        <v>94</v>
      </c>
      <c r="C27" s="36">
        <v>31</v>
      </c>
      <c r="D27" s="36">
        <v>15115</v>
      </c>
      <c r="E27" s="62">
        <f t="shared" si="0"/>
        <v>1</v>
      </c>
    </row>
    <row r="28" spans="1:14" ht="14.25" customHeight="1">
      <c r="A28" s="77">
        <f t="shared" si="1"/>
        <v>25</v>
      </c>
      <c r="B28" s="77" t="s">
        <v>95</v>
      </c>
      <c r="C28" s="77">
        <v>31</v>
      </c>
      <c r="D28" s="77">
        <v>9732</v>
      </c>
      <c r="E28" s="62">
        <f t="shared" si="0"/>
        <v>0</v>
      </c>
    </row>
    <row r="29" spans="1:14" ht="14.25" customHeight="1"/>
    <row r="30" spans="1:14" ht="14.25" customHeight="1"/>
    <row r="31" spans="1:14" ht="14.25" customHeight="1"/>
    <row r="32" spans="1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conditionalFormatting sqref="A3:D28">
    <cfRule type="expression" dxfId="11" priority="1">
      <formula>MOD(ROW(D4),2)</formula>
    </cfRule>
  </conditionalFormatting>
  <pageMargins left="0.7" right="0.7" top="0.75" bottom="0.75" header="0" footer="0"/>
  <pageSetup orientation="landscape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6" workbookViewId="0">
      <selection activeCell="L15" sqref="L15"/>
    </sheetView>
  </sheetViews>
  <sheetFormatPr defaultColWidth="14.42578125" defaultRowHeight="15" customHeight="1"/>
  <cols>
    <col min="1" max="1" width="4.5703125" customWidth="1"/>
    <col min="2" max="2" width="23.140625" customWidth="1"/>
    <col min="3" max="3" width="12.140625" customWidth="1"/>
    <col min="4" max="4" width="16.140625" customWidth="1"/>
    <col min="5" max="26" width="8.7109375" customWidth="1"/>
  </cols>
  <sheetData>
    <row r="1" spans="1:5" ht="42.75" customHeight="1">
      <c r="A1" s="96" t="s">
        <v>96</v>
      </c>
      <c r="B1" s="91"/>
      <c r="C1" s="91"/>
      <c r="D1" s="92"/>
      <c r="E1" s="67"/>
    </row>
    <row r="2" spans="1:5" ht="14.25" customHeight="1">
      <c r="A2" s="60"/>
      <c r="B2" s="60"/>
      <c r="C2" s="60"/>
      <c r="D2" s="60"/>
    </row>
    <row r="3" spans="1:5" ht="14.25" customHeight="1">
      <c r="A3" s="61" t="s">
        <v>73</v>
      </c>
      <c r="B3" s="61" t="s">
        <v>74</v>
      </c>
      <c r="C3" s="61" t="s">
        <v>75</v>
      </c>
      <c r="D3" s="61" t="s">
        <v>76</v>
      </c>
    </row>
    <row r="4" spans="1:5" ht="14.25" customHeight="1">
      <c r="A4" s="7">
        <v>1</v>
      </c>
      <c r="B4" s="7" t="s">
        <v>97</v>
      </c>
      <c r="C4" s="7">
        <v>31</v>
      </c>
      <c r="D4" s="7">
        <v>8343</v>
      </c>
    </row>
    <row r="5" spans="1:5" ht="14.25" customHeight="1">
      <c r="A5" s="36">
        <f t="shared" ref="A5:A28" si="0">+A4+1</f>
        <v>2</v>
      </c>
      <c r="B5" s="36" t="s">
        <v>78</v>
      </c>
      <c r="C5" s="36">
        <v>26.5</v>
      </c>
      <c r="D5" s="36">
        <v>5908</v>
      </c>
    </row>
    <row r="6" spans="1:5" ht="14.25" customHeight="1">
      <c r="A6" s="36">
        <f t="shared" si="0"/>
        <v>3</v>
      </c>
      <c r="B6" s="36" t="s">
        <v>79</v>
      </c>
      <c r="C6" s="36">
        <v>31</v>
      </c>
      <c r="D6" s="36">
        <v>9047</v>
      </c>
    </row>
    <row r="7" spans="1:5" ht="14.25" customHeight="1">
      <c r="A7" s="36">
        <f t="shared" si="0"/>
        <v>4</v>
      </c>
      <c r="B7" s="36" t="s">
        <v>80</v>
      </c>
      <c r="C7" s="36">
        <v>26</v>
      </c>
      <c r="D7" s="36">
        <v>5768</v>
      </c>
    </row>
    <row r="8" spans="1:5" ht="14.25" customHeight="1">
      <c r="A8" s="36">
        <f t="shared" si="0"/>
        <v>5</v>
      </c>
      <c r="B8" s="36" t="s">
        <v>81</v>
      </c>
      <c r="C8" s="36">
        <v>31</v>
      </c>
      <c r="D8" s="36">
        <v>6892</v>
      </c>
    </row>
    <row r="9" spans="1:5" ht="14.25" customHeight="1">
      <c r="A9" s="36">
        <f t="shared" si="0"/>
        <v>6</v>
      </c>
      <c r="B9" s="36" t="s">
        <v>19</v>
      </c>
      <c r="C9" s="36">
        <v>14</v>
      </c>
      <c r="D9" s="36">
        <v>3099</v>
      </c>
    </row>
    <row r="10" spans="1:5" ht="14.25" customHeight="1">
      <c r="A10" s="36">
        <f t="shared" si="0"/>
        <v>7</v>
      </c>
      <c r="B10" s="36" t="s">
        <v>21</v>
      </c>
      <c r="C10" s="36">
        <v>28.5</v>
      </c>
      <c r="D10" s="36">
        <v>6353</v>
      </c>
    </row>
    <row r="11" spans="1:5" ht="14.25" customHeight="1">
      <c r="A11" s="36">
        <f t="shared" si="0"/>
        <v>8</v>
      </c>
      <c r="B11" s="36" t="s">
        <v>23</v>
      </c>
      <c r="C11" s="36">
        <v>31</v>
      </c>
      <c r="D11" s="36">
        <v>9445</v>
      </c>
    </row>
    <row r="12" spans="1:5" ht="14.25" customHeight="1">
      <c r="A12" s="36">
        <f t="shared" si="0"/>
        <v>9</v>
      </c>
      <c r="B12" s="36" t="s">
        <v>98</v>
      </c>
      <c r="C12" s="36">
        <v>31</v>
      </c>
      <c r="D12" s="36">
        <v>6656</v>
      </c>
    </row>
    <row r="13" spans="1:5" ht="14.25" customHeight="1">
      <c r="A13" s="36">
        <f t="shared" si="0"/>
        <v>10</v>
      </c>
      <c r="B13" s="36" t="s">
        <v>27</v>
      </c>
      <c r="C13" s="36">
        <v>31</v>
      </c>
      <c r="D13" s="36">
        <v>6656</v>
      </c>
    </row>
    <row r="14" spans="1:5" ht="14.25" customHeight="1">
      <c r="A14" s="36">
        <f t="shared" si="0"/>
        <v>11</v>
      </c>
      <c r="B14" s="36" t="s">
        <v>29</v>
      </c>
      <c r="C14" s="36">
        <v>28</v>
      </c>
      <c r="D14" s="36">
        <v>6012</v>
      </c>
    </row>
    <row r="15" spans="1:5" ht="14.25" customHeight="1">
      <c r="A15" s="36">
        <f t="shared" si="0"/>
        <v>12</v>
      </c>
      <c r="B15" s="36" t="s">
        <v>31</v>
      </c>
      <c r="C15" s="36">
        <v>31</v>
      </c>
      <c r="D15" s="36">
        <v>6656</v>
      </c>
    </row>
    <row r="16" spans="1:5" ht="14.25" customHeight="1">
      <c r="A16" s="36">
        <f t="shared" si="0"/>
        <v>13</v>
      </c>
      <c r="B16" s="36" t="s">
        <v>83</v>
      </c>
      <c r="C16" s="36">
        <v>30</v>
      </c>
      <c r="D16" s="36">
        <v>7242</v>
      </c>
    </row>
    <row r="17" spans="1:4" ht="14.25" customHeight="1">
      <c r="A17" s="36">
        <f t="shared" si="0"/>
        <v>14</v>
      </c>
      <c r="B17" s="36" t="s">
        <v>84</v>
      </c>
      <c r="C17" s="36">
        <v>30</v>
      </c>
      <c r="D17" s="36">
        <v>6441</v>
      </c>
    </row>
    <row r="18" spans="1:4" ht="14.25" customHeight="1">
      <c r="A18" s="36">
        <f t="shared" si="0"/>
        <v>15</v>
      </c>
      <c r="B18" s="36" t="s">
        <v>85</v>
      </c>
      <c r="C18" s="36">
        <v>30</v>
      </c>
      <c r="D18" s="36">
        <v>11711</v>
      </c>
    </row>
    <row r="19" spans="1:4" ht="14.25" customHeight="1">
      <c r="A19" s="36">
        <f t="shared" si="0"/>
        <v>16</v>
      </c>
      <c r="B19" s="36" t="s">
        <v>86</v>
      </c>
      <c r="C19" s="36">
        <v>3</v>
      </c>
      <c r="D19" s="36">
        <v>644</v>
      </c>
    </row>
    <row r="20" spans="1:4" ht="14.25" customHeight="1">
      <c r="A20" s="36">
        <f t="shared" si="0"/>
        <v>17</v>
      </c>
      <c r="B20" s="36" t="s">
        <v>99</v>
      </c>
      <c r="C20" s="36">
        <v>30</v>
      </c>
      <c r="D20" s="36">
        <v>6570</v>
      </c>
    </row>
    <row r="21" spans="1:4" ht="14.25" customHeight="1">
      <c r="A21" s="36">
        <f t="shared" si="0"/>
        <v>18</v>
      </c>
      <c r="B21" s="36" t="s">
        <v>88</v>
      </c>
      <c r="C21" s="36">
        <v>31</v>
      </c>
      <c r="D21" s="36">
        <v>11444</v>
      </c>
    </row>
    <row r="22" spans="1:4" ht="14.25" customHeight="1">
      <c r="A22" s="36">
        <f t="shared" si="0"/>
        <v>19</v>
      </c>
      <c r="B22" s="36" t="s">
        <v>89</v>
      </c>
      <c r="C22" s="36">
        <v>30</v>
      </c>
      <c r="D22" s="36">
        <v>11074</v>
      </c>
    </row>
    <row r="23" spans="1:4" ht="14.25" customHeight="1">
      <c r="A23" s="36">
        <f t="shared" si="0"/>
        <v>20</v>
      </c>
      <c r="B23" s="36" t="s">
        <v>90</v>
      </c>
      <c r="C23" s="36">
        <v>31</v>
      </c>
      <c r="D23" s="36">
        <v>13109</v>
      </c>
    </row>
    <row r="24" spans="1:4" ht="14.25" customHeight="1">
      <c r="A24" s="36">
        <f t="shared" si="0"/>
        <v>21</v>
      </c>
      <c r="B24" s="36" t="s">
        <v>91</v>
      </c>
      <c r="C24" s="36">
        <v>31</v>
      </c>
      <c r="D24" s="36">
        <v>9961</v>
      </c>
    </row>
    <row r="25" spans="1:4" ht="14.25" customHeight="1">
      <c r="A25" s="36">
        <f t="shared" si="0"/>
        <v>22</v>
      </c>
      <c r="B25" s="36" t="s">
        <v>92</v>
      </c>
      <c r="C25" s="36">
        <v>31</v>
      </c>
      <c r="D25" s="36">
        <v>13966</v>
      </c>
    </row>
    <row r="26" spans="1:4" ht="14.25" customHeight="1">
      <c r="A26" s="36">
        <f t="shared" si="0"/>
        <v>23</v>
      </c>
      <c r="B26" s="36" t="s">
        <v>93</v>
      </c>
      <c r="C26" s="36">
        <v>30</v>
      </c>
      <c r="D26" s="36">
        <v>6915</v>
      </c>
    </row>
    <row r="27" spans="1:4" ht="14.25" customHeight="1">
      <c r="A27" s="36">
        <f t="shared" si="0"/>
        <v>24</v>
      </c>
      <c r="B27" s="36" t="s">
        <v>94</v>
      </c>
      <c r="C27" s="36">
        <v>31</v>
      </c>
      <c r="D27" s="36">
        <v>15115</v>
      </c>
    </row>
    <row r="28" spans="1:4" ht="14.25" customHeight="1">
      <c r="A28" s="36">
        <f t="shared" si="0"/>
        <v>25</v>
      </c>
      <c r="B28" s="36" t="s">
        <v>95</v>
      </c>
      <c r="C28" s="36">
        <v>31</v>
      </c>
      <c r="D28" s="36">
        <v>9732</v>
      </c>
    </row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conditionalFormatting sqref="B3:B17 B19:B28">
    <cfRule type="containsText" dxfId="2" priority="3" operator="containsText" text="dharam">
      <formula>NOT(ISERROR(SEARCH("dharam",B3)))</formula>
    </cfRule>
  </conditionalFormatting>
  <conditionalFormatting sqref="B4:B17 B19:B28">
    <cfRule type="containsText" dxfId="1" priority="1" operator="containsText" text="Ramesh">
      <formula>NOT(ISERROR(SEARCH("Ramesh",B4)))</formula>
    </cfRule>
    <cfRule type="containsText" dxfId="0" priority="2" operator="containsText" text="Ramesh Singh">
      <formula>NOT(ISERROR(SEARCH("Ramesh Singh",B4)))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I19" sqref="I19"/>
    </sheetView>
  </sheetViews>
  <sheetFormatPr defaultColWidth="14.42578125" defaultRowHeight="15" customHeight="1"/>
  <cols>
    <col min="1" max="1" width="10.140625" customWidth="1"/>
    <col min="2" max="2" width="46.28515625" customWidth="1"/>
    <col min="3" max="3" width="16.28515625" customWidth="1"/>
    <col min="4" max="4" width="14.85546875" customWidth="1"/>
    <col min="5" max="5" width="8.85546875" customWidth="1"/>
    <col min="6" max="6" width="11.85546875" customWidth="1"/>
    <col min="7" max="8" width="8.7109375" customWidth="1"/>
    <col min="9" max="9" width="24.28515625" customWidth="1"/>
    <col min="10" max="10" width="8.7109375" customWidth="1"/>
    <col min="11" max="11" width="13.42578125" customWidth="1"/>
    <col min="12" max="26" width="8.7109375" customWidth="1"/>
  </cols>
  <sheetData>
    <row r="1" spans="1:11" ht="26.25" customHeight="1" thickBot="1">
      <c r="A1" s="97" t="s">
        <v>100</v>
      </c>
      <c r="B1" s="98"/>
      <c r="C1" s="98"/>
      <c r="D1" s="98"/>
      <c r="E1" s="98"/>
      <c r="F1" s="99"/>
      <c r="I1" s="75">
        <v>42785</v>
      </c>
    </row>
    <row r="2" spans="1:11" ht="14.25" customHeight="1" thickBot="1">
      <c r="A2" s="68" t="s">
        <v>101</v>
      </c>
      <c r="B2" s="68" t="s">
        <v>102</v>
      </c>
      <c r="C2" s="68" t="s">
        <v>103</v>
      </c>
      <c r="D2" s="68" t="s">
        <v>104</v>
      </c>
      <c r="E2" s="68" t="s">
        <v>105</v>
      </c>
      <c r="F2" s="68" t="s">
        <v>106</v>
      </c>
      <c r="I2" s="104">
        <v>42381</v>
      </c>
      <c r="J2" s="98"/>
      <c r="K2" s="102"/>
    </row>
    <row r="3" spans="1:11" ht="14.25" customHeight="1" thickBot="1">
      <c r="A3" s="69">
        <v>42370</v>
      </c>
      <c r="B3" s="50" t="s">
        <v>107</v>
      </c>
      <c r="C3" s="50" t="s">
        <v>108</v>
      </c>
      <c r="D3" s="50" t="s">
        <v>109</v>
      </c>
      <c r="E3" s="50" t="s">
        <v>110</v>
      </c>
      <c r="F3" s="50">
        <v>9</v>
      </c>
      <c r="G3">
        <f>IF(AND(A3&gt;=I2,A3&lt;=I1),F3,0)</f>
        <v>0</v>
      </c>
      <c r="I3" s="100" t="s">
        <v>111</v>
      </c>
      <c r="J3" s="91"/>
      <c r="K3" s="92"/>
    </row>
    <row r="4" spans="1:11" ht="14.25" customHeight="1">
      <c r="A4" s="69">
        <v>42373</v>
      </c>
      <c r="B4" s="50" t="s">
        <v>112</v>
      </c>
      <c r="C4" s="50" t="s">
        <v>113</v>
      </c>
      <c r="D4" s="50" t="s">
        <v>114</v>
      </c>
      <c r="E4" s="50" t="s">
        <v>110</v>
      </c>
      <c r="F4" s="50">
        <v>50</v>
      </c>
      <c r="G4">
        <f t="shared" ref="G4:G67" si="0">IF(AND(A4&gt;=I3,A4&lt;=I2),F4,0)</f>
        <v>0</v>
      </c>
      <c r="I4" s="101" t="s">
        <v>115</v>
      </c>
      <c r="J4" s="98"/>
      <c r="K4" s="102"/>
    </row>
    <row r="5" spans="1:11" ht="14.25" customHeight="1">
      <c r="A5" s="69">
        <v>42373</v>
      </c>
      <c r="B5" s="50" t="s">
        <v>116</v>
      </c>
      <c r="C5" s="50" t="s">
        <v>117</v>
      </c>
      <c r="D5" s="50" t="s">
        <v>109</v>
      </c>
      <c r="E5" s="50" t="s">
        <v>110</v>
      </c>
      <c r="F5" s="50">
        <v>26</v>
      </c>
      <c r="G5">
        <f t="shared" si="0"/>
        <v>0</v>
      </c>
    </row>
    <row r="6" spans="1:11" ht="14.25" customHeight="1">
      <c r="A6" s="69">
        <v>42374</v>
      </c>
      <c r="B6" s="50" t="s">
        <v>118</v>
      </c>
      <c r="C6" s="50" t="s">
        <v>119</v>
      </c>
      <c r="D6" s="50" t="s">
        <v>120</v>
      </c>
      <c r="E6" s="50" t="s">
        <v>110</v>
      </c>
      <c r="F6" s="50">
        <v>28</v>
      </c>
      <c r="G6">
        <f t="shared" si="0"/>
        <v>28</v>
      </c>
      <c r="I6" s="70" t="s">
        <v>121</v>
      </c>
      <c r="J6" s="103">
        <f>SUMIFS(F3:F373,A3:A373,"&gt;=12-01-2016",A3:A373,"&lt;=19-02-2017")</f>
        <v>8343</v>
      </c>
      <c r="K6" s="92"/>
    </row>
    <row r="7" spans="1:11" ht="14.25" customHeight="1">
      <c r="A7" s="69">
        <v>42743</v>
      </c>
      <c r="B7" s="50" t="s">
        <v>122</v>
      </c>
      <c r="C7" s="50" t="s">
        <v>123</v>
      </c>
      <c r="D7" s="50" t="s">
        <v>124</v>
      </c>
      <c r="E7" s="50" t="s">
        <v>125</v>
      </c>
      <c r="F7" s="50">
        <v>24</v>
      </c>
      <c r="G7">
        <f t="shared" si="0"/>
        <v>0</v>
      </c>
      <c r="J7">
        <f>SUMIF(A3:A373,"&gt;=12-01-2016",F3:F373)</f>
        <v>9121</v>
      </c>
    </row>
    <row r="8" spans="1:11" ht="14.25" customHeight="1">
      <c r="A8" s="69">
        <v>42377</v>
      </c>
      <c r="B8" s="50" t="s">
        <v>126</v>
      </c>
      <c r="C8" s="50" t="s">
        <v>127</v>
      </c>
      <c r="D8" s="50" t="s">
        <v>109</v>
      </c>
      <c r="E8" s="50" t="s">
        <v>110</v>
      </c>
      <c r="F8" s="50">
        <v>48</v>
      </c>
      <c r="G8">
        <f t="shared" si="0"/>
        <v>48</v>
      </c>
      <c r="J8">
        <f>-SUMIF(A3:A373,"&gt;=20-02-2017",F3:F373)</f>
        <v>-778</v>
      </c>
    </row>
    <row r="9" spans="1:11" ht="14.25" customHeight="1">
      <c r="A9" s="69">
        <v>42378</v>
      </c>
      <c r="B9" s="50" t="s">
        <v>128</v>
      </c>
      <c r="C9" s="50" t="s">
        <v>117</v>
      </c>
      <c r="D9" s="50" t="s">
        <v>109</v>
      </c>
      <c r="E9" s="50" t="s">
        <v>110</v>
      </c>
      <c r="F9" s="50">
        <v>24</v>
      </c>
      <c r="G9">
        <f t="shared" si="0"/>
        <v>0</v>
      </c>
      <c r="I9">
        <f>SUMIFS(F3:F373,A3:A373,"&gt;=12-01-2016",A3:A373,"&lt;=19-02-2017")</f>
        <v>8343</v>
      </c>
    </row>
    <row r="10" spans="1:11" ht="14.25" customHeight="1">
      <c r="A10" s="69">
        <v>42381</v>
      </c>
      <c r="B10" s="50" t="s">
        <v>129</v>
      </c>
      <c r="C10" s="50" t="s">
        <v>130</v>
      </c>
      <c r="D10" s="50" t="s">
        <v>109</v>
      </c>
      <c r="E10" s="50" t="s">
        <v>110</v>
      </c>
      <c r="F10" s="50">
        <v>34</v>
      </c>
      <c r="G10">
        <f t="shared" si="0"/>
        <v>0</v>
      </c>
    </row>
    <row r="11" spans="1:11" ht="14.25" customHeight="1">
      <c r="A11" s="69">
        <v>42383</v>
      </c>
      <c r="B11" s="50" t="s">
        <v>131</v>
      </c>
      <c r="C11" s="50" t="s">
        <v>132</v>
      </c>
      <c r="D11" s="50" t="s">
        <v>133</v>
      </c>
      <c r="E11" s="50" t="s">
        <v>110</v>
      </c>
      <c r="F11" s="50">
        <v>50</v>
      </c>
      <c r="G11">
        <f t="shared" si="0"/>
        <v>0</v>
      </c>
    </row>
    <row r="12" spans="1:11" ht="14.25" customHeight="1">
      <c r="A12" s="69">
        <v>42384</v>
      </c>
      <c r="B12" s="50" t="s">
        <v>134</v>
      </c>
      <c r="C12" s="50" t="s">
        <v>113</v>
      </c>
      <c r="D12" s="50" t="s">
        <v>114</v>
      </c>
      <c r="E12" s="50" t="s">
        <v>110</v>
      </c>
      <c r="F12" s="50">
        <v>28</v>
      </c>
      <c r="G12">
        <f t="shared" si="0"/>
        <v>0</v>
      </c>
    </row>
    <row r="13" spans="1:11" ht="14.25" customHeight="1">
      <c r="A13" s="69">
        <v>42752</v>
      </c>
      <c r="B13" s="50" t="s">
        <v>135</v>
      </c>
      <c r="C13" s="50" t="s">
        <v>136</v>
      </c>
      <c r="D13" s="50" t="s">
        <v>137</v>
      </c>
      <c r="E13" s="50" t="s">
        <v>125</v>
      </c>
      <c r="F13" s="50">
        <v>11</v>
      </c>
      <c r="G13">
        <f t="shared" si="0"/>
        <v>0</v>
      </c>
    </row>
    <row r="14" spans="1:11" ht="14.25" customHeight="1">
      <c r="A14" s="69">
        <v>42753</v>
      </c>
      <c r="B14" s="50" t="s">
        <v>138</v>
      </c>
      <c r="C14" s="50" t="s">
        <v>139</v>
      </c>
      <c r="D14" s="50" t="s">
        <v>140</v>
      </c>
      <c r="E14" s="50" t="s">
        <v>125</v>
      </c>
      <c r="F14" s="50">
        <v>29</v>
      </c>
      <c r="G14">
        <f t="shared" si="0"/>
        <v>0</v>
      </c>
    </row>
    <row r="15" spans="1:11" ht="14.25" customHeight="1">
      <c r="A15" s="69">
        <v>42389</v>
      </c>
      <c r="B15" s="50" t="s">
        <v>141</v>
      </c>
      <c r="C15" s="50" t="s">
        <v>142</v>
      </c>
      <c r="D15" s="50" t="s">
        <v>114</v>
      </c>
      <c r="E15" s="50" t="s">
        <v>110</v>
      </c>
      <c r="F15" s="50">
        <v>26</v>
      </c>
      <c r="G15">
        <f t="shared" si="0"/>
        <v>0</v>
      </c>
    </row>
    <row r="16" spans="1:11" ht="14.25" customHeight="1">
      <c r="A16" s="69">
        <v>42389</v>
      </c>
      <c r="B16" s="50" t="s">
        <v>143</v>
      </c>
      <c r="C16" s="50" t="s">
        <v>144</v>
      </c>
      <c r="D16" s="50" t="s">
        <v>109</v>
      </c>
      <c r="E16" s="50" t="s">
        <v>110</v>
      </c>
      <c r="F16" s="50">
        <v>42</v>
      </c>
      <c r="G16">
        <f t="shared" si="0"/>
        <v>0</v>
      </c>
    </row>
    <row r="17" spans="1:7" ht="14.25" customHeight="1">
      <c r="A17" s="69">
        <v>42391</v>
      </c>
      <c r="B17" s="50" t="s">
        <v>145</v>
      </c>
      <c r="C17" s="50" t="s">
        <v>127</v>
      </c>
      <c r="D17" s="50" t="s">
        <v>109</v>
      </c>
      <c r="E17" s="50" t="s">
        <v>110</v>
      </c>
      <c r="F17" s="50">
        <v>24</v>
      </c>
      <c r="G17">
        <f t="shared" si="0"/>
        <v>0</v>
      </c>
    </row>
    <row r="18" spans="1:7" ht="14.25" customHeight="1">
      <c r="A18" s="69">
        <v>42391</v>
      </c>
      <c r="B18" s="50" t="s">
        <v>146</v>
      </c>
      <c r="C18" s="50" t="s">
        <v>144</v>
      </c>
      <c r="D18" s="50" t="s">
        <v>109</v>
      </c>
      <c r="E18" s="50" t="s">
        <v>110</v>
      </c>
      <c r="F18" s="50">
        <v>42</v>
      </c>
      <c r="G18">
        <f t="shared" si="0"/>
        <v>0</v>
      </c>
    </row>
    <row r="19" spans="1:7" ht="14.25" customHeight="1">
      <c r="A19" s="69">
        <v>42392</v>
      </c>
      <c r="B19" s="50" t="s">
        <v>147</v>
      </c>
      <c r="C19" s="50" t="s">
        <v>148</v>
      </c>
      <c r="D19" s="50" t="s">
        <v>133</v>
      </c>
      <c r="E19" s="50" t="s">
        <v>110</v>
      </c>
      <c r="F19" s="50">
        <v>27</v>
      </c>
      <c r="G19">
        <f t="shared" si="0"/>
        <v>0</v>
      </c>
    </row>
    <row r="20" spans="1:7" ht="14.25" customHeight="1">
      <c r="A20" s="69">
        <v>42392</v>
      </c>
      <c r="B20" s="50" t="s">
        <v>149</v>
      </c>
      <c r="C20" s="50" t="s">
        <v>117</v>
      </c>
      <c r="D20" s="50" t="s">
        <v>109</v>
      </c>
      <c r="E20" s="50" t="s">
        <v>110</v>
      </c>
      <c r="F20" s="50">
        <v>2</v>
      </c>
      <c r="G20">
        <f t="shared" si="0"/>
        <v>0</v>
      </c>
    </row>
    <row r="21" spans="1:7" ht="14.25" customHeight="1">
      <c r="A21" s="69">
        <v>42393</v>
      </c>
      <c r="B21" s="50" t="s">
        <v>150</v>
      </c>
      <c r="C21" s="50" t="s">
        <v>151</v>
      </c>
      <c r="D21" s="50" t="s">
        <v>109</v>
      </c>
      <c r="E21" s="50" t="s">
        <v>110</v>
      </c>
      <c r="F21" s="50">
        <v>23</v>
      </c>
      <c r="G21">
        <f t="shared" si="0"/>
        <v>0</v>
      </c>
    </row>
    <row r="22" spans="1:7" ht="14.25" customHeight="1">
      <c r="A22" s="69">
        <v>42393</v>
      </c>
      <c r="B22" s="50" t="s">
        <v>152</v>
      </c>
      <c r="C22" s="50" t="s">
        <v>153</v>
      </c>
      <c r="D22" s="50" t="s">
        <v>109</v>
      </c>
      <c r="E22" s="50" t="s">
        <v>110</v>
      </c>
      <c r="F22" s="50">
        <v>24</v>
      </c>
      <c r="G22">
        <f t="shared" si="0"/>
        <v>0</v>
      </c>
    </row>
    <row r="23" spans="1:7" ht="14.25" customHeight="1">
      <c r="A23" s="69">
        <v>42394</v>
      </c>
      <c r="B23" s="50" t="s">
        <v>154</v>
      </c>
      <c r="C23" s="50" t="s">
        <v>155</v>
      </c>
      <c r="D23" s="50" t="s">
        <v>156</v>
      </c>
      <c r="E23" s="50" t="s">
        <v>110</v>
      </c>
      <c r="F23" s="50">
        <v>43</v>
      </c>
      <c r="G23">
        <f t="shared" si="0"/>
        <v>0</v>
      </c>
    </row>
    <row r="24" spans="1:7" ht="14.25" customHeight="1">
      <c r="A24" s="69">
        <v>42396</v>
      </c>
      <c r="B24" s="50" t="s">
        <v>157</v>
      </c>
      <c r="C24" s="50" t="s">
        <v>158</v>
      </c>
      <c r="D24" s="50" t="s">
        <v>114</v>
      </c>
      <c r="E24" s="50" t="s">
        <v>110</v>
      </c>
      <c r="F24" s="50">
        <v>15</v>
      </c>
      <c r="G24">
        <f t="shared" si="0"/>
        <v>0</v>
      </c>
    </row>
    <row r="25" spans="1:7" ht="14.25" customHeight="1">
      <c r="A25" s="69">
        <v>42398</v>
      </c>
      <c r="B25" s="50" t="s">
        <v>159</v>
      </c>
      <c r="C25" s="50" t="s">
        <v>151</v>
      </c>
      <c r="D25" s="50" t="s">
        <v>109</v>
      </c>
      <c r="E25" s="50" t="s">
        <v>110</v>
      </c>
      <c r="F25" s="50">
        <v>40</v>
      </c>
      <c r="G25">
        <f t="shared" si="0"/>
        <v>0</v>
      </c>
    </row>
    <row r="26" spans="1:7" ht="14.25" customHeight="1">
      <c r="A26" s="69">
        <v>42583</v>
      </c>
      <c r="B26" s="50" t="s">
        <v>160</v>
      </c>
      <c r="C26" s="50" t="s">
        <v>161</v>
      </c>
      <c r="D26" s="50" t="s">
        <v>162</v>
      </c>
      <c r="E26" s="50" t="s">
        <v>110</v>
      </c>
      <c r="F26" s="50">
        <v>44</v>
      </c>
      <c r="G26">
        <f t="shared" si="0"/>
        <v>0</v>
      </c>
    </row>
    <row r="27" spans="1:7" ht="14.25" customHeight="1">
      <c r="A27" s="69">
        <v>42401</v>
      </c>
      <c r="B27" s="50" t="s">
        <v>163</v>
      </c>
      <c r="C27" s="50" t="s">
        <v>153</v>
      </c>
      <c r="D27" s="50" t="s">
        <v>109</v>
      </c>
      <c r="E27" s="50" t="s">
        <v>110</v>
      </c>
      <c r="F27" s="50">
        <v>45</v>
      </c>
      <c r="G27">
        <f t="shared" si="0"/>
        <v>0</v>
      </c>
    </row>
    <row r="28" spans="1:7" ht="14.25" customHeight="1">
      <c r="A28" s="69">
        <v>42404</v>
      </c>
      <c r="B28" s="50" t="s">
        <v>164</v>
      </c>
      <c r="C28" s="50" t="s">
        <v>127</v>
      </c>
      <c r="D28" s="50" t="s">
        <v>109</v>
      </c>
      <c r="E28" s="50" t="s">
        <v>110</v>
      </c>
      <c r="F28" s="50">
        <v>33</v>
      </c>
      <c r="G28">
        <f t="shared" si="0"/>
        <v>0</v>
      </c>
    </row>
    <row r="29" spans="1:7" ht="14.25" customHeight="1">
      <c r="A29" s="69">
        <v>42404</v>
      </c>
      <c r="B29" s="50" t="s">
        <v>165</v>
      </c>
      <c r="C29" s="50" t="s">
        <v>166</v>
      </c>
      <c r="D29" s="50" t="s">
        <v>109</v>
      </c>
      <c r="E29" s="50" t="s">
        <v>110</v>
      </c>
      <c r="F29" s="50">
        <v>34</v>
      </c>
      <c r="G29">
        <f t="shared" si="0"/>
        <v>0</v>
      </c>
    </row>
    <row r="30" spans="1:7" ht="14.25" customHeight="1">
      <c r="A30" s="69">
        <v>42404</v>
      </c>
      <c r="B30" s="50" t="s">
        <v>167</v>
      </c>
      <c r="C30" s="50" t="s">
        <v>168</v>
      </c>
      <c r="D30" s="50" t="s">
        <v>169</v>
      </c>
      <c r="E30" s="50" t="s">
        <v>110</v>
      </c>
      <c r="F30" s="50">
        <v>1</v>
      </c>
      <c r="G30">
        <f t="shared" si="0"/>
        <v>0</v>
      </c>
    </row>
    <row r="31" spans="1:7" ht="14.25" customHeight="1">
      <c r="A31" s="69">
        <v>42407</v>
      </c>
      <c r="B31" s="50" t="s">
        <v>170</v>
      </c>
      <c r="C31" s="50" t="s">
        <v>171</v>
      </c>
      <c r="D31" s="50" t="s">
        <v>161</v>
      </c>
      <c r="E31" s="50" t="s">
        <v>110</v>
      </c>
      <c r="F31" s="50">
        <v>37</v>
      </c>
      <c r="G31">
        <f t="shared" si="0"/>
        <v>0</v>
      </c>
    </row>
    <row r="32" spans="1:7" ht="14.25" customHeight="1">
      <c r="A32" s="69">
        <v>42407</v>
      </c>
      <c r="B32" s="50" t="s">
        <v>172</v>
      </c>
      <c r="C32" s="50" t="s">
        <v>173</v>
      </c>
      <c r="D32" s="50" t="s">
        <v>109</v>
      </c>
      <c r="E32" s="50" t="s">
        <v>110</v>
      </c>
      <c r="F32" s="50">
        <v>33</v>
      </c>
      <c r="G32">
        <f t="shared" si="0"/>
        <v>0</v>
      </c>
    </row>
    <row r="33" spans="1:7" ht="14.25" customHeight="1">
      <c r="A33" s="69">
        <v>42409</v>
      </c>
      <c r="B33" s="50" t="s">
        <v>174</v>
      </c>
      <c r="C33" s="50" t="s">
        <v>175</v>
      </c>
      <c r="D33" s="50" t="s">
        <v>176</v>
      </c>
      <c r="E33" s="50" t="s">
        <v>110</v>
      </c>
      <c r="F33" s="50">
        <v>42</v>
      </c>
      <c r="G33">
        <f t="shared" si="0"/>
        <v>0</v>
      </c>
    </row>
    <row r="34" spans="1:7" ht="14.25" customHeight="1">
      <c r="A34" s="69">
        <v>42412</v>
      </c>
      <c r="B34" s="50" t="s">
        <v>177</v>
      </c>
      <c r="C34" s="50" t="s">
        <v>178</v>
      </c>
      <c r="D34" s="50" t="s">
        <v>120</v>
      </c>
      <c r="E34" s="50" t="s">
        <v>110</v>
      </c>
      <c r="F34" s="50">
        <v>27</v>
      </c>
      <c r="G34">
        <f t="shared" si="0"/>
        <v>0</v>
      </c>
    </row>
    <row r="35" spans="1:7" ht="14.25" customHeight="1">
      <c r="A35" s="69">
        <v>42415</v>
      </c>
      <c r="B35" s="50" t="s">
        <v>179</v>
      </c>
      <c r="C35" s="50" t="s">
        <v>180</v>
      </c>
      <c r="D35" s="50" t="s">
        <v>181</v>
      </c>
      <c r="E35" s="50" t="s">
        <v>110</v>
      </c>
      <c r="F35" s="50">
        <v>13</v>
      </c>
      <c r="G35">
        <f t="shared" si="0"/>
        <v>0</v>
      </c>
    </row>
    <row r="36" spans="1:7" ht="14.25" customHeight="1">
      <c r="A36" s="69">
        <v>42415</v>
      </c>
      <c r="B36" s="50" t="s">
        <v>182</v>
      </c>
      <c r="C36" s="50" t="s">
        <v>183</v>
      </c>
      <c r="D36" s="50" t="s">
        <v>109</v>
      </c>
      <c r="E36" s="50" t="s">
        <v>110</v>
      </c>
      <c r="F36" s="50">
        <v>2</v>
      </c>
      <c r="G36">
        <f t="shared" si="0"/>
        <v>0</v>
      </c>
    </row>
    <row r="37" spans="1:7" ht="14.25" customHeight="1">
      <c r="A37" s="69">
        <v>42418</v>
      </c>
      <c r="B37" s="50" t="s">
        <v>184</v>
      </c>
      <c r="C37" s="50" t="s">
        <v>173</v>
      </c>
      <c r="D37" s="50" t="s">
        <v>109</v>
      </c>
      <c r="E37" s="50" t="s">
        <v>110</v>
      </c>
      <c r="F37" s="50">
        <v>36</v>
      </c>
      <c r="G37">
        <f t="shared" si="0"/>
        <v>0</v>
      </c>
    </row>
    <row r="38" spans="1:7" ht="14.25" customHeight="1">
      <c r="A38" s="69">
        <v>42422</v>
      </c>
      <c r="B38" s="50" t="s">
        <v>185</v>
      </c>
      <c r="C38" s="50" t="s">
        <v>186</v>
      </c>
      <c r="D38" s="50" t="s">
        <v>109</v>
      </c>
      <c r="E38" s="50" t="s">
        <v>110</v>
      </c>
      <c r="F38" s="50">
        <v>29</v>
      </c>
      <c r="G38">
        <f t="shared" si="0"/>
        <v>0</v>
      </c>
    </row>
    <row r="39" spans="1:7" ht="14.25" customHeight="1">
      <c r="A39" s="69">
        <v>42422</v>
      </c>
      <c r="B39" s="50" t="s">
        <v>187</v>
      </c>
      <c r="C39" s="50" t="s">
        <v>173</v>
      </c>
      <c r="D39" s="50" t="s">
        <v>109</v>
      </c>
      <c r="E39" s="50" t="s">
        <v>110</v>
      </c>
      <c r="F39" s="50">
        <v>7</v>
      </c>
      <c r="G39">
        <f t="shared" si="0"/>
        <v>0</v>
      </c>
    </row>
    <row r="40" spans="1:7" ht="14.25" customHeight="1">
      <c r="A40" s="69">
        <v>42423</v>
      </c>
      <c r="B40" s="50" t="s">
        <v>188</v>
      </c>
      <c r="C40" s="50" t="s">
        <v>127</v>
      </c>
      <c r="D40" s="50" t="s">
        <v>109</v>
      </c>
      <c r="E40" s="50" t="s">
        <v>110</v>
      </c>
      <c r="F40" s="50">
        <v>32</v>
      </c>
      <c r="G40">
        <f t="shared" si="0"/>
        <v>0</v>
      </c>
    </row>
    <row r="41" spans="1:7" ht="14.25" customHeight="1">
      <c r="A41" s="69">
        <v>42424</v>
      </c>
      <c r="B41" s="50" t="s">
        <v>189</v>
      </c>
      <c r="C41" s="50" t="s">
        <v>166</v>
      </c>
      <c r="D41" s="50" t="s">
        <v>109</v>
      </c>
      <c r="E41" s="50" t="s">
        <v>110</v>
      </c>
      <c r="F41" s="50">
        <v>45</v>
      </c>
      <c r="G41">
        <f t="shared" si="0"/>
        <v>0</v>
      </c>
    </row>
    <row r="42" spans="1:7" ht="14.25" customHeight="1">
      <c r="A42" s="69">
        <v>42426</v>
      </c>
      <c r="B42" s="50" t="s">
        <v>190</v>
      </c>
      <c r="C42" s="50" t="s">
        <v>158</v>
      </c>
      <c r="D42" s="50" t="s">
        <v>114</v>
      </c>
      <c r="E42" s="50" t="s">
        <v>110</v>
      </c>
      <c r="F42" s="50">
        <v>20</v>
      </c>
      <c r="G42">
        <f t="shared" si="0"/>
        <v>0</v>
      </c>
    </row>
    <row r="43" spans="1:7" ht="14.25" customHeight="1">
      <c r="A43" s="69">
        <v>42426</v>
      </c>
      <c r="B43" s="50" t="s">
        <v>191</v>
      </c>
      <c r="C43" s="50" t="s">
        <v>130</v>
      </c>
      <c r="D43" s="50" t="s">
        <v>109</v>
      </c>
      <c r="E43" s="50" t="s">
        <v>110</v>
      </c>
      <c r="F43" s="50">
        <v>14</v>
      </c>
      <c r="G43">
        <f t="shared" si="0"/>
        <v>0</v>
      </c>
    </row>
    <row r="44" spans="1:7" ht="14.25" customHeight="1">
      <c r="A44" s="69">
        <v>42428</v>
      </c>
      <c r="B44" s="50" t="s">
        <v>192</v>
      </c>
      <c r="C44" s="50" t="s">
        <v>193</v>
      </c>
      <c r="D44" s="50" t="s">
        <v>194</v>
      </c>
      <c r="E44" s="50" t="s">
        <v>110</v>
      </c>
      <c r="F44" s="50">
        <v>1</v>
      </c>
      <c r="G44">
        <f t="shared" si="0"/>
        <v>0</v>
      </c>
    </row>
    <row r="45" spans="1:7" ht="14.25" customHeight="1">
      <c r="A45" s="69">
        <v>42431</v>
      </c>
      <c r="B45" s="50" t="s">
        <v>195</v>
      </c>
      <c r="C45" s="50" t="s">
        <v>196</v>
      </c>
      <c r="D45" s="50" t="s">
        <v>176</v>
      </c>
      <c r="E45" s="50" t="s">
        <v>110</v>
      </c>
      <c r="F45" s="50">
        <v>4</v>
      </c>
      <c r="G45">
        <f t="shared" si="0"/>
        <v>0</v>
      </c>
    </row>
    <row r="46" spans="1:7" ht="14.25" customHeight="1">
      <c r="A46" s="69">
        <v>42433</v>
      </c>
      <c r="B46" s="50" t="s">
        <v>197</v>
      </c>
      <c r="C46" s="50" t="s">
        <v>166</v>
      </c>
      <c r="D46" s="50" t="s">
        <v>109</v>
      </c>
      <c r="E46" s="50" t="s">
        <v>110</v>
      </c>
      <c r="F46" s="50">
        <v>37</v>
      </c>
      <c r="G46">
        <f t="shared" si="0"/>
        <v>0</v>
      </c>
    </row>
    <row r="47" spans="1:7" ht="14.25" customHeight="1">
      <c r="A47" s="69">
        <v>42434</v>
      </c>
      <c r="B47" s="50" t="s">
        <v>198</v>
      </c>
      <c r="C47" s="50" t="s">
        <v>130</v>
      </c>
      <c r="D47" s="50" t="s">
        <v>109</v>
      </c>
      <c r="E47" s="50" t="s">
        <v>110</v>
      </c>
      <c r="F47" s="50">
        <v>20</v>
      </c>
      <c r="G47">
        <f t="shared" si="0"/>
        <v>0</v>
      </c>
    </row>
    <row r="48" spans="1:7" ht="14.25" customHeight="1">
      <c r="A48" s="69">
        <v>42435</v>
      </c>
      <c r="B48" s="50" t="s">
        <v>199</v>
      </c>
      <c r="C48" s="50" t="s">
        <v>200</v>
      </c>
      <c r="D48" s="50" t="s">
        <v>137</v>
      </c>
      <c r="E48" s="50" t="s">
        <v>125</v>
      </c>
      <c r="F48" s="50">
        <v>21</v>
      </c>
      <c r="G48">
        <f t="shared" si="0"/>
        <v>0</v>
      </c>
    </row>
    <row r="49" spans="1:7" ht="14.25" customHeight="1">
      <c r="A49" s="69">
        <v>42436</v>
      </c>
      <c r="B49" s="50" t="s">
        <v>201</v>
      </c>
      <c r="C49" s="50" t="s">
        <v>127</v>
      </c>
      <c r="D49" s="50" t="s">
        <v>109</v>
      </c>
      <c r="E49" s="50" t="s">
        <v>110</v>
      </c>
      <c r="F49" s="50">
        <v>33</v>
      </c>
      <c r="G49">
        <f t="shared" si="0"/>
        <v>0</v>
      </c>
    </row>
    <row r="50" spans="1:7" ht="14.25" customHeight="1">
      <c r="A50" s="69">
        <v>42436</v>
      </c>
      <c r="B50" s="50" t="s">
        <v>202</v>
      </c>
      <c r="C50" s="50" t="s">
        <v>144</v>
      </c>
      <c r="D50" s="50" t="s">
        <v>109</v>
      </c>
      <c r="E50" s="50" t="s">
        <v>110</v>
      </c>
      <c r="F50" s="50">
        <v>37</v>
      </c>
      <c r="G50">
        <f t="shared" si="0"/>
        <v>0</v>
      </c>
    </row>
    <row r="51" spans="1:7" ht="14.25" customHeight="1">
      <c r="A51" s="69">
        <v>42438</v>
      </c>
      <c r="B51" s="50" t="s">
        <v>203</v>
      </c>
      <c r="C51" s="50" t="s">
        <v>183</v>
      </c>
      <c r="D51" s="50" t="s">
        <v>109</v>
      </c>
      <c r="E51" s="50" t="s">
        <v>110</v>
      </c>
      <c r="F51" s="50">
        <v>18</v>
      </c>
      <c r="G51">
        <f t="shared" si="0"/>
        <v>0</v>
      </c>
    </row>
    <row r="52" spans="1:7" ht="14.25" customHeight="1">
      <c r="A52" s="69">
        <v>42439</v>
      </c>
      <c r="B52" s="50" t="s">
        <v>204</v>
      </c>
      <c r="C52" s="50" t="s">
        <v>130</v>
      </c>
      <c r="D52" s="50" t="s">
        <v>109</v>
      </c>
      <c r="E52" s="50" t="s">
        <v>110</v>
      </c>
      <c r="F52" s="50">
        <v>40</v>
      </c>
      <c r="G52">
        <f t="shared" si="0"/>
        <v>0</v>
      </c>
    </row>
    <row r="53" spans="1:7" ht="14.25" customHeight="1">
      <c r="A53" s="69">
        <v>42805</v>
      </c>
      <c r="B53" s="50" t="s">
        <v>205</v>
      </c>
      <c r="C53" s="50" t="s">
        <v>173</v>
      </c>
      <c r="D53" s="50" t="s">
        <v>109</v>
      </c>
      <c r="E53" s="50" t="s">
        <v>110</v>
      </c>
      <c r="F53" s="50">
        <v>13</v>
      </c>
      <c r="G53">
        <f t="shared" si="0"/>
        <v>0</v>
      </c>
    </row>
    <row r="54" spans="1:7" ht="14.25" customHeight="1">
      <c r="A54" s="69">
        <v>42442</v>
      </c>
      <c r="B54" s="50" t="s">
        <v>206</v>
      </c>
      <c r="C54" s="50" t="s">
        <v>207</v>
      </c>
      <c r="D54" s="50" t="s">
        <v>181</v>
      </c>
      <c r="E54" s="50" t="s">
        <v>110</v>
      </c>
      <c r="F54" s="50">
        <v>30</v>
      </c>
      <c r="G54">
        <f t="shared" si="0"/>
        <v>0</v>
      </c>
    </row>
    <row r="55" spans="1:7" ht="14.25" customHeight="1">
      <c r="A55" s="69">
        <v>42442</v>
      </c>
      <c r="B55" s="50" t="s">
        <v>208</v>
      </c>
      <c r="C55" s="50" t="s">
        <v>151</v>
      </c>
      <c r="D55" s="50" t="s">
        <v>109</v>
      </c>
      <c r="E55" s="50" t="s">
        <v>110</v>
      </c>
      <c r="F55" s="50">
        <v>3</v>
      </c>
      <c r="G55">
        <f t="shared" si="0"/>
        <v>0</v>
      </c>
    </row>
    <row r="56" spans="1:7" ht="14.25" customHeight="1">
      <c r="A56" s="69">
        <v>42445</v>
      </c>
      <c r="B56" s="50" t="s">
        <v>209</v>
      </c>
      <c r="C56" s="50" t="s">
        <v>210</v>
      </c>
      <c r="D56" s="50" t="s">
        <v>211</v>
      </c>
      <c r="E56" s="50" t="s">
        <v>125</v>
      </c>
      <c r="F56" s="50">
        <v>42</v>
      </c>
      <c r="G56">
        <f t="shared" si="0"/>
        <v>0</v>
      </c>
    </row>
    <row r="57" spans="1:7" ht="14.25" customHeight="1">
      <c r="A57" s="69">
        <v>42445</v>
      </c>
      <c r="B57" s="50" t="s">
        <v>212</v>
      </c>
      <c r="C57" s="50" t="s">
        <v>130</v>
      </c>
      <c r="D57" s="50" t="s">
        <v>109</v>
      </c>
      <c r="E57" s="50" t="s">
        <v>110</v>
      </c>
      <c r="F57" s="50">
        <v>17</v>
      </c>
      <c r="G57">
        <f t="shared" si="0"/>
        <v>0</v>
      </c>
    </row>
    <row r="58" spans="1:7" ht="14.25" customHeight="1">
      <c r="A58" s="69">
        <v>42446</v>
      </c>
      <c r="B58" s="50" t="s">
        <v>213</v>
      </c>
      <c r="C58" s="50" t="s">
        <v>186</v>
      </c>
      <c r="D58" s="50" t="s">
        <v>109</v>
      </c>
      <c r="E58" s="50" t="s">
        <v>110</v>
      </c>
      <c r="F58" s="50">
        <v>13</v>
      </c>
      <c r="G58">
        <f t="shared" si="0"/>
        <v>0</v>
      </c>
    </row>
    <row r="59" spans="1:7" ht="14.25" customHeight="1">
      <c r="A59" s="69">
        <v>42447</v>
      </c>
      <c r="B59" s="50" t="s">
        <v>214</v>
      </c>
      <c r="C59" s="50" t="s">
        <v>215</v>
      </c>
      <c r="D59" s="50" t="s">
        <v>140</v>
      </c>
      <c r="E59" s="50" t="s">
        <v>125</v>
      </c>
      <c r="F59" s="50">
        <v>23</v>
      </c>
      <c r="G59">
        <f t="shared" si="0"/>
        <v>0</v>
      </c>
    </row>
    <row r="60" spans="1:7" ht="14.25" customHeight="1">
      <c r="A60" s="69">
        <v>42448</v>
      </c>
      <c r="B60" s="50" t="s">
        <v>216</v>
      </c>
      <c r="C60" s="50" t="s">
        <v>180</v>
      </c>
      <c r="D60" s="50" t="s">
        <v>181</v>
      </c>
      <c r="E60" s="50" t="s">
        <v>110</v>
      </c>
      <c r="F60" s="50">
        <v>36</v>
      </c>
      <c r="G60">
        <f t="shared" si="0"/>
        <v>0</v>
      </c>
    </row>
    <row r="61" spans="1:7" ht="14.25" customHeight="1">
      <c r="A61" s="69">
        <v>42449</v>
      </c>
      <c r="B61" s="50" t="s">
        <v>217</v>
      </c>
      <c r="C61" s="50" t="s">
        <v>186</v>
      </c>
      <c r="D61" s="50" t="s">
        <v>109</v>
      </c>
      <c r="E61" s="50" t="s">
        <v>110</v>
      </c>
      <c r="F61" s="50">
        <v>7</v>
      </c>
      <c r="G61">
        <f t="shared" si="0"/>
        <v>0</v>
      </c>
    </row>
    <row r="62" spans="1:7" ht="14.25" customHeight="1">
      <c r="A62" s="69">
        <v>42450</v>
      </c>
      <c r="B62" s="50" t="s">
        <v>218</v>
      </c>
      <c r="C62" s="50" t="s">
        <v>127</v>
      </c>
      <c r="D62" s="50" t="s">
        <v>109</v>
      </c>
      <c r="E62" s="50" t="s">
        <v>110</v>
      </c>
      <c r="F62" s="50">
        <v>11</v>
      </c>
      <c r="G62">
        <f t="shared" si="0"/>
        <v>0</v>
      </c>
    </row>
    <row r="63" spans="1:7" ht="14.25" customHeight="1">
      <c r="A63" s="69">
        <v>42450</v>
      </c>
      <c r="B63" s="50" t="s">
        <v>219</v>
      </c>
      <c r="C63" s="50" t="s">
        <v>166</v>
      </c>
      <c r="D63" s="50" t="s">
        <v>109</v>
      </c>
      <c r="E63" s="50" t="s">
        <v>110</v>
      </c>
      <c r="F63" s="50">
        <v>9</v>
      </c>
      <c r="G63">
        <f t="shared" si="0"/>
        <v>0</v>
      </c>
    </row>
    <row r="64" spans="1:7" ht="14.25" customHeight="1">
      <c r="A64" s="69">
        <v>42451</v>
      </c>
      <c r="B64" s="50" t="s">
        <v>220</v>
      </c>
      <c r="C64" s="50" t="s">
        <v>171</v>
      </c>
      <c r="D64" s="50" t="s">
        <v>161</v>
      </c>
      <c r="E64" s="50" t="s">
        <v>110</v>
      </c>
      <c r="F64" s="50">
        <v>28</v>
      </c>
      <c r="G64">
        <f t="shared" si="0"/>
        <v>0</v>
      </c>
    </row>
    <row r="65" spans="1:7" ht="14.25" customHeight="1">
      <c r="A65" s="69">
        <v>42452</v>
      </c>
      <c r="B65" s="50" t="s">
        <v>221</v>
      </c>
      <c r="C65" s="50" t="s">
        <v>186</v>
      </c>
      <c r="D65" s="50" t="s">
        <v>109</v>
      </c>
      <c r="E65" s="50" t="s">
        <v>110</v>
      </c>
      <c r="F65" s="50">
        <v>10</v>
      </c>
      <c r="G65">
        <f t="shared" si="0"/>
        <v>0</v>
      </c>
    </row>
    <row r="66" spans="1:7" ht="14.25" customHeight="1">
      <c r="A66" s="69">
        <v>42455</v>
      </c>
      <c r="B66" s="50" t="s">
        <v>222</v>
      </c>
      <c r="C66" s="50" t="s">
        <v>173</v>
      </c>
      <c r="D66" s="50" t="s">
        <v>109</v>
      </c>
      <c r="E66" s="50" t="s">
        <v>110</v>
      </c>
      <c r="F66" s="50">
        <v>38</v>
      </c>
      <c r="G66">
        <f t="shared" si="0"/>
        <v>0</v>
      </c>
    </row>
    <row r="67" spans="1:7" ht="14.25" customHeight="1">
      <c r="A67" s="69">
        <v>42456</v>
      </c>
      <c r="B67" s="50" t="s">
        <v>223</v>
      </c>
      <c r="C67" s="50" t="s">
        <v>207</v>
      </c>
      <c r="D67" s="50" t="s">
        <v>181</v>
      </c>
      <c r="E67" s="50" t="s">
        <v>110</v>
      </c>
      <c r="F67" s="50">
        <v>47</v>
      </c>
      <c r="G67">
        <f t="shared" si="0"/>
        <v>0</v>
      </c>
    </row>
    <row r="68" spans="1:7" ht="14.25" customHeight="1">
      <c r="A68" s="69">
        <v>42456</v>
      </c>
      <c r="B68" s="50" t="s">
        <v>224</v>
      </c>
      <c r="C68" s="50" t="s">
        <v>113</v>
      </c>
      <c r="D68" s="50" t="s">
        <v>114</v>
      </c>
      <c r="E68" s="50" t="s">
        <v>110</v>
      </c>
      <c r="F68" s="50">
        <v>40</v>
      </c>
      <c r="G68">
        <f t="shared" ref="G68:G131" si="1">IF(AND(A68&gt;=I67,A68&lt;=I66),F68,0)</f>
        <v>0</v>
      </c>
    </row>
    <row r="69" spans="1:7" ht="14.25" customHeight="1">
      <c r="A69" s="69">
        <v>42456</v>
      </c>
      <c r="B69" s="50" t="s">
        <v>225</v>
      </c>
      <c r="C69" s="50" t="s">
        <v>153</v>
      </c>
      <c r="D69" s="50" t="s">
        <v>109</v>
      </c>
      <c r="E69" s="50" t="s">
        <v>110</v>
      </c>
      <c r="F69" s="50">
        <v>15</v>
      </c>
      <c r="G69">
        <f t="shared" si="1"/>
        <v>0</v>
      </c>
    </row>
    <row r="70" spans="1:7" ht="14.25" customHeight="1">
      <c r="A70" s="69">
        <v>42458</v>
      </c>
      <c r="B70" s="50" t="s">
        <v>226</v>
      </c>
      <c r="C70" s="50" t="s">
        <v>207</v>
      </c>
      <c r="D70" s="50" t="s">
        <v>181</v>
      </c>
      <c r="E70" s="50" t="s">
        <v>110</v>
      </c>
      <c r="F70" s="50">
        <v>42</v>
      </c>
      <c r="G70">
        <f t="shared" si="1"/>
        <v>0</v>
      </c>
    </row>
    <row r="71" spans="1:7" ht="14.25" customHeight="1">
      <c r="A71" s="69">
        <v>42458</v>
      </c>
      <c r="B71" s="50" t="s">
        <v>227</v>
      </c>
      <c r="C71" s="50" t="s">
        <v>228</v>
      </c>
      <c r="D71" s="50" t="s">
        <v>169</v>
      </c>
      <c r="E71" s="50" t="s">
        <v>110</v>
      </c>
      <c r="F71" s="50">
        <v>2</v>
      </c>
      <c r="G71">
        <f t="shared" si="1"/>
        <v>0</v>
      </c>
    </row>
    <row r="72" spans="1:7" ht="14.25" customHeight="1">
      <c r="A72" s="69">
        <v>42459</v>
      </c>
      <c r="B72" s="50" t="s">
        <v>229</v>
      </c>
      <c r="C72" s="50" t="s">
        <v>193</v>
      </c>
      <c r="D72" s="50" t="s">
        <v>194</v>
      </c>
      <c r="E72" s="50" t="s">
        <v>110</v>
      </c>
      <c r="F72" s="50">
        <v>50</v>
      </c>
      <c r="G72">
        <f t="shared" si="1"/>
        <v>0</v>
      </c>
    </row>
    <row r="73" spans="1:7" ht="14.25" customHeight="1">
      <c r="A73" s="69">
        <v>42824</v>
      </c>
      <c r="B73" s="50" t="s">
        <v>230</v>
      </c>
      <c r="C73" s="50" t="s">
        <v>130</v>
      </c>
      <c r="D73" s="50" t="s">
        <v>109</v>
      </c>
      <c r="E73" s="50" t="s">
        <v>110</v>
      </c>
      <c r="F73" s="50">
        <v>13</v>
      </c>
      <c r="G73">
        <f t="shared" si="1"/>
        <v>0</v>
      </c>
    </row>
    <row r="74" spans="1:7" ht="14.25" customHeight="1">
      <c r="A74" s="69">
        <v>42459</v>
      </c>
      <c r="B74" s="50" t="s">
        <v>231</v>
      </c>
      <c r="C74" s="50" t="s">
        <v>173</v>
      </c>
      <c r="D74" s="50" t="s">
        <v>109</v>
      </c>
      <c r="E74" s="50" t="s">
        <v>110</v>
      </c>
      <c r="F74" s="50">
        <v>35</v>
      </c>
      <c r="G74">
        <f t="shared" si="1"/>
        <v>0</v>
      </c>
    </row>
    <row r="75" spans="1:7" ht="14.25" customHeight="1">
      <c r="A75" s="69">
        <v>42825</v>
      </c>
      <c r="B75" s="50" t="s">
        <v>232</v>
      </c>
      <c r="C75" s="50" t="s">
        <v>171</v>
      </c>
      <c r="D75" s="50" t="s">
        <v>161</v>
      </c>
      <c r="E75" s="50" t="s">
        <v>110</v>
      </c>
      <c r="F75" s="50">
        <v>15</v>
      </c>
      <c r="G75">
        <f t="shared" si="1"/>
        <v>0</v>
      </c>
    </row>
    <row r="76" spans="1:7" ht="14.25" customHeight="1">
      <c r="A76" s="69">
        <v>42463</v>
      </c>
      <c r="B76" s="50" t="s">
        <v>233</v>
      </c>
      <c r="C76" s="50" t="s">
        <v>166</v>
      </c>
      <c r="D76" s="50" t="s">
        <v>109</v>
      </c>
      <c r="E76" s="50" t="s">
        <v>110</v>
      </c>
      <c r="F76" s="50">
        <v>41</v>
      </c>
      <c r="G76">
        <f t="shared" si="1"/>
        <v>0</v>
      </c>
    </row>
    <row r="77" spans="1:7" ht="14.25" customHeight="1">
      <c r="A77" s="69">
        <v>42464</v>
      </c>
      <c r="B77" s="50" t="s">
        <v>234</v>
      </c>
      <c r="C77" s="50" t="s">
        <v>235</v>
      </c>
      <c r="D77" s="50" t="s">
        <v>140</v>
      </c>
      <c r="E77" s="50" t="s">
        <v>125</v>
      </c>
      <c r="F77" s="50">
        <v>13</v>
      </c>
      <c r="G77">
        <f t="shared" si="1"/>
        <v>0</v>
      </c>
    </row>
    <row r="78" spans="1:7" ht="14.25" customHeight="1">
      <c r="A78" s="69">
        <v>42464</v>
      </c>
      <c r="B78" s="50" t="s">
        <v>236</v>
      </c>
      <c r="C78" s="50" t="s">
        <v>117</v>
      </c>
      <c r="D78" s="50" t="s">
        <v>109</v>
      </c>
      <c r="E78" s="50" t="s">
        <v>110</v>
      </c>
      <c r="F78" s="50">
        <v>38</v>
      </c>
      <c r="G78">
        <f t="shared" si="1"/>
        <v>0</v>
      </c>
    </row>
    <row r="79" spans="1:7" ht="14.25" customHeight="1">
      <c r="A79" s="69">
        <v>42466</v>
      </c>
      <c r="B79" s="50" t="s">
        <v>237</v>
      </c>
      <c r="C79" s="50" t="s">
        <v>108</v>
      </c>
      <c r="D79" s="50" t="s">
        <v>109</v>
      </c>
      <c r="E79" s="50" t="s">
        <v>110</v>
      </c>
      <c r="F79" s="50">
        <v>15</v>
      </c>
      <c r="G79">
        <f t="shared" si="1"/>
        <v>0</v>
      </c>
    </row>
    <row r="80" spans="1:7" ht="14.25" customHeight="1">
      <c r="A80" s="69">
        <v>42466</v>
      </c>
      <c r="B80" s="50" t="s">
        <v>238</v>
      </c>
      <c r="C80" s="50" t="s">
        <v>168</v>
      </c>
      <c r="D80" s="50" t="s">
        <v>169</v>
      </c>
      <c r="E80" s="50" t="s">
        <v>110</v>
      </c>
      <c r="F80" s="50">
        <v>22</v>
      </c>
      <c r="G80">
        <f t="shared" si="1"/>
        <v>0</v>
      </c>
    </row>
    <row r="81" spans="1:7" ht="14.25" customHeight="1">
      <c r="A81" s="69">
        <v>42467</v>
      </c>
      <c r="B81" s="50" t="s">
        <v>239</v>
      </c>
      <c r="C81" s="50" t="s">
        <v>183</v>
      </c>
      <c r="D81" s="50" t="s">
        <v>109</v>
      </c>
      <c r="E81" s="50" t="s">
        <v>110</v>
      </c>
      <c r="F81" s="50">
        <v>2</v>
      </c>
      <c r="G81">
        <f t="shared" si="1"/>
        <v>0</v>
      </c>
    </row>
    <row r="82" spans="1:7" ht="14.25" customHeight="1">
      <c r="A82" s="69">
        <v>42468</v>
      </c>
      <c r="B82" s="50" t="s">
        <v>240</v>
      </c>
      <c r="C82" s="50" t="s">
        <v>241</v>
      </c>
      <c r="D82" s="50" t="s">
        <v>194</v>
      </c>
      <c r="E82" s="50" t="s">
        <v>110</v>
      </c>
      <c r="F82" s="50">
        <v>17</v>
      </c>
      <c r="G82">
        <f t="shared" si="1"/>
        <v>0</v>
      </c>
    </row>
    <row r="83" spans="1:7" ht="14.25" customHeight="1">
      <c r="A83" s="69">
        <v>42469</v>
      </c>
      <c r="B83" s="50" t="s">
        <v>242</v>
      </c>
      <c r="C83" s="50" t="s">
        <v>243</v>
      </c>
      <c r="D83" s="50" t="s">
        <v>124</v>
      </c>
      <c r="E83" s="50" t="s">
        <v>125</v>
      </c>
      <c r="F83" s="50">
        <v>27</v>
      </c>
      <c r="G83">
        <f t="shared" si="1"/>
        <v>0</v>
      </c>
    </row>
    <row r="84" spans="1:7" ht="14.25" customHeight="1">
      <c r="A84" s="69">
        <v>42469</v>
      </c>
      <c r="B84" s="50" t="s">
        <v>244</v>
      </c>
      <c r="C84" s="50" t="s">
        <v>142</v>
      </c>
      <c r="D84" s="50" t="s">
        <v>114</v>
      </c>
      <c r="E84" s="50" t="s">
        <v>110</v>
      </c>
      <c r="F84" s="50">
        <v>42</v>
      </c>
      <c r="G84">
        <f t="shared" si="1"/>
        <v>0</v>
      </c>
    </row>
    <row r="85" spans="1:7" ht="14.25" customHeight="1">
      <c r="A85" s="69">
        <v>42469</v>
      </c>
      <c r="B85" s="50" t="s">
        <v>245</v>
      </c>
      <c r="C85" s="50" t="s">
        <v>173</v>
      </c>
      <c r="D85" s="50" t="s">
        <v>109</v>
      </c>
      <c r="E85" s="50" t="s">
        <v>110</v>
      </c>
      <c r="F85" s="50">
        <v>19</v>
      </c>
      <c r="G85">
        <f t="shared" si="1"/>
        <v>0</v>
      </c>
    </row>
    <row r="86" spans="1:7" ht="14.25" customHeight="1">
      <c r="A86" s="69">
        <v>42470</v>
      </c>
      <c r="B86" s="50" t="s">
        <v>246</v>
      </c>
      <c r="C86" s="50" t="s">
        <v>247</v>
      </c>
      <c r="D86" s="50" t="s">
        <v>169</v>
      </c>
      <c r="E86" s="50" t="s">
        <v>110</v>
      </c>
      <c r="F86" s="50">
        <v>38</v>
      </c>
      <c r="G86">
        <f t="shared" si="1"/>
        <v>0</v>
      </c>
    </row>
    <row r="87" spans="1:7" ht="14.25" customHeight="1">
      <c r="A87" s="69">
        <v>42472</v>
      </c>
      <c r="B87" s="50" t="s">
        <v>248</v>
      </c>
      <c r="C87" s="50" t="s">
        <v>180</v>
      </c>
      <c r="D87" s="50" t="s">
        <v>181</v>
      </c>
      <c r="E87" s="50" t="s">
        <v>110</v>
      </c>
      <c r="F87" s="50">
        <v>23</v>
      </c>
      <c r="G87">
        <f t="shared" si="1"/>
        <v>0</v>
      </c>
    </row>
    <row r="88" spans="1:7" ht="14.25" customHeight="1">
      <c r="A88" s="69">
        <v>42473</v>
      </c>
      <c r="B88" s="50" t="s">
        <v>249</v>
      </c>
      <c r="C88" s="50" t="s">
        <v>117</v>
      </c>
      <c r="D88" s="50" t="s">
        <v>109</v>
      </c>
      <c r="E88" s="50" t="s">
        <v>110</v>
      </c>
      <c r="F88" s="50">
        <v>1</v>
      </c>
      <c r="G88">
        <f t="shared" si="1"/>
        <v>0</v>
      </c>
    </row>
    <row r="89" spans="1:7" ht="14.25" customHeight="1">
      <c r="A89" s="69">
        <v>42474</v>
      </c>
      <c r="B89" s="50" t="s">
        <v>250</v>
      </c>
      <c r="C89" s="50" t="s">
        <v>142</v>
      </c>
      <c r="D89" s="50" t="s">
        <v>114</v>
      </c>
      <c r="E89" s="50" t="s">
        <v>110</v>
      </c>
      <c r="F89" s="50">
        <v>35</v>
      </c>
      <c r="G89">
        <f t="shared" si="1"/>
        <v>0</v>
      </c>
    </row>
    <row r="90" spans="1:7" ht="14.25" customHeight="1">
      <c r="A90" s="69">
        <v>42475</v>
      </c>
      <c r="B90" s="50" t="s">
        <v>251</v>
      </c>
      <c r="C90" s="50" t="s">
        <v>252</v>
      </c>
      <c r="D90" s="50" t="s">
        <v>124</v>
      </c>
      <c r="E90" s="50" t="s">
        <v>125</v>
      </c>
      <c r="F90" s="50">
        <v>5</v>
      </c>
      <c r="G90">
        <f t="shared" si="1"/>
        <v>0</v>
      </c>
    </row>
    <row r="91" spans="1:7" ht="14.25" customHeight="1">
      <c r="A91" s="69">
        <v>42475</v>
      </c>
      <c r="B91" s="50" t="s">
        <v>253</v>
      </c>
      <c r="C91" s="50" t="s">
        <v>151</v>
      </c>
      <c r="D91" s="50" t="s">
        <v>109</v>
      </c>
      <c r="E91" s="50" t="s">
        <v>110</v>
      </c>
      <c r="F91" s="50">
        <v>1</v>
      </c>
      <c r="G91">
        <f t="shared" si="1"/>
        <v>0</v>
      </c>
    </row>
    <row r="92" spans="1:7" ht="14.25" customHeight="1">
      <c r="A92" s="69">
        <v>42475</v>
      </c>
      <c r="B92" s="50" t="s">
        <v>254</v>
      </c>
      <c r="C92" s="50" t="s">
        <v>144</v>
      </c>
      <c r="D92" s="50" t="s">
        <v>109</v>
      </c>
      <c r="E92" s="50" t="s">
        <v>110</v>
      </c>
      <c r="F92" s="50">
        <v>48</v>
      </c>
      <c r="G92">
        <f t="shared" si="1"/>
        <v>0</v>
      </c>
    </row>
    <row r="93" spans="1:7" ht="14.25" customHeight="1">
      <c r="A93" s="69">
        <v>42475</v>
      </c>
      <c r="B93" s="50" t="s">
        <v>255</v>
      </c>
      <c r="C93" s="50" t="s">
        <v>130</v>
      </c>
      <c r="D93" s="50" t="s">
        <v>109</v>
      </c>
      <c r="E93" s="50" t="s">
        <v>110</v>
      </c>
      <c r="F93" s="50">
        <v>49</v>
      </c>
      <c r="G93">
        <f t="shared" si="1"/>
        <v>0</v>
      </c>
    </row>
    <row r="94" spans="1:7" ht="14.25" customHeight="1">
      <c r="A94" s="69">
        <v>42477</v>
      </c>
      <c r="B94" s="50" t="s">
        <v>256</v>
      </c>
      <c r="C94" s="50" t="s">
        <v>113</v>
      </c>
      <c r="D94" s="50" t="s">
        <v>114</v>
      </c>
      <c r="E94" s="50" t="s">
        <v>110</v>
      </c>
      <c r="F94" s="50">
        <v>20</v>
      </c>
      <c r="G94">
        <f t="shared" si="1"/>
        <v>0</v>
      </c>
    </row>
    <row r="95" spans="1:7" ht="14.25" customHeight="1">
      <c r="A95" s="69">
        <v>42478</v>
      </c>
      <c r="B95" s="50" t="s">
        <v>257</v>
      </c>
      <c r="C95" s="50" t="s">
        <v>183</v>
      </c>
      <c r="D95" s="50" t="s">
        <v>109</v>
      </c>
      <c r="E95" s="50" t="s">
        <v>110</v>
      </c>
      <c r="F95" s="50">
        <v>16</v>
      </c>
      <c r="G95">
        <f t="shared" si="1"/>
        <v>0</v>
      </c>
    </row>
    <row r="96" spans="1:7" ht="14.25" customHeight="1">
      <c r="A96" s="69">
        <v>42480</v>
      </c>
      <c r="B96" s="50" t="s">
        <v>258</v>
      </c>
      <c r="C96" s="50" t="s">
        <v>183</v>
      </c>
      <c r="D96" s="50" t="s">
        <v>109</v>
      </c>
      <c r="E96" s="50" t="s">
        <v>110</v>
      </c>
      <c r="F96" s="50">
        <v>46</v>
      </c>
      <c r="G96">
        <f t="shared" si="1"/>
        <v>0</v>
      </c>
    </row>
    <row r="97" spans="1:7" ht="14.25" customHeight="1">
      <c r="A97" s="69">
        <v>42725</v>
      </c>
      <c r="B97" s="50" t="s">
        <v>197</v>
      </c>
      <c r="C97" s="50" t="s">
        <v>161</v>
      </c>
      <c r="D97" s="50" t="s">
        <v>162</v>
      </c>
      <c r="E97" s="50" t="s">
        <v>110</v>
      </c>
      <c r="F97" s="50">
        <v>30</v>
      </c>
      <c r="G97">
        <f t="shared" si="1"/>
        <v>0</v>
      </c>
    </row>
    <row r="98" spans="1:7" ht="14.25" customHeight="1">
      <c r="A98" s="69">
        <v>42481</v>
      </c>
      <c r="B98" s="50" t="s">
        <v>259</v>
      </c>
      <c r="C98" s="50" t="s">
        <v>175</v>
      </c>
      <c r="D98" s="50" t="s">
        <v>176</v>
      </c>
      <c r="E98" s="50" t="s">
        <v>110</v>
      </c>
      <c r="F98" s="50">
        <v>5</v>
      </c>
      <c r="G98">
        <f t="shared" si="1"/>
        <v>0</v>
      </c>
    </row>
    <row r="99" spans="1:7" ht="14.25" customHeight="1">
      <c r="A99" s="69">
        <v>42486</v>
      </c>
      <c r="B99" s="50" t="s">
        <v>260</v>
      </c>
      <c r="C99" s="50" t="s">
        <v>178</v>
      </c>
      <c r="D99" s="50" t="s">
        <v>120</v>
      </c>
      <c r="E99" s="50" t="s">
        <v>110</v>
      </c>
      <c r="F99" s="50">
        <v>37</v>
      </c>
      <c r="G99">
        <f t="shared" si="1"/>
        <v>0</v>
      </c>
    </row>
    <row r="100" spans="1:7" ht="14.25" customHeight="1">
      <c r="A100" s="69">
        <v>42487</v>
      </c>
      <c r="B100" s="50" t="s">
        <v>261</v>
      </c>
      <c r="C100" s="50" t="s">
        <v>144</v>
      </c>
      <c r="D100" s="50" t="s">
        <v>109</v>
      </c>
      <c r="E100" s="50" t="s">
        <v>110</v>
      </c>
      <c r="F100" s="50">
        <v>29</v>
      </c>
      <c r="G100">
        <f t="shared" si="1"/>
        <v>0</v>
      </c>
    </row>
    <row r="101" spans="1:7" ht="14.25" customHeight="1">
      <c r="A101" s="69">
        <v>42490</v>
      </c>
      <c r="B101" s="50" t="s">
        <v>262</v>
      </c>
      <c r="C101" s="50" t="s">
        <v>108</v>
      </c>
      <c r="D101" s="50" t="s">
        <v>109</v>
      </c>
      <c r="E101" s="50" t="s">
        <v>110</v>
      </c>
      <c r="F101" s="50">
        <v>45</v>
      </c>
      <c r="G101">
        <f t="shared" si="1"/>
        <v>0</v>
      </c>
    </row>
    <row r="102" spans="1:7" ht="14.25" customHeight="1">
      <c r="A102" s="69">
        <v>42490</v>
      </c>
      <c r="B102" s="50" t="s">
        <v>263</v>
      </c>
      <c r="C102" s="50" t="s">
        <v>186</v>
      </c>
      <c r="D102" s="50" t="s">
        <v>109</v>
      </c>
      <c r="E102" s="50" t="s">
        <v>110</v>
      </c>
      <c r="F102" s="50">
        <v>9</v>
      </c>
      <c r="G102">
        <f t="shared" si="1"/>
        <v>0</v>
      </c>
    </row>
    <row r="103" spans="1:7" ht="14.25" customHeight="1">
      <c r="A103" s="69">
        <v>42490</v>
      </c>
      <c r="B103" s="50" t="s">
        <v>264</v>
      </c>
      <c r="C103" s="50" t="s">
        <v>173</v>
      </c>
      <c r="D103" s="50" t="s">
        <v>109</v>
      </c>
      <c r="E103" s="50" t="s">
        <v>110</v>
      </c>
      <c r="F103" s="50">
        <v>7</v>
      </c>
      <c r="G103">
        <f t="shared" si="1"/>
        <v>0</v>
      </c>
    </row>
    <row r="104" spans="1:7" ht="14.25" customHeight="1">
      <c r="A104" s="69">
        <v>42491</v>
      </c>
      <c r="B104" s="50" t="s">
        <v>265</v>
      </c>
      <c r="C104" s="50" t="s">
        <v>113</v>
      </c>
      <c r="D104" s="50" t="s">
        <v>114</v>
      </c>
      <c r="E104" s="50" t="s">
        <v>110</v>
      </c>
      <c r="F104" s="50">
        <v>19</v>
      </c>
      <c r="G104">
        <f t="shared" si="1"/>
        <v>0</v>
      </c>
    </row>
    <row r="105" spans="1:7" ht="14.25" customHeight="1">
      <c r="A105" s="69">
        <v>42491</v>
      </c>
      <c r="B105" s="50" t="s">
        <v>266</v>
      </c>
      <c r="C105" s="50" t="s">
        <v>173</v>
      </c>
      <c r="D105" s="50" t="s">
        <v>109</v>
      </c>
      <c r="E105" s="50" t="s">
        <v>110</v>
      </c>
      <c r="F105" s="50">
        <v>2</v>
      </c>
      <c r="G105">
        <f t="shared" si="1"/>
        <v>0</v>
      </c>
    </row>
    <row r="106" spans="1:7" ht="14.25" customHeight="1">
      <c r="A106" s="69">
        <v>42493</v>
      </c>
      <c r="B106" s="50" t="s">
        <v>267</v>
      </c>
      <c r="C106" s="50" t="s">
        <v>127</v>
      </c>
      <c r="D106" s="50" t="s">
        <v>109</v>
      </c>
      <c r="E106" s="50" t="s">
        <v>110</v>
      </c>
      <c r="F106" s="50">
        <v>27</v>
      </c>
      <c r="G106">
        <f t="shared" si="1"/>
        <v>0</v>
      </c>
    </row>
    <row r="107" spans="1:7" ht="14.25" customHeight="1">
      <c r="A107" s="69">
        <v>42496</v>
      </c>
      <c r="B107" s="50" t="s">
        <v>268</v>
      </c>
      <c r="C107" s="50" t="s">
        <v>130</v>
      </c>
      <c r="D107" s="50" t="s">
        <v>109</v>
      </c>
      <c r="E107" s="50" t="s">
        <v>110</v>
      </c>
      <c r="F107" s="50">
        <v>42</v>
      </c>
      <c r="G107">
        <f t="shared" si="1"/>
        <v>0</v>
      </c>
    </row>
    <row r="108" spans="1:7" ht="14.25" customHeight="1">
      <c r="A108" s="69">
        <v>42496</v>
      </c>
      <c r="B108" s="50" t="s">
        <v>269</v>
      </c>
      <c r="C108" s="50" t="s">
        <v>186</v>
      </c>
      <c r="D108" s="50" t="s">
        <v>109</v>
      </c>
      <c r="E108" s="50" t="s">
        <v>110</v>
      </c>
      <c r="F108" s="50">
        <v>15</v>
      </c>
      <c r="G108">
        <f t="shared" si="1"/>
        <v>0</v>
      </c>
    </row>
    <row r="109" spans="1:7" ht="14.25" customHeight="1">
      <c r="A109" s="69">
        <v>42498</v>
      </c>
      <c r="B109" s="50" t="s">
        <v>270</v>
      </c>
      <c r="C109" s="50" t="s">
        <v>247</v>
      </c>
      <c r="D109" s="50" t="s">
        <v>169</v>
      </c>
      <c r="E109" s="50" t="s">
        <v>110</v>
      </c>
      <c r="F109" s="50">
        <v>35</v>
      </c>
      <c r="G109">
        <f t="shared" si="1"/>
        <v>0</v>
      </c>
    </row>
    <row r="110" spans="1:7" ht="14.25" customHeight="1">
      <c r="A110" s="69">
        <v>42500</v>
      </c>
      <c r="B110" s="50" t="s">
        <v>271</v>
      </c>
      <c r="C110" s="50" t="s">
        <v>272</v>
      </c>
      <c r="D110" s="50" t="s">
        <v>211</v>
      </c>
      <c r="E110" s="50" t="s">
        <v>125</v>
      </c>
      <c r="F110" s="50">
        <v>40</v>
      </c>
      <c r="G110">
        <f t="shared" si="1"/>
        <v>0</v>
      </c>
    </row>
    <row r="111" spans="1:7" ht="14.25" customHeight="1">
      <c r="A111" s="69">
        <v>42500</v>
      </c>
      <c r="B111" s="50" t="s">
        <v>273</v>
      </c>
      <c r="C111" s="50" t="s">
        <v>148</v>
      </c>
      <c r="D111" s="50" t="s">
        <v>133</v>
      </c>
      <c r="E111" s="50" t="s">
        <v>110</v>
      </c>
      <c r="F111" s="50">
        <v>30</v>
      </c>
      <c r="G111">
        <f t="shared" si="1"/>
        <v>0</v>
      </c>
    </row>
    <row r="112" spans="1:7" ht="14.25" customHeight="1">
      <c r="A112" s="69">
        <v>42865</v>
      </c>
      <c r="B112" s="50" t="s">
        <v>274</v>
      </c>
      <c r="C112" s="50" t="s">
        <v>117</v>
      </c>
      <c r="D112" s="50" t="s">
        <v>109</v>
      </c>
      <c r="E112" s="50" t="s">
        <v>110</v>
      </c>
      <c r="F112" s="50">
        <v>28</v>
      </c>
      <c r="G112">
        <f t="shared" si="1"/>
        <v>0</v>
      </c>
    </row>
    <row r="113" spans="1:7" ht="14.25" customHeight="1">
      <c r="A113" s="69">
        <v>42503</v>
      </c>
      <c r="B113" s="50" t="s">
        <v>275</v>
      </c>
      <c r="C113" s="50" t="s">
        <v>178</v>
      </c>
      <c r="D113" s="50" t="s">
        <v>120</v>
      </c>
      <c r="E113" s="50" t="s">
        <v>110</v>
      </c>
      <c r="F113" s="50">
        <v>38</v>
      </c>
      <c r="G113">
        <f t="shared" si="1"/>
        <v>0</v>
      </c>
    </row>
    <row r="114" spans="1:7" ht="14.25" customHeight="1">
      <c r="A114" s="69">
        <v>42503</v>
      </c>
      <c r="B114" s="50" t="s">
        <v>276</v>
      </c>
      <c r="C114" s="50" t="s">
        <v>127</v>
      </c>
      <c r="D114" s="50" t="s">
        <v>109</v>
      </c>
      <c r="E114" s="50" t="s">
        <v>110</v>
      </c>
      <c r="F114" s="50">
        <v>47</v>
      </c>
      <c r="G114">
        <f t="shared" si="1"/>
        <v>0</v>
      </c>
    </row>
    <row r="115" spans="1:7" ht="14.25" customHeight="1">
      <c r="A115" s="69">
        <v>42505</v>
      </c>
      <c r="B115" s="50" t="s">
        <v>277</v>
      </c>
      <c r="C115" s="50" t="s">
        <v>278</v>
      </c>
      <c r="D115" s="50" t="s">
        <v>124</v>
      </c>
      <c r="E115" s="50" t="s">
        <v>125</v>
      </c>
      <c r="F115" s="50">
        <v>16</v>
      </c>
      <c r="G115">
        <f t="shared" si="1"/>
        <v>0</v>
      </c>
    </row>
    <row r="116" spans="1:7" ht="14.25" customHeight="1">
      <c r="A116" s="69">
        <v>42506</v>
      </c>
      <c r="B116" s="50" t="s">
        <v>279</v>
      </c>
      <c r="C116" s="50" t="s">
        <v>117</v>
      </c>
      <c r="D116" s="50" t="s">
        <v>109</v>
      </c>
      <c r="E116" s="50" t="s">
        <v>110</v>
      </c>
      <c r="F116" s="50">
        <v>8</v>
      </c>
      <c r="G116">
        <f t="shared" si="1"/>
        <v>0</v>
      </c>
    </row>
    <row r="117" spans="1:7" ht="14.25" customHeight="1">
      <c r="A117" s="69">
        <v>42507</v>
      </c>
      <c r="B117" s="50" t="s">
        <v>280</v>
      </c>
      <c r="C117" s="50" t="s">
        <v>281</v>
      </c>
      <c r="D117" s="50" t="s">
        <v>282</v>
      </c>
      <c r="E117" s="50" t="s">
        <v>110</v>
      </c>
      <c r="F117" s="50">
        <v>41</v>
      </c>
      <c r="G117">
        <f t="shared" si="1"/>
        <v>0</v>
      </c>
    </row>
    <row r="118" spans="1:7" ht="14.25" customHeight="1">
      <c r="A118" s="69">
        <v>42510</v>
      </c>
      <c r="B118" s="50" t="s">
        <v>283</v>
      </c>
      <c r="C118" s="50" t="s">
        <v>284</v>
      </c>
      <c r="D118" s="50" t="s">
        <v>124</v>
      </c>
      <c r="E118" s="50" t="s">
        <v>125</v>
      </c>
      <c r="F118" s="50">
        <v>16</v>
      </c>
      <c r="G118">
        <f t="shared" si="1"/>
        <v>0</v>
      </c>
    </row>
    <row r="119" spans="1:7" ht="14.25" customHeight="1">
      <c r="A119" s="69">
        <v>42876</v>
      </c>
      <c r="B119" s="50" t="s">
        <v>285</v>
      </c>
      <c r="C119" s="50" t="s">
        <v>161</v>
      </c>
      <c r="D119" s="50" t="s">
        <v>162</v>
      </c>
      <c r="E119" s="50" t="s">
        <v>110</v>
      </c>
      <c r="F119" s="50">
        <v>48</v>
      </c>
      <c r="G119">
        <f t="shared" si="1"/>
        <v>0</v>
      </c>
    </row>
    <row r="120" spans="1:7" ht="14.25" customHeight="1">
      <c r="A120" s="69">
        <v>42513</v>
      </c>
      <c r="B120" s="50" t="s">
        <v>286</v>
      </c>
      <c r="C120" s="50" t="s">
        <v>166</v>
      </c>
      <c r="D120" s="50" t="s">
        <v>109</v>
      </c>
      <c r="E120" s="50" t="s">
        <v>110</v>
      </c>
      <c r="F120" s="50">
        <v>21</v>
      </c>
      <c r="G120">
        <f t="shared" si="1"/>
        <v>0</v>
      </c>
    </row>
    <row r="121" spans="1:7" ht="14.25" customHeight="1">
      <c r="A121" s="69">
        <v>42514</v>
      </c>
      <c r="B121" s="50" t="s">
        <v>287</v>
      </c>
      <c r="C121" s="50" t="s">
        <v>241</v>
      </c>
      <c r="D121" s="50" t="s">
        <v>194</v>
      </c>
      <c r="E121" s="50" t="s">
        <v>110</v>
      </c>
      <c r="F121" s="50">
        <v>39</v>
      </c>
      <c r="G121">
        <f t="shared" si="1"/>
        <v>0</v>
      </c>
    </row>
    <row r="122" spans="1:7" ht="14.25" customHeight="1">
      <c r="A122" s="69">
        <v>42882</v>
      </c>
      <c r="B122" s="50" t="s">
        <v>288</v>
      </c>
      <c r="C122" s="50" t="s">
        <v>151</v>
      </c>
      <c r="D122" s="50" t="s">
        <v>109</v>
      </c>
      <c r="E122" s="50" t="s">
        <v>110</v>
      </c>
      <c r="F122" s="50">
        <v>18</v>
      </c>
      <c r="G122">
        <f t="shared" si="1"/>
        <v>0</v>
      </c>
    </row>
    <row r="123" spans="1:7" ht="14.25" customHeight="1">
      <c r="A123" s="69">
        <v>42518</v>
      </c>
      <c r="B123" s="50" t="s">
        <v>289</v>
      </c>
      <c r="C123" s="50" t="s">
        <v>144</v>
      </c>
      <c r="D123" s="50" t="s">
        <v>109</v>
      </c>
      <c r="E123" s="50" t="s">
        <v>110</v>
      </c>
      <c r="F123" s="50">
        <v>6</v>
      </c>
      <c r="G123">
        <f t="shared" si="1"/>
        <v>0</v>
      </c>
    </row>
    <row r="124" spans="1:7" ht="14.25" customHeight="1">
      <c r="A124" s="69">
        <v>42518</v>
      </c>
      <c r="B124" s="50" t="s">
        <v>290</v>
      </c>
      <c r="C124" s="50" t="s">
        <v>130</v>
      </c>
      <c r="D124" s="50" t="s">
        <v>109</v>
      </c>
      <c r="E124" s="50" t="s">
        <v>110</v>
      </c>
      <c r="F124" s="50">
        <v>41</v>
      </c>
      <c r="G124">
        <f t="shared" si="1"/>
        <v>0</v>
      </c>
    </row>
    <row r="125" spans="1:7" ht="14.25" customHeight="1">
      <c r="A125" s="69">
        <v>42519</v>
      </c>
      <c r="B125" s="50" t="s">
        <v>291</v>
      </c>
      <c r="C125" s="50" t="s">
        <v>151</v>
      </c>
      <c r="D125" s="50" t="s">
        <v>109</v>
      </c>
      <c r="E125" s="50" t="s">
        <v>110</v>
      </c>
      <c r="F125" s="50">
        <v>44</v>
      </c>
      <c r="G125">
        <f t="shared" si="1"/>
        <v>0</v>
      </c>
    </row>
    <row r="126" spans="1:7" ht="14.25" customHeight="1">
      <c r="A126" s="69">
        <v>42519</v>
      </c>
      <c r="B126" s="50" t="s">
        <v>292</v>
      </c>
      <c r="C126" s="50" t="s">
        <v>247</v>
      </c>
      <c r="D126" s="50" t="s">
        <v>169</v>
      </c>
      <c r="E126" s="50" t="s">
        <v>110</v>
      </c>
      <c r="F126" s="50">
        <v>40</v>
      </c>
      <c r="G126">
        <f t="shared" si="1"/>
        <v>0</v>
      </c>
    </row>
    <row r="127" spans="1:7" ht="14.25" customHeight="1">
      <c r="A127" s="69">
        <v>42520</v>
      </c>
      <c r="B127" s="50" t="s">
        <v>293</v>
      </c>
      <c r="C127" s="50" t="s">
        <v>108</v>
      </c>
      <c r="D127" s="50" t="s">
        <v>109</v>
      </c>
      <c r="E127" s="50" t="s">
        <v>110</v>
      </c>
      <c r="F127" s="50">
        <v>2</v>
      </c>
      <c r="G127">
        <f t="shared" si="1"/>
        <v>0</v>
      </c>
    </row>
    <row r="128" spans="1:7" ht="14.25" customHeight="1">
      <c r="A128" s="69">
        <v>42521</v>
      </c>
      <c r="B128" s="50" t="s">
        <v>294</v>
      </c>
      <c r="C128" s="50" t="s">
        <v>173</v>
      </c>
      <c r="D128" s="50" t="s">
        <v>109</v>
      </c>
      <c r="E128" s="50" t="s">
        <v>110</v>
      </c>
      <c r="F128" s="50">
        <v>37</v>
      </c>
      <c r="G128">
        <f t="shared" si="1"/>
        <v>0</v>
      </c>
    </row>
    <row r="129" spans="1:7" ht="14.25" customHeight="1">
      <c r="A129" s="69">
        <v>42523</v>
      </c>
      <c r="B129" s="50" t="s">
        <v>295</v>
      </c>
      <c r="C129" s="50" t="s">
        <v>296</v>
      </c>
      <c r="D129" s="50" t="s">
        <v>156</v>
      </c>
      <c r="E129" s="50" t="s">
        <v>110</v>
      </c>
      <c r="F129" s="50">
        <v>49</v>
      </c>
      <c r="G129">
        <f t="shared" si="1"/>
        <v>0</v>
      </c>
    </row>
    <row r="130" spans="1:7" ht="14.25" customHeight="1">
      <c r="A130" s="69">
        <v>42524</v>
      </c>
      <c r="B130" s="50" t="s">
        <v>297</v>
      </c>
      <c r="C130" s="50" t="s">
        <v>130</v>
      </c>
      <c r="D130" s="50" t="s">
        <v>109</v>
      </c>
      <c r="E130" s="50" t="s">
        <v>110</v>
      </c>
      <c r="F130" s="50">
        <v>33</v>
      </c>
      <c r="G130">
        <f t="shared" si="1"/>
        <v>0</v>
      </c>
    </row>
    <row r="131" spans="1:7" ht="14.25" customHeight="1">
      <c r="A131" s="69">
        <v>42525</v>
      </c>
      <c r="B131" s="50" t="s">
        <v>298</v>
      </c>
      <c r="C131" s="50" t="s">
        <v>158</v>
      </c>
      <c r="D131" s="50" t="s">
        <v>114</v>
      </c>
      <c r="E131" s="50" t="s">
        <v>110</v>
      </c>
      <c r="F131" s="50">
        <v>34</v>
      </c>
      <c r="G131">
        <f t="shared" si="1"/>
        <v>0</v>
      </c>
    </row>
    <row r="132" spans="1:7" ht="14.25" customHeight="1">
      <c r="A132" s="69">
        <v>42529</v>
      </c>
      <c r="B132" s="50" t="s">
        <v>299</v>
      </c>
      <c r="C132" s="50" t="s">
        <v>200</v>
      </c>
      <c r="D132" s="50" t="s">
        <v>137</v>
      </c>
      <c r="E132" s="50" t="s">
        <v>125</v>
      </c>
      <c r="F132" s="50">
        <v>24</v>
      </c>
      <c r="G132">
        <f t="shared" ref="G132:G195" si="2">IF(AND(A132&gt;=I131,A132&lt;=I130),F132,0)</f>
        <v>0</v>
      </c>
    </row>
    <row r="133" spans="1:7" ht="14.25" customHeight="1">
      <c r="A133" s="69">
        <v>42529</v>
      </c>
      <c r="B133" s="50" t="s">
        <v>300</v>
      </c>
      <c r="C133" s="50" t="s">
        <v>127</v>
      </c>
      <c r="D133" s="50" t="s">
        <v>109</v>
      </c>
      <c r="E133" s="50" t="s">
        <v>110</v>
      </c>
      <c r="F133" s="50">
        <v>27</v>
      </c>
      <c r="G133">
        <f t="shared" si="2"/>
        <v>0</v>
      </c>
    </row>
    <row r="134" spans="1:7" ht="14.25" customHeight="1">
      <c r="A134" s="69">
        <v>42529</v>
      </c>
      <c r="B134" s="50" t="s">
        <v>301</v>
      </c>
      <c r="C134" s="50" t="s">
        <v>186</v>
      </c>
      <c r="D134" s="50" t="s">
        <v>109</v>
      </c>
      <c r="E134" s="50" t="s">
        <v>110</v>
      </c>
      <c r="F134" s="50">
        <v>18</v>
      </c>
      <c r="G134">
        <f t="shared" si="2"/>
        <v>0</v>
      </c>
    </row>
    <row r="135" spans="1:7" ht="14.25" customHeight="1">
      <c r="A135" s="69">
        <v>42533</v>
      </c>
      <c r="B135" s="50" t="s">
        <v>302</v>
      </c>
      <c r="C135" s="50" t="s">
        <v>241</v>
      </c>
      <c r="D135" s="50" t="s">
        <v>194</v>
      </c>
      <c r="E135" s="50" t="s">
        <v>110</v>
      </c>
      <c r="F135" s="50">
        <v>36</v>
      </c>
      <c r="G135">
        <f t="shared" si="2"/>
        <v>0</v>
      </c>
    </row>
    <row r="136" spans="1:7" ht="14.25" customHeight="1">
      <c r="A136" s="69">
        <v>42536</v>
      </c>
      <c r="B136" s="50" t="s">
        <v>303</v>
      </c>
      <c r="C136" s="50" t="s">
        <v>117</v>
      </c>
      <c r="D136" s="50" t="s">
        <v>109</v>
      </c>
      <c r="E136" s="50" t="s">
        <v>110</v>
      </c>
      <c r="F136" s="50">
        <v>15</v>
      </c>
      <c r="G136">
        <f t="shared" si="2"/>
        <v>0</v>
      </c>
    </row>
    <row r="137" spans="1:7" ht="14.25" customHeight="1">
      <c r="A137" s="69">
        <v>42540</v>
      </c>
      <c r="B137" s="50" t="s">
        <v>304</v>
      </c>
      <c r="C137" s="50" t="s">
        <v>183</v>
      </c>
      <c r="D137" s="50" t="s">
        <v>109</v>
      </c>
      <c r="E137" s="50" t="s">
        <v>110</v>
      </c>
      <c r="F137" s="50">
        <v>1</v>
      </c>
      <c r="G137">
        <f t="shared" si="2"/>
        <v>0</v>
      </c>
    </row>
    <row r="138" spans="1:7" ht="14.25" customHeight="1">
      <c r="A138" s="69">
        <v>42543</v>
      </c>
      <c r="B138" s="50" t="s">
        <v>305</v>
      </c>
      <c r="C138" s="50" t="s">
        <v>108</v>
      </c>
      <c r="D138" s="50" t="s">
        <v>109</v>
      </c>
      <c r="E138" s="50" t="s">
        <v>110</v>
      </c>
      <c r="F138" s="50">
        <v>10</v>
      </c>
      <c r="G138">
        <f t="shared" si="2"/>
        <v>0</v>
      </c>
    </row>
    <row r="139" spans="1:7" ht="14.25" customHeight="1">
      <c r="A139" s="69">
        <v>42544</v>
      </c>
      <c r="B139" s="50" t="s">
        <v>306</v>
      </c>
      <c r="C139" s="50" t="s">
        <v>166</v>
      </c>
      <c r="D139" s="50" t="s">
        <v>109</v>
      </c>
      <c r="E139" s="50" t="s">
        <v>110</v>
      </c>
      <c r="F139" s="50">
        <v>45</v>
      </c>
      <c r="G139">
        <f t="shared" si="2"/>
        <v>0</v>
      </c>
    </row>
    <row r="140" spans="1:7" ht="14.25" customHeight="1">
      <c r="A140" s="69">
        <v>42545</v>
      </c>
      <c r="B140" s="50" t="s">
        <v>307</v>
      </c>
      <c r="C140" s="50" t="s">
        <v>308</v>
      </c>
      <c r="D140" s="50" t="s">
        <v>124</v>
      </c>
      <c r="E140" s="50" t="s">
        <v>125</v>
      </c>
      <c r="F140" s="50">
        <v>14</v>
      </c>
      <c r="G140">
        <f t="shared" si="2"/>
        <v>0</v>
      </c>
    </row>
    <row r="141" spans="1:7" ht="14.25" customHeight="1">
      <c r="A141" s="69">
        <v>42910</v>
      </c>
      <c r="B141" s="50" t="s">
        <v>309</v>
      </c>
      <c r="C141" s="50" t="s">
        <v>158</v>
      </c>
      <c r="D141" s="50" t="s">
        <v>114</v>
      </c>
      <c r="E141" s="50" t="s">
        <v>110</v>
      </c>
      <c r="F141" s="50">
        <v>40</v>
      </c>
      <c r="G141">
        <f t="shared" si="2"/>
        <v>0</v>
      </c>
    </row>
    <row r="142" spans="1:7" ht="14.25" customHeight="1">
      <c r="A142" s="69">
        <v>42545</v>
      </c>
      <c r="B142" s="50" t="s">
        <v>310</v>
      </c>
      <c r="C142" s="50" t="s">
        <v>127</v>
      </c>
      <c r="D142" s="50" t="s">
        <v>109</v>
      </c>
      <c r="E142" s="50" t="s">
        <v>110</v>
      </c>
      <c r="F142" s="50">
        <v>15</v>
      </c>
      <c r="G142">
        <f t="shared" si="2"/>
        <v>0</v>
      </c>
    </row>
    <row r="143" spans="1:7" ht="14.25" customHeight="1">
      <c r="A143" s="69">
        <v>42910</v>
      </c>
      <c r="B143" s="50" t="s">
        <v>311</v>
      </c>
      <c r="C143" s="50" t="s">
        <v>173</v>
      </c>
      <c r="D143" s="50" t="s">
        <v>109</v>
      </c>
      <c r="E143" s="50" t="s">
        <v>110</v>
      </c>
      <c r="F143" s="50">
        <v>2</v>
      </c>
      <c r="G143">
        <f t="shared" si="2"/>
        <v>0</v>
      </c>
    </row>
    <row r="144" spans="1:7" ht="14.25" customHeight="1">
      <c r="A144" s="69">
        <v>42546</v>
      </c>
      <c r="B144" s="50" t="s">
        <v>312</v>
      </c>
      <c r="C144" s="50" t="s">
        <v>313</v>
      </c>
      <c r="D144" s="50" t="s">
        <v>124</v>
      </c>
      <c r="E144" s="50" t="s">
        <v>125</v>
      </c>
      <c r="F144" s="50">
        <v>3</v>
      </c>
      <c r="G144">
        <f t="shared" si="2"/>
        <v>0</v>
      </c>
    </row>
    <row r="145" spans="1:7" ht="14.25" customHeight="1">
      <c r="A145" s="69">
        <v>42549</v>
      </c>
      <c r="B145" s="50" t="s">
        <v>314</v>
      </c>
      <c r="C145" s="50" t="s">
        <v>127</v>
      </c>
      <c r="D145" s="50" t="s">
        <v>109</v>
      </c>
      <c r="E145" s="50" t="s">
        <v>110</v>
      </c>
      <c r="F145" s="50">
        <v>10</v>
      </c>
      <c r="G145">
        <f t="shared" si="2"/>
        <v>0</v>
      </c>
    </row>
    <row r="146" spans="1:7" ht="14.25" customHeight="1">
      <c r="A146" s="69">
        <v>42550</v>
      </c>
      <c r="B146" s="50" t="s">
        <v>315</v>
      </c>
      <c r="C146" s="50" t="s">
        <v>113</v>
      </c>
      <c r="D146" s="50" t="s">
        <v>114</v>
      </c>
      <c r="E146" s="50" t="s">
        <v>110</v>
      </c>
      <c r="F146" s="50">
        <v>4</v>
      </c>
      <c r="G146">
        <f t="shared" si="2"/>
        <v>0</v>
      </c>
    </row>
    <row r="147" spans="1:7" ht="14.25" customHeight="1">
      <c r="A147" s="69">
        <v>42552</v>
      </c>
      <c r="B147" s="50" t="s">
        <v>316</v>
      </c>
      <c r="C147" s="50" t="s">
        <v>183</v>
      </c>
      <c r="D147" s="50" t="s">
        <v>109</v>
      </c>
      <c r="E147" s="50" t="s">
        <v>110</v>
      </c>
      <c r="F147" s="50">
        <v>31</v>
      </c>
      <c r="G147">
        <f t="shared" si="2"/>
        <v>0</v>
      </c>
    </row>
    <row r="148" spans="1:7" ht="14.25" customHeight="1">
      <c r="A148" s="69">
        <v>42918</v>
      </c>
      <c r="B148" s="50" t="s">
        <v>317</v>
      </c>
      <c r="C148" s="50" t="s">
        <v>151</v>
      </c>
      <c r="D148" s="50" t="s">
        <v>109</v>
      </c>
      <c r="E148" s="50" t="s">
        <v>110</v>
      </c>
      <c r="F148" s="50">
        <v>35</v>
      </c>
      <c r="G148">
        <f t="shared" si="2"/>
        <v>0</v>
      </c>
    </row>
    <row r="149" spans="1:7" ht="14.25" customHeight="1">
      <c r="A149" s="69">
        <v>42554</v>
      </c>
      <c r="B149" s="50" t="s">
        <v>318</v>
      </c>
      <c r="C149" s="50" t="s">
        <v>117</v>
      </c>
      <c r="D149" s="50" t="s">
        <v>109</v>
      </c>
      <c r="E149" s="50" t="s">
        <v>110</v>
      </c>
      <c r="F149" s="50">
        <v>31</v>
      </c>
      <c r="G149">
        <f t="shared" si="2"/>
        <v>0</v>
      </c>
    </row>
    <row r="150" spans="1:7" ht="14.25" customHeight="1">
      <c r="A150" s="69">
        <v>42557</v>
      </c>
      <c r="B150" s="50" t="s">
        <v>319</v>
      </c>
      <c r="C150" s="50" t="s">
        <v>153</v>
      </c>
      <c r="D150" s="50" t="s">
        <v>109</v>
      </c>
      <c r="E150" s="50" t="s">
        <v>110</v>
      </c>
      <c r="F150" s="50">
        <v>45</v>
      </c>
      <c r="G150">
        <f t="shared" si="2"/>
        <v>0</v>
      </c>
    </row>
    <row r="151" spans="1:7" ht="14.25" customHeight="1">
      <c r="A151" s="69">
        <v>42558</v>
      </c>
      <c r="B151" s="50" t="s">
        <v>320</v>
      </c>
      <c r="C151" s="50" t="s">
        <v>130</v>
      </c>
      <c r="D151" s="50" t="s">
        <v>109</v>
      </c>
      <c r="E151" s="50" t="s">
        <v>110</v>
      </c>
      <c r="F151" s="50">
        <v>46</v>
      </c>
      <c r="G151">
        <f t="shared" si="2"/>
        <v>0</v>
      </c>
    </row>
    <row r="152" spans="1:7" ht="14.25" customHeight="1">
      <c r="A152" s="69">
        <v>42923</v>
      </c>
      <c r="B152" s="50" t="s">
        <v>321</v>
      </c>
      <c r="C152" s="50" t="s">
        <v>186</v>
      </c>
      <c r="D152" s="50" t="s">
        <v>109</v>
      </c>
      <c r="E152" s="50" t="s">
        <v>110</v>
      </c>
      <c r="F152" s="50">
        <v>33</v>
      </c>
      <c r="G152">
        <f t="shared" si="2"/>
        <v>0</v>
      </c>
    </row>
    <row r="153" spans="1:7" ht="14.25" customHeight="1">
      <c r="A153" s="69">
        <v>42558</v>
      </c>
      <c r="B153" s="50" t="s">
        <v>322</v>
      </c>
      <c r="C153" s="50" t="s">
        <v>173</v>
      </c>
      <c r="D153" s="50" t="s">
        <v>109</v>
      </c>
      <c r="E153" s="50" t="s">
        <v>110</v>
      </c>
      <c r="F153" s="50">
        <v>14</v>
      </c>
      <c r="G153">
        <f t="shared" si="2"/>
        <v>0</v>
      </c>
    </row>
    <row r="154" spans="1:7" ht="14.25" customHeight="1">
      <c r="A154" s="69">
        <v>42559</v>
      </c>
      <c r="B154" s="50" t="s">
        <v>323</v>
      </c>
      <c r="C154" s="50" t="s">
        <v>173</v>
      </c>
      <c r="D154" s="50" t="s">
        <v>109</v>
      </c>
      <c r="E154" s="50" t="s">
        <v>110</v>
      </c>
      <c r="F154" s="50">
        <v>14</v>
      </c>
      <c r="G154">
        <f t="shared" si="2"/>
        <v>0</v>
      </c>
    </row>
    <row r="155" spans="1:7" ht="14.25" customHeight="1">
      <c r="A155" s="69">
        <v>42560</v>
      </c>
      <c r="B155" s="50" t="s">
        <v>324</v>
      </c>
      <c r="C155" s="50" t="s">
        <v>183</v>
      </c>
      <c r="D155" s="50" t="s">
        <v>109</v>
      </c>
      <c r="E155" s="50" t="s">
        <v>110</v>
      </c>
      <c r="F155" s="50">
        <v>35</v>
      </c>
      <c r="G155">
        <f t="shared" si="2"/>
        <v>0</v>
      </c>
    </row>
    <row r="156" spans="1:7" ht="14.25" customHeight="1">
      <c r="A156" s="69">
        <v>42564</v>
      </c>
      <c r="B156" s="50" t="s">
        <v>325</v>
      </c>
      <c r="C156" s="50" t="s">
        <v>127</v>
      </c>
      <c r="D156" s="50" t="s">
        <v>109</v>
      </c>
      <c r="E156" s="50" t="s">
        <v>110</v>
      </c>
      <c r="F156" s="50">
        <v>16</v>
      </c>
      <c r="G156">
        <f t="shared" si="2"/>
        <v>0</v>
      </c>
    </row>
    <row r="157" spans="1:7" ht="14.25" customHeight="1">
      <c r="A157" s="69">
        <v>42930</v>
      </c>
      <c r="B157" s="50" t="s">
        <v>326</v>
      </c>
      <c r="C157" s="50" t="s">
        <v>171</v>
      </c>
      <c r="D157" s="50" t="s">
        <v>161</v>
      </c>
      <c r="E157" s="50" t="s">
        <v>110</v>
      </c>
      <c r="F157" s="50">
        <v>42</v>
      </c>
      <c r="G157">
        <f t="shared" si="2"/>
        <v>0</v>
      </c>
    </row>
    <row r="158" spans="1:7" ht="14.25" customHeight="1">
      <c r="A158" s="69">
        <v>42565</v>
      </c>
      <c r="B158" s="50" t="s">
        <v>327</v>
      </c>
      <c r="C158" s="50" t="s">
        <v>130</v>
      </c>
      <c r="D158" s="50" t="s">
        <v>109</v>
      </c>
      <c r="E158" s="50" t="s">
        <v>110</v>
      </c>
      <c r="F158" s="50">
        <v>6</v>
      </c>
      <c r="G158">
        <f t="shared" si="2"/>
        <v>0</v>
      </c>
    </row>
    <row r="159" spans="1:7" ht="14.25" customHeight="1">
      <c r="A159" s="69">
        <v>42567</v>
      </c>
      <c r="B159" s="50" t="s">
        <v>328</v>
      </c>
      <c r="C159" s="50" t="s">
        <v>158</v>
      </c>
      <c r="D159" s="50" t="s">
        <v>114</v>
      </c>
      <c r="E159" s="50" t="s">
        <v>110</v>
      </c>
      <c r="F159" s="50">
        <v>14</v>
      </c>
      <c r="G159">
        <f t="shared" si="2"/>
        <v>0</v>
      </c>
    </row>
    <row r="160" spans="1:7" ht="14.25" customHeight="1">
      <c r="A160" s="69">
        <v>42567</v>
      </c>
      <c r="B160" s="50" t="s">
        <v>329</v>
      </c>
      <c r="C160" s="50" t="s">
        <v>183</v>
      </c>
      <c r="D160" s="50" t="s">
        <v>109</v>
      </c>
      <c r="E160" s="50" t="s">
        <v>110</v>
      </c>
      <c r="F160" s="50">
        <v>3</v>
      </c>
      <c r="G160">
        <f t="shared" si="2"/>
        <v>0</v>
      </c>
    </row>
    <row r="161" spans="1:7" ht="14.25" customHeight="1">
      <c r="A161" s="69">
        <v>42569</v>
      </c>
      <c r="B161" s="50" t="s">
        <v>330</v>
      </c>
      <c r="C161" s="50" t="s">
        <v>331</v>
      </c>
      <c r="D161" s="50" t="s">
        <v>124</v>
      </c>
      <c r="E161" s="50" t="s">
        <v>125</v>
      </c>
      <c r="F161" s="50">
        <v>23</v>
      </c>
      <c r="G161">
        <f t="shared" si="2"/>
        <v>0</v>
      </c>
    </row>
    <row r="162" spans="1:7" ht="14.25" customHeight="1">
      <c r="A162" s="69">
        <v>42934</v>
      </c>
      <c r="B162" s="50" t="s">
        <v>332</v>
      </c>
      <c r="C162" s="50" t="s">
        <v>333</v>
      </c>
      <c r="D162" s="50" t="s">
        <v>282</v>
      </c>
      <c r="E162" s="50" t="s">
        <v>110</v>
      </c>
      <c r="F162" s="50">
        <v>27</v>
      </c>
      <c r="G162">
        <f t="shared" si="2"/>
        <v>0</v>
      </c>
    </row>
    <row r="163" spans="1:7" ht="14.25" customHeight="1">
      <c r="A163" s="69">
        <v>42570</v>
      </c>
      <c r="B163" s="50" t="s">
        <v>334</v>
      </c>
      <c r="C163" s="50" t="s">
        <v>153</v>
      </c>
      <c r="D163" s="50" t="s">
        <v>109</v>
      </c>
      <c r="E163" s="50" t="s">
        <v>110</v>
      </c>
      <c r="F163" s="50">
        <v>42</v>
      </c>
      <c r="G163">
        <f t="shared" si="2"/>
        <v>0</v>
      </c>
    </row>
    <row r="164" spans="1:7" ht="14.25" customHeight="1">
      <c r="A164" s="69">
        <v>42571</v>
      </c>
      <c r="B164" s="50" t="s">
        <v>335</v>
      </c>
      <c r="C164" s="50" t="s">
        <v>186</v>
      </c>
      <c r="D164" s="50" t="s">
        <v>109</v>
      </c>
      <c r="E164" s="50" t="s">
        <v>110</v>
      </c>
      <c r="F164" s="50">
        <v>44</v>
      </c>
      <c r="G164">
        <f t="shared" si="2"/>
        <v>0</v>
      </c>
    </row>
    <row r="165" spans="1:7" ht="14.25" customHeight="1">
      <c r="A165" s="69">
        <v>42575</v>
      </c>
      <c r="B165" s="50" t="s">
        <v>336</v>
      </c>
      <c r="C165" s="50" t="s">
        <v>127</v>
      </c>
      <c r="D165" s="50" t="s">
        <v>109</v>
      </c>
      <c r="E165" s="50" t="s">
        <v>110</v>
      </c>
      <c r="F165" s="50">
        <v>8</v>
      </c>
      <c r="G165">
        <f t="shared" si="2"/>
        <v>0</v>
      </c>
    </row>
    <row r="166" spans="1:7" ht="14.25" customHeight="1">
      <c r="A166" s="69">
        <v>42576</v>
      </c>
      <c r="B166" s="50" t="s">
        <v>337</v>
      </c>
      <c r="C166" s="50" t="s">
        <v>296</v>
      </c>
      <c r="D166" s="50" t="s">
        <v>156</v>
      </c>
      <c r="E166" s="50" t="s">
        <v>110</v>
      </c>
      <c r="F166" s="50">
        <v>2</v>
      </c>
      <c r="G166">
        <f t="shared" si="2"/>
        <v>0</v>
      </c>
    </row>
    <row r="167" spans="1:7" ht="14.25" customHeight="1">
      <c r="A167" s="69">
        <v>42577</v>
      </c>
      <c r="B167" s="50" t="s">
        <v>197</v>
      </c>
      <c r="C167" s="50" t="s">
        <v>151</v>
      </c>
      <c r="D167" s="50" t="s">
        <v>109</v>
      </c>
      <c r="E167" s="50" t="s">
        <v>110</v>
      </c>
      <c r="F167" s="50">
        <v>35</v>
      </c>
      <c r="G167">
        <f t="shared" si="2"/>
        <v>0</v>
      </c>
    </row>
    <row r="168" spans="1:7" ht="14.25" customHeight="1">
      <c r="A168" s="69">
        <v>42578</v>
      </c>
      <c r="B168" s="50" t="s">
        <v>338</v>
      </c>
      <c r="C168" s="50" t="s">
        <v>161</v>
      </c>
      <c r="D168" s="50" t="s">
        <v>162</v>
      </c>
      <c r="E168" s="50" t="s">
        <v>110</v>
      </c>
      <c r="F168" s="50">
        <v>22</v>
      </c>
      <c r="G168">
        <f t="shared" si="2"/>
        <v>0</v>
      </c>
    </row>
    <row r="169" spans="1:7" ht="14.25" customHeight="1">
      <c r="A169" s="69">
        <v>42579</v>
      </c>
      <c r="B169" s="50" t="s">
        <v>339</v>
      </c>
      <c r="C169" s="50" t="s">
        <v>108</v>
      </c>
      <c r="D169" s="50" t="s">
        <v>109</v>
      </c>
      <c r="E169" s="50" t="s">
        <v>110</v>
      </c>
      <c r="F169" s="50">
        <v>3</v>
      </c>
      <c r="G169">
        <f t="shared" si="2"/>
        <v>0</v>
      </c>
    </row>
    <row r="170" spans="1:7" ht="14.25" customHeight="1">
      <c r="A170" s="69">
        <v>42579</v>
      </c>
      <c r="B170" s="50" t="s">
        <v>340</v>
      </c>
      <c r="C170" s="50" t="s">
        <v>247</v>
      </c>
      <c r="D170" s="50" t="s">
        <v>169</v>
      </c>
      <c r="E170" s="50" t="s">
        <v>110</v>
      </c>
      <c r="F170" s="50">
        <v>35</v>
      </c>
      <c r="G170">
        <f t="shared" si="2"/>
        <v>0</v>
      </c>
    </row>
    <row r="171" spans="1:7" ht="14.25" customHeight="1">
      <c r="A171" s="69">
        <v>42580</v>
      </c>
      <c r="B171" s="50" t="s">
        <v>341</v>
      </c>
      <c r="C171" s="50" t="s">
        <v>186</v>
      </c>
      <c r="D171" s="50" t="s">
        <v>109</v>
      </c>
      <c r="E171" s="50" t="s">
        <v>110</v>
      </c>
      <c r="F171" s="50">
        <v>15</v>
      </c>
      <c r="G171">
        <f t="shared" si="2"/>
        <v>0</v>
      </c>
    </row>
    <row r="172" spans="1:7" ht="14.25" customHeight="1">
      <c r="A172" s="69">
        <v>42581</v>
      </c>
      <c r="B172" s="50" t="s">
        <v>342</v>
      </c>
      <c r="C172" s="50" t="s">
        <v>142</v>
      </c>
      <c r="D172" s="50" t="s">
        <v>114</v>
      </c>
      <c r="E172" s="50" t="s">
        <v>110</v>
      </c>
      <c r="F172" s="50">
        <v>15</v>
      </c>
      <c r="G172">
        <f t="shared" si="2"/>
        <v>0</v>
      </c>
    </row>
    <row r="173" spans="1:7" ht="14.25" customHeight="1">
      <c r="A173" s="69">
        <v>42581</v>
      </c>
      <c r="B173" s="50" t="s">
        <v>343</v>
      </c>
      <c r="C173" s="50" t="s">
        <v>166</v>
      </c>
      <c r="D173" s="50" t="s">
        <v>109</v>
      </c>
      <c r="E173" s="50" t="s">
        <v>110</v>
      </c>
      <c r="F173" s="50">
        <v>27</v>
      </c>
      <c r="G173">
        <f t="shared" si="2"/>
        <v>0</v>
      </c>
    </row>
    <row r="174" spans="1:7" ht="14.25" customHeight="1">
      <c r="A174" s="69">
        <v>42583</v>
      </c>
      <c r="B174" s="50" t="s">
        <v>344</v>
      </c>
      <c r="C174" s="50" t="s">
        <v>166</v>
      </c>
      <c r="D174" s="50" t="s">
        <v>109</v>
      </c>
      <c r="E174" s="50" t="s">
        <v>110</v>
      </c>
      <c r="F174" s="50">
        <v>45</v>
      </c>
      <c r="G174">
        <f t="shared" si="2"/>
        <v>0</v>
      </c>
    </row>
    <row r="175" spans="1:7" ht="14.25" customHeight="1">
      <c r="A175" s="69">
        <v>42584</v>
      </c>
      <c r="B175" s="50" t="s">
        <v>345</v>
      </c>
      <c r="C175" s="50" t="s">
        <v>130</v>
      </c>
      <c r="D175" s="50" t="s">
        <v>109</v>
      </c>
      <c r="E175" s="50" t="s">
        <v>110</v>
      </c>
      <c r="F175" s="50">
        <v>21</v>
      </c>
      <c r="G175">
        <f t="shared" si="2"/>
        <v>0</v>
      </c>
    </row>
    <row r="176" spans="1:7" ht="14.25" customHeight="1">
      <c r="A176" s="69">
        <v>42585</v>
      </c>
      <c r="B176" s="50" t="s">
        <v>346</v>
      </c>
      <c r="C176" s="50" t="s">
        <v>241</v>
      </c>
      <c r="D176" s="50" t="s">
        <v>194</v>
      </c>
      <c r="E176" s="50" t="s">
        <v>110</v>
      </c>
      <c r="F176" s="50">
        <v>4</v>
      </c>
      <c r="G176">
        <f t="shared" si="2"/>
        <v>0</v>
      </c>
    </row>
    <row r="177" spans="1:7" ht="14.25" customHeight="1">
      <c r="A177" s="69">
        <v>42586</v>
      </c>
      <c r="B177" s="50" t="s">
        <v>347</v>
      </c>
      <c r="C177" s="50" t="s">
        <v>348</v>
      </c>
      <c r="D177" s="50" t="s">
        <v>140</v>
      </c>
      <c r="E177" s="50" t="s">
        <v>125</v>
      </c>
      <c r="F177" s="50">
        <v>36</v>
      </c>
      <c r="G177">
        <f t="shared" si="2"/>
        <v>0</v>
      </c>
    </row>
    <row r="178" spans="1:7" ht="14.25" customHeight="1">
      <c r="A178" s="69">
        <v>42586</v>
      </c>
      <c r="B178" s="50" t="s">
        <v>349</v>
      </c>
      <c r="C178" s="50" t="s">
        <v>193</v>
      </c>
      <c r="D178" s="50" t="s">
        <v>194</v>
      </c>
      <c r="E178" s="50" t="s">
        <v>110</v>
      </c>
      <c r="F178" s="50">
        <v>33</v>
      </c>
      <c r="G178">
        <f t="shared" si="2"/>
        <v>0</v>
      </c>
    </row>
    <row r="179" spans="1:7" ht="14.25" customHeight="1">
      <c r="A179" s="69">
        <v>42586</v>
      </c>
      <c r="B179" s="50" t="s">
        <v>350</v>
      </c>
      <c r="C179" s="50" t="s">
        <v>142</v>
      </c>
      <c r="D179" s="50" t="s">
        <v>114</v>
      </c>
      <c r="E179" s="50" t="s">
        <v>110</v>
      </c>
      <c r="F179" s="50">
        <v>22</v>
      </c>
      <c r="G179">
        <f t="shared" si="2"/>
        <v>0</v>
      </c>
    </row>
    <row r="180" spans="1:7" ht="14.25" customHeight="1">
      <c r="A180" s="69">
        <v>42587</v>
      </c>
      <c r="B180" s="50" t="s">
        <v>351</v>
      </c>
      <c r="C180" s="50" t="s">
        <v>127</v>
      </c>
      <c r="D180" s="50" t="s">
        <v>109</v>
      </c>
      <c r="E180" s="50" t="s">
        <v>110</v>
      </c>
      <c r="F180" s="50">
        <v>43</v>
      </c>
      <c r="G180">
        <f t="shared" si="2"/>
        <v>0</v>
      </c>
    </row>
    <row r="181" spans="1:7" ht="14.25" customHeight="1">
      <c r="A181" s="69">
        <v>42590</v>
      </c>
      <c r="B181" s="50" t="s">
        <v>352</v>
      </c>
      <c r="C181" s="50" t="s">
        <v>158</v>
      </c>
      <c r="D181" s="50" t="s">
        <v>114</v>
      </c>
      <c r="E181" s="50" t="s">
        <v>110</v>
      </c>
      <c r="F181" s="50">
        <v>17</v>
      </c>
      <c r="G181">
        <f t="shared" si="2"/>
        <v>0</v>
      </c>
    </row>
    <row r="182" spans="1:7" ht="14.25" customHeight="1">
      <c r="A182" s="69">
        <v>42591</v>
      </c>
      <c r="B182" s="50" t="s">
        <v>353</v>
      </c>
      <c r="C182" s="50" t="s">
        <v>130</v>
      </c>
      <c r="D182" s="50" t="s">
        <v>109</v>
      </c>
      <c r="E182" s="50" t="s">
        <v>110</v>
      </c>
      <c r="F182" s="50">
        <v>25</v>
      </c>
      <c r="G182">
        <f t="shared" si="2"/>
        <v>0</v>
      </c>
    </row>
    <row r="183" spans="1:7" ht="14.25" customHeight="1">
      <c r="A183" s="69">
        <v>42594</v>
      </c>
      <c r="B183" s="50" t="s">
        <v>354</v>
      </c>
      <c r="C183" s="50" t="s">
        <v>130</v>
      </c>
      <c r="D183" s="50" t="s">
        <v>109</v>
      </c>
      <c r="E183" s="50" t="s">
        <v>110</v>
      </c>
      <c r="F183" s="50">
        <v>37</v>
      </c>
      <c r="G183">
        <f t="shared" si="2"/>
        <v>0</v>
      </c>
    </row>
    <row r="184" spans="1:7" ht="14.25" customHeight="1">
      <c r="A184" s="69">
        <v>42596</v>
      </c>
      <c r="B184" s="50" t="s">
        <v>355</v>
      </c>
      <c r="C184" s="50" t="s">
        <v>142</v>
      </c>
      <c r="D184" s="50" t="s">
        <v>114</v>
      </c>
      <c r="E184" s="50" t="s">
        <v>110</v>
      </c>
      <c r="F184" s="50">
        <v>15</v>
      </c>
      <c r="G184">
        <f t="shared" si="2"/>
        <v>0</v>
      </c>
    </row>
    <row r="185" spans="1:7" ht="14.25" customHeight="1">
      <c r="A185" s="69">
        <v>42597</v>
      </c>
      <c r="B185" s="50" t="s">
        <v>356</v>
      </c>
      <c r="C185" s="50" t="s">
        <v>281</v>
      </c>
      <c r="D185" s="50" t="s">
        <v>282</v>
      </c>
      <c r="E185" s="50" t="s">
        <v>110</v>
      </c>
      <c r="F185" s="50">
        <v>32</v>
      </c>
      <c r="G185">
        <f t="shared" si="2"/>
        <v>0</v>
      </c>
    </row>
    <row r="186" spans="1:7" ht="14.25" customHeight="1">
      <c r="A186" s="69">
        <v>42599</v>
      </c>
      <c r="B186" s="50" t="s">
        <v>357</v>
      </c>
      <c r="C186" s="50" t="s">
        <v>130</v>
      </c>
      <c r="D186" s="50" t="s">
        <v>109</v>
      </c>
      <c r="E186" s="50" t="s">
        <v>110</v>
      </c>
      <c r="F186" s="50">
        <v>7</v>
      </c>
      <c r="G186">
        <f t="shared" si="2"/>
        <v>0</v>
      </c>
    </row>
    <row r="187" spans="1:7" ht="14.25" customHeight="1">
      <c r="A187" s="69">
        <v>42600</v>
      </c>
      <c r="B187" s="50" t="s">
        <v>358</v>
      </c>
      <c r="C187" s="50" t="s">
        <v>127</v>
      </c>
      <c r="D187" s="50" t="s">
        <v>109</v>
      </c>
      <c r="E187" s="50" t="s">
        <v>110</v>
      </c>
      <c r="F187" s="50">
        <v>15</v>
      </c>
      <c r="G187">
        <f t="shared" si="2"/>
        <v>0</v>
      </c>
    </row>
    <row r="188" spans="1:7" ht="14.25" customHeight="1">
      <c r="A188" s="69">
        <v>42601</v>
      </c>
      <c r="B188" s="50" t="s">
        <v>359</v>
      </c>
      <c r="C188" s="50" t="s">
        <v>130</v>
      </c>
      <c r="D188" s="50" t="s">
        <v>109</v>
      </c>
      <c r="E188" s="50" t="s">
        <v>110</v>
      </c>
      <c r="F188" s="50">
        <v>37</v>
      </c>
      <c r="G188">
        <f t="shared" si="2"/>
        <v>0</v>
      </c>
    </row>
    <row r="189" spans="1:7" ht="14.25" customHeight="1">
      <c r="A189" s="69">
        <v>42602</v>
      </c>
      <c r="B189" s="50" t="s">
        <v>360</v>
      </c>
      <c r="C189" s="50" t="s">
        <v>155</v>
      </c>
      <c r="D189" s="50" t="s">
        <v>156</v>
      </c>
      <c r="E189" s="50" t="s">
        <v>110</v>
      </c>
      <c r="F189" s="50">
        <v>38</v>
      </c>
      <c r="G189">
        <f t="shared" si="2"/>
        <v>0</v>
      </c>
    </row>
    <row r="190" spans="1:7" ht="14.25" customHeight="1">
      <c r="A190" s="69">
        <v>42602</v>
      </c>
      <c r="B190" s="50" t="s">
        <v>361</v>
      </c>
      <c r="C190" s="50" t="s">
        <v>186</v>
      </c>
      <c r="D190" s="50" t="s">
        <v>109</v>
      </c>
      <c r="E190" s="50" t="s">
        <v>110</v>
      </c>
      <c r="F190" s="50">
        <v>4</v>
      </c>
      <c r="G190">
        <f t="shared" si="2"/>
        <v>0</v>
      </c>
    </row>
    <row r="191" spans="1:7" ht="14.25" customHeight="1">
      <c r="A191" s="69">
        <v>42602</v>
      </c>
      <c r="B191" s="50" t="s">
        <v>362</v>
      </c>
      <c r="C191" s="50" t="s">
        <v>247</v>
      </c>
      <c r="D191" s="50" t="s">
        <v>169</v>
      </c>
      <c r="E191" s="50" t="s">
        <v>110</v>
      </c>
      <c r="F191" s="50">
        <v>45</v>
      </c>
      <c r="G191">
        <f t="shared" si="2"/>
        <v>0</v>
      </c>
    </row>
    <row r="192" spans="1:7" ht="14.25" customHeight="1">
      <c r="A192" s="69">
        <v>42604</v>
      </c>
      <c r="B192" s="50" t="s">
        <v>363</v>
      </c>
      <c r="C192" s="50" t="s">
        <v>117</v>
      </c>
      <c r="D192" s="50" t="s">
        <v>109</v>
      </c>
      <c r="E192" s="50" t="s">
        <v>110</v>
      </c>
      <c r="F192" s="50">
        <v>9</v>
      </c>
      <c r="G192">
        <f t="shared" si="2"/>
        <v>0</v>
      </c>
    </row>
    <row r="193" spans="1:7" ht="14.25" customHeight="1">
      <c r="A193" s="69">
        <v>42605</v>
      </c>
      <c r="B193" s="50" t="s">
        <v>364</v>
      </c>
      <c r="C193" s="50" t="s">
        <v>196</v>
      </c>
      <c r="D193" s="50" t="s">
        <v>176</v>
      </c>
      <c r="E193" s="50" t="s">
        <v>110</v>
      </c>
      <c r="F193" s="50">
        <v>39</v>
      </c>
      <c r="G193">
        <f t="shared" si="2"/>
        <v>0</v>
      </c>
    </row>
    <row r="194" spans="1:7" ht="14.25" customHeight="1">
      <c r="A194" s="69">
        <v>42606</v>
      </c>
      <c r="B194" s="50" t="s">
        <v>365</v>
      </c>
      <c r="C194" s="50" t="s">
        <v>117</v>
      </c>
      <c r="D194" s="50" t="s">
        <v>109</v>
      </c>
      <c r="E194" s="50" t="s">
        <v>110</v>
      </c>
      <c r="F194" s="50">
        <v>9</v>
      </c>
      <c r="G194">
        <f t="shared" si="2"/>
        <v>0</v>
      </c>
    </row>
    <row r="195" spans="1:7" ht="14.25" customHeight="1">
      <c r="A195" s="69">
        <v>42607</v>
      </c>
      <c r="B195" s="50" t="s">
        <v>366</v>
      </c>
      <c r="C195" s="50" t="s">
        <v>367</v>
      </c>
      <c r="D195" s="50" t="s">
        <v>137</v>
      </c>
      <c r="E195" s="50" t="s">
        <v>125</v>
      </c>
      <c r="F195" s="50">
        <v>47</v>
      </c>
      <c r="G195">
        <f t="shared" si="2"/>
        <v>0</v>
      </c>
    </row>
    <row r="196" spans="1:7" ht="14.25" customHeight="1">
      <c r="A196" s="69">
        <v>42608</v>
      </c>
      <c r="B196" s="50" t="s">
        <v>368</v>
      </c>
      <c r="C196" s="50" t="s">
        <v>142</v>
      </c>
      <c r="D196" s="50" t="s">
        <v>114</v>
      </c>
      <c r="E196" s="50" t="s">
        <v>110</v>
      </c>
      <c r="F196" s="50">
        <v>7</v>
      </c>
      <c r="G196">
        <f t="shared" ref="G196:G259" si="3">IF(AND(A196&gt;=I195,A196&lt;=I194),F196,0)</f>
        <v>0</v>
      </c>
    </row>
    <row r="197" spans="1:7" ht="14.25" customHeight="1">
      <c r="A197" s="69">
        <v>42609</v>
      </c>
      <c r="B197" s="50" t="s">
        <v>369</v>
      </c>
      <c r="C197" s="50" t="s">
        <v>370</v>
      </c>
      <c r="D197" s="50" t="s">
        <v>371</v>
      </c>
      <c r="E197" s="50" t="s">
        <v>125</v>
      </c>
      <c r="F197" s="50">
        <v>35</v>
      </c>
      <c r="G197">
        <f t="shared" si="3"/>
        <v>0</v>
      </c>
    </row>
    <row r="198" spans="1:7" ht="14.25" customHeight="1">
      <c r="A198" s="69">
        <v>42609</v>
      </c>
      <c r="B198" s="50" t="s">
        <v>372</v>
      </c>
      <c r="C198" s="50" t="s">
        <v>281</v>
      </c>
      <c r="D198" s="50" t="s">
        <v>282</v>
      </c>
      <c r="E198" s="50" t="s">
        <v>110</v>
      </c>
      <c r="F198" s="50">
        <v>46</v>
      </c>
      <c r="G198">
        <f t="shared" si="3"/>
        <v>0</v>
      </c>
    </row>
    <row r="199" spans="1:7" ht="14.25" customHeight="1">
      <c r="A199" s="69">
        <v>42611</v>
      </c>
      <c r="B199" s="50" t="s">
        <v>373</v>
      </c>
      <c r="C199" s="50" t="s">
        <v>186</v>
      </c>
      <c r="D199" s="50" t="s">
        <v>109</v>
      </c>
      <c r="E199" s="50" t="s">
        <v>110</v>
      </c>
      <c r="F199" s="50">
        <v>44</v>
      </c>
      <c r="G199">
        <f t="shared" si="3"/>
        <v>0</v>
      </c>
    </row>
    <row r="200" spans="1:7" ht="14.25" customHeight="1">
      <c r="A200" s="69">
        <v>42613</v>
      </c>
      <c r="B200" s="50" t="s">
        <v>374</v>
      </c>
      <c r="C200" s="50" t="s">
        <v>117</v>
      </c>
      <c r="D200" s="50" t="s">
        <v>109</v>
      </c>
      <c r="E200" s="50" t="s">
        <v>110</v>
      </c>
      <c r="F200" s="50">
        <v>46</v>
      </c>
      <c r="G200">
        <f t="shared" si="3"/>
        <v>0</v>
      </c>
    </row>
    <row r="201" spans="1:7" ht="14.25" customHeight="1">
      <c r="A201" s="69">
        <v>42613</v>
      </c>
      <c r="B201" s="50" t="s">
        <v>375</v>
      </c>
      <c r="C201" s="50" t="s">
        <v>186</v>
      </c>
      <c r="D201" s="50" t="s">
        <v>109</v>
      </c>
      <c r="E201" s="50" t="s">
        <v>110</v>
      </c>
      <c r="F201" s="50">
        <v>33</v>
      </c>
      <c r="G201">
        <f t="shared" si="3"/>
        <v>0</v>
      </c>
    </row>
    <row r="202" spans="1:7" ht="14.25" customHeight="1">
      <c r="A202" s="69">
        <v>42613</v>
      </c>
      <c r="B202" s="50" t="s">
        <v>376</v>
      </c>
      <c r="C202" s="50" t="s">
        <v>183</v>
      </c>
      <c r="D202" s="50" t="s">
        <v>109</v>
      </c>
      <c r="E202" s="50" t="s">
        <v>110</v>
      </c>
      <c r="F202" s="50">
        <v>8</v>
      </c>
      <c r="G202">
        <f t="shared" si="3"/>
        <v>0</v>
      </c>
    </row>
    <row r="203" spans="1:7" ht="14.25" customHeight="1">
      <c r="A203" s="69">
        <v>42613</v>
      </c>
      <c r="B203" s="50" t="s">
        <v>377</v>
      </c>
      <c r="C203" s="50" t="s">
        <v>173</v>
      </c>
      <c r="D203" s="50" t="s">
        <v>109</v>
      </c>
      <c r="E203" s="50" t="s">
        <v>110</v>
      </c>
      <c r="F203" s="50">
        <v>4</v>
      </c>
      <c r="G203">
        <f t="shared" si="3"/>
        <v>0</v>
      </c>
    </row>
    <row r="204" spans="1:7" ht="14.25" customHeight="1">
      <c r="A204" s="69">
        <v>42614</v>
      </c>
      <c r="B204" s="50" t="s">
        <v>378</v>
      </c>
      <c r="C204" s="50" t="s">
        <v>158</v>
      </c>
      <c r="D204" s="50" t="s">
        <v>114</v>
      </c>
      <c r="E204" s="50" t="s">
        <v>110</v>
      </c>
      <c r="F204" s="50">
        <v>48</v>
      </c>
      <c r="G204">
        <f t="shared" si="3"/>
        <v>0</v>
      </c>
    </row>
    <row r="205" spans="1:7" ht="14.25" customHeight="1">
      <c r="A205" s="69">
        <v>42614</v>
      </c>
      <c r="B205" s="50" t="s">
        <v>379</v>
      </c>
      <c r="C205" s="50" t="s">
        <v>108</v>
      </c>
      <c r="D205" s="50" t="s">
        <v>109</v>
      </c>
      <c r="E205" s="50" t="s">
        <v>110</v>
      </c>
      <c r="F205" s="50">
        <v>48</v>
      </c>
      <c r="G205">
        <f t="shared" si="3"/>
        <v>0</v>
      </c>
    </row>
    <row r="206" spans="1:7" ht="14.25" customHeight="1">
      <c r="A206" s="69">
        <v>42614</v>
      </c>
      <c r="B206" s="50" t="s">
        <v>380</v>
      </c>
      <c r="C206" s="50" t="s">
        <v>183</v>
      </c>
      <c r="D206" s="50" t="s">
        <v>109</v>
      </c>
      <c r="E206" s="50" t="s">
        <v>110</v>
      </c>
      <c r="F206" s="50">
        <v>40</v>
      </c>
      <c r="G206">
        <f t="shared" si="3"/>
        <v>0</v>
      </c>
    </row>
    <row r="207" spans="1:7" ht="14.25" customHeight="1">
      <c r="A207" s="69">
        <v>42615</v>
      </c>
      <c r="B207" s="50" t="s">
        <v>381</v>
      </c>
      <c r="C207" s="50" t="s">
        <v>117</v>
      </c>
      <c r="D207" s="50" t="s">
        <v>109</v>
      </c>
      <c r="E207" s="50" t="s">
        <v>110</v>
      </c>
      <c r="F207" s="50">
        <v>46</v>
      </c>
      <c r="G207">
        <f t="shared" si="3"/>
        <v>0</v>
      </c>
    </row>
    <row r="208" spans="1:7" ht="14.25" customHeight="1">
      <c r="A208" s="69">
        <v>42616</v>
      </c>
      <c r="B208" s="50" t="s">
        <v>382</v>
      </c>
      <c r="C208" s="50" t="s">
        <v>168</v>
      </c>
      <c r="D208" s="50" t="s">
        <v>169</v>
      </c>
      <c r="E208" s="50" t="s">
        <v>110</v>
      </c>
      <c r="F208" s="50">
        <v>18</v>
      </c>
      <c r="G208">
        <f t="shared" si="3"/>
        <v>0</v>
      </c>
    </row>
    <row r="209" spans="1:7" ht="14.25" customHeight="1">
      <c r="A209" s="69">
        <v>42617</v>
      </c>
      <c r="B209" s="50" t="s">
        <v>383</v>
      </c>
      <c r="C209" s="50" t="s">
        <v>108</v>
      </c>
      <c r="D209" s="50" t="s">
        <v>109</v>
      </c>
      <c r="E209" s="50" t="s">
        <v>110</v>
      </c>
      <c r="F209" s="50">
        <v>46</v>
      </c>
      <c r="G209">
        <f t="shared" si="3"/>
        <v>0</v>
      </c>
    </row>
    <row r="210" spans="1:7" ht="14.25" customHeight="1">
      <c r="A210" s="69">
        <v>42619</v>
      </c>
      <c r="B210" s="50" t="s">
        <v>384</v>
      </c>
      <c r="C210" s="50" t="s">
        <v>139</v>
      </c>
      <c r="D210" s="50" t="s">
        <v>140</v>
      </c>
      <c r="E210" s="50" t="s">
        <v>125</v>
      </c>
      <c r="F210" s="50">
        <v>2</v>
      </c>
      <c r="G210">
        <f t="shared" si="3"/>
        <v>0</v>
      </c>
    </row>
    <row r="211" spans="1:7" ht="14.25" customHeight="1">
      <c r="A211" s="69">
        <v>42619</v>
      </c>
      <c r="B211" s="50" t="s">
        <v>385</v>
      </c>
      <c r="C211" s="50" t="s">
        <v>142</v>
      </c>
      <c r="D211" s="50" t="s">
        <v>114</v>
      </c>
      <c r="E211" s="50" t="s">
        <v>110</v>
      </c>
      <c r="F211" s="50">
        <v>28</v>
      </c>
      <c r="G211">
        <f t="shared" si="3"/>
        <v>0</v>
      </c>
    </row>
    <row r="212" spans="1:7" ht="14.25" customHeight="1">
      <c r="A212" s="69">
        <v>42619</v>
      </c>
      <c r="B212" s="50" t="s">
        <v>386</v>
      </c>
      <c r="C212" s="50" t="s">
        <v>153</v>
      </c>
      <c r="D212" s="50" t="s">
        <v>109</v>
      </c>
      <c r="E212" s="50" t="s">
        <v>110</v>
      </c>
      <c r="F212" s="50">
        <v>1</v>
      </c>
      <c r="G212">
        <f t="shared" si="3"/>
        <v>0</v>
      </c>
    </row>
    <row r="213" spans="1:7" ht="14.25" customHeight="1">
      <c r="A213" s="69">
        <v>42620</v>
      </c>
      <c r="B213" s="50" t="s">
        <v>387</v>
      </c>
      <c r="C213" s="50" t="s">
        <v>142</v>
      </c>
      <c r="D213" s="50" t="s">
        <v>114</v>
      </c>
      <c r="E213" s="50" t="s">
        <v>110</v>
      </c>
      <c r="F213" s="50">
        <v>30</v>
      </c>
      <c r="G213">
        <f t="shared" si="3"/>
        <v>0</v>
      </c>
    </row>
    <row r="214" spans="1:7" ht="14.25" customHeight="1">
      <c r="A214" s="69">
        <v>42621</v>
      </c>
      <c r="B214" s="50" t="s">
        <v>388</v>
      </c>
      <c r="C214" s="50" t="s">
        <v>127</v>
      </c>
      <c r="D214" s="50" t="s">
        <v>109</v>
      </c>
      <c r="E214" s="50" t="s">
        <v>110</v>
      </c>
      <c r="F214" s="50">
        <v>22</v>
      </c>
      <c r="G214">
        <f t="shared" si="3"/>
        <v>0</v>
      </c>
    </row>
    <row r="215" spans="1:7" ht="14.25" customHeight="1">
      <c r="A215" s="69">
        <v>42622</v>
      </c>
      <c r="B215" s="50" t="s">
        <v>389</v>
      </c>
      <c r="C215" s="50" t="s">
        <v>166</v>
      </c>
      <c r="D215" s="50" t="s">
        <v>109</v>
      </c>
      <c r="E215" s="50" t="s">
        <v>110</v>
      </c>
      <c r="F215" s="50">
        <v>21</v>
      </c>
      <c r="G215">
        <f t="shared" si="3"/>
        <v>0</v>
      </c>
    </row>
    <row r="216" spans="1:7" ht="14.25" customHeight="1">
      <c r="A216" s="69">
        <v>42623</v>
      </c>
      <c r="B216" s="50" t="s">
        <v>390</v>
      </c>
      <c r="C216" s="50" t="s">
        <v>142</v>
      </c>
      <c r="D216" s="50" t="s">
        <v>114</v>
      </c>
      <c r="E216" s="50" t="s">
        <v>110</v>
      </c>
      <c r="F216" s="50">
        <v>13</v>
      </c>
      <c r="G216">
        <f t="shared" si="3"/>
        <v>0</v>
      </c>
    </row>
    <row r="217" spans="1:7" ht="14.25" customHeight="1">
      <c r="A217" s="69">
        <v>42624</v>
      </c>
      <c r="B217" s="50" t="s">
        <v>391</v>
      </c>
      <c r="C217" s="50" t="s">
        <v>193</v>
      </c>
      <c r="D217" s="50" t="s">
        <v>194</v>
      </c>
      <c r="E217" s="50" t="s">
        <v>110</v>
      </c>
      <c r="F217" s="50">
        <v>35</v>
      </c>
      <c r="G217">
        <f t="shared" si="3"/>
        <v>0</v>
      </c>
    </row>
    <row r="218" spans="1:7" ht="14.25" customHeight="1">
      <c r="A218" s="69">
        <v>42624</v>
      </c>
      <c r="B218" s="50" t="s">
        <v>392</v>
      </c>
      <c r="C218" s="50" t="s">
        <v>108</v>
      </c>
      <c r="D218" s="50" t="s">
        <v>109</v>
      </c>
      <c r="E218" s="50" t="s">
        <v>110</v>
      </c>
      <c r="F218" s="50">
        <v>49</v>
      </c>
      <c r="G218">
        <f t="shared" si="3"/>
        <v>0</v>
      </c>
    </row>
    <row r="219" spans="1:7" ht="14.25" customHeight="1">
      <c r="A219" s="69">
        <v>42629</v>
      </c>
      <c r="B219" s="50" t="s">
        <v>393</v>
      </c>
      <c r="C219" s="50" t="s">
        <v>193</v>
      </c>
      <c r="D219" s="50" t="s">
        <v>194</v>
      </c>
      <c r="E219" s="50" t="s">
        <v>110</v>
      </c>
      <c r="F219" s="50">
        <v>33</v>
      </c>
      <c r="G219">
        <f t="shared" si="3"/>
        <v>0</v>
      </c>
    </row>
    <row r="220" spans="1:7" ht="14.25" customHeight="1">
      <c r="A220" s="69">
        <v>42632</v>
      </c>
      <c r="B220" s="50" t="s">
        <v>394</v>
      </c>
      <c r="C220" s="50" t="s">
        <v>180</v>
      </c>
      <c r="D220" s="50" t="s">
        <v>181</v>
      </c>
      <c r="E220" s="50" t="s">
        <v>110</v>
      </c>
      <c r="F220" s="50">
        <v>16</v>
      </c>
      <c r="G220">
        <f t="shared" si="3"/>
        <v>0</v>
      </c>
    </row>
    <row r="221" spans="1:7" ht="14.25" customHeight="1">
      <c r="A221" s="69">
        <v>42634</v>
      </c>
      <c r="B221" s="50" t="s">
        <v>395</v>
      </c>
      <c r="C221" s="50" t="s">
        <v>142</v>
      </c>
      <c r="D221" s="50" t="s">
        <v>114</v>
      </c>
      <c r="E221" s="50" t="s">
        <v>110</v>
      </c>
      <c r="F221" s="50">
        <v>13</v>
      </c>
      <c r="G221">
        <f t="shared" si="3"/>
        <v>0</v>
      </c>
    </row>
    <row r="222" spans="1:7" ht="14.25" customHeight="1">
      <c r="A222" s="69">
        <v>42634</v>
      </c>
      <c r="B222" s="50" t="s">
        <v>396</v>
      </c>
      <c r="C222" s="50" t="s">
        <v>158</v>
      </c>
      <c r="D222" s="50" t="s">
        <v>114</v>
      </c>
      <c r="E222" s="50" t="s">
        <v>110</v>
      </c>
      <c r="F222" s="50">
        <v>46</v>
      </c>
      <c r="G222">
        <f t="shared" si="3"/>
        <v>0</v>
      </c>
    </row>
    <row r="223" spans="1:7" ht="14.25" customHeight="1">
      <c r="A223" s="69">
        <v>42634</v>
      </c>
      <c r="B223" s="50" t="s">
        <v>397</v>
      </c>
      <c r="C223" s="50" t="s">
        <v>186</v>
      </c>
      <c r="D223" s="50" t="s">
        <v>109</v>
      </c>
      <c r="E223" s="50" t="s">
        <v>110</v>
      </c>
      <c r="F223" s="50">
        <v>1</v>
      </c>
      <c r="G223">
        <f t="shared" si="3"/>
        <v>0</v>
      </c>
    </row>
    <row r="224" spans="1:7" ht="14.25" customHeight="1">
      <c r="A224" s="69">
        <v>42635</v>
      </c>
      <c r="B224" s="50" t="s">
        <v>398</v>
      </c>
      <c r="C224" s="50" t="s">
        <v>153</v>
      </c>
      <c r="D224" s="50" t="s">
        <v>109</v>
      </c>
      <c r="E224" s="50" t="s">
        <v>110</v>
      </c>
      <c r="F224" s="50">
        <v>38</v>
      </c>
      <c r="G224">
        <f t="shared" si="3"/>
        <v>0</v>
      </c>
    </row>
    <row r="225" spans="1:7" ht="14.25" customHeight="1">
      <c r="A225" s="69">
        <v>42635</v>
      </c>
      <c r="B225" s="50" t="s">
        <v>399</v>
      </c>
      <c r="C225" s="50" t="s">
        <v>186</v>
      </c>
      <c r="D225" s="50" t="s">
        <v>109</v>
      </c>
      <c r="E225" s="50" t="s">
        <v>110</v>
      </c>
      <c r="F225" s="50">
        <v>43</v>
      </c>
      <c r="G225">
        <f t="shared" si="3"/>
        <v>0</v>
      </c>
    </row>
    <row r="226" spans="1:7" ht="14.25" customHeight="1">
      <c r="A226" s="69">
        <v>42637</v>
      </c>
      <c r="B226" s="50" t="s">
        <v>400</v>
      </c>
      <c r="C226" s="50" t="s">
        <v>171</v>
      </c>
      <c r="D226" s="50" t="s">
        <v>161</v>
      </c>
      <c r="E226" s="50" t="s">
        <v>110</v>
      </c>
      <c r="F226" s="50">
        <v>39</v>
      </c>
      <c r="G226">
        <f t="shared" si="3"/>
        <v>0</v>
      </c>
    </row>
    <row r="227" spans="1:7" ht="14.25" customHeight="1">
      <c r="A227" s="69">
        <v>42637</v>
      </c>
      <c r="B227" s="50" t="s">
        <v>401</v>
      </c>
      <c r="C227" s="50" t="s">
        <v>171</v>
      </c>
      <c r="D227" s="50" t="s">
        <v>161</v>
      </c>
      <c r="E227" s="50" t="s">
        <v>110</v>
      </c>
      <c r="F227" s="50">
        <v>37</v>
      </c>
      <c r="G227">
        <f t="shared" si="3"/>
        <v>0</v>
      </c>
    </row>
    <row r="228" spans="1:7" ht="14.25" customHeight="1">
      <c r="A228" s="69">
        <v>42637</v>
      </c>
      <c r="B228" s="50" t="s">
        <v>402</v>
      </c>
      <c r="C228" s="50" t="s">
        <v>173</v>
      </c>
      <c r="D228" s="50" t="s">
        <v>109</v>
      </c>
      <c r="E228" s="50" t="s">
        <v>110</v>
      </c>
      <c r="F228" s="50">
        <v>1</v>
      </c>
      <c r="G228">
        <f t="shared" si="3"/>
        <v>0</v>
      </c>
    </row>
    <row r="229" spans="1:7" ht="14.25" customHeight="1">
      <c r="A229" s="69">
        <v>42641</v>
      </c>
      <c r="B229" s="50" t="s">
        <v>403</v>
      </c>
      <c r="C229" s="50" t="s">
        <v>127</v>
      </c>
      <c r="D229" s="50" t="s">
        <v>109</v>
      </c>
      <c r="E229" s="50" t="s">
        <v>110</v>
      </c>
      <c r="F229" s="50">
        <v>25</v>
      </c>
      <c r="G229">
        <f t="shared" si="3"/>
        <v>0</v>
      </c>
    </row>
    <row r="230" spans="1:7" ht="14.25" customHeight="1">
      <c r="A230" s="69">
        <v>42641</v>
      </c>
      <c r="B230" s="50" t="s">
        <v>404</v>
      </c>
      <c r="C230" s="50" t="s">
        <v>108</v>
      </c>
      <c r="D230" s="50" t="s">
        <v>109</v>
      </c>
      <c r="E230" s="50" t="s">
        <v>110</v>
      </c>
      <c r="F230" s="50">
        <v>1</v>
      </c>
      <c r="G230">
        <f t="shared" si="3"/>
        <v>0</v>
      </c>
    </row>
    <row r="231" spans="1:7" ht="14.25" customHeight="1">
      <c r="A231" s="69">
        <v>42642</v>
      </c>
      <c r="B231" s="50" t="s">
        <v>405</v>
      </c>
      <c r="C231" s="50" t="s">
        <v>108</v>
      </c>
      <c r="D231" s="50" t="s">
        <v>109</v>
      </c>
      <c r="E231" s="50" t="s">
        <v>110</v>
      </c>
      <c r="F231" s="50">
        <v>9</v>
      </c>
      <c r="G231">
        <f t="shared" si="3"/>
        <v>0</v>
      </c>
    </row>
    <row r="232" spans="1:7" ht="14.25" customHeight="1">
      <c r="A232" s="69">
        <v>42643</v>
      </c>
      <c r="B232" s="50" t="s">
        <v>406</v>
      </c>
      <c r="C232" s="50" t="s">
        <v>407</v>
      </c>
      <c r="D232" s="50" t="s">
        <v>371</v>
      </c>
      <c r="E232" s="50" t="s">
        <v>125</v>
      </c>
      <c r="F232" s="50">
        <v>13</v>
      </c>
      <c r="G232">
        <f t="shared" si="3"/>
        <v>0</v>
      </c>
    </row>
    <row r="233" spans="1:7" ht="14.25" customHeight="1">
      <c r="A233" s="69">
        <v>42643</v>
      </c>
      <c r="B233" s="50" t="s">
        <v>408</v>
      </c>
      <c r="C233" s="50" t="s">
        <v>409</v>
      </c>
      <c r="D233" s="50" t="s">
        <v>124</v>
      </c>
      <c r="E233" s="50" t="s">
        <v>125</v>
      </c>
      <c r="F233" s="50">
        <v>43</v>
      </c>
      <c r="G233">
        <f t="shared" si="3"/>
        <v>0</v>
      </c>
    </row>
    <row r="234" spans="1:7" ht="14.25" customHeight="1">
      <c r="A234" s="69">
        <v>42643</v>
      </c>
      <c r="B234" s="50" t="s">
        <v>410</v>
      </c>
      <c r="C234" s="50" t="s">
        <v>171</v>
      </c>
      <c r="D234" s="50" t="s">
        <v>161</v>
      </c>
      <c r="E234" s="50" t="s">
        <v>110</v>
      </c>
      <c r="F234" s="50">
        <v>21</v>
      </c>
      <c r="G234">
        <f t="shared" si="3"/>
        <v>0</v>
      </c>
    </row>
    <row r="235" spans="1:7" ht="14.25" customHeight="1">
      <c r="A235" s="69">
        <v>42647</v>
      </c>
      <c r="B235" s="50" t="s">
        <v>411</v>
      </c>
      <c r="C235" s="50" t="s">
        <v>148</v>
      </c>
      <c r="D235" s="50" t="s">
        <v>133</v>
      </c>
      <c r="E235" s="50" t="s">
        <v>110</v>
      </c>
      <c r="F235" s="50">
        <v>7</v>
      </c>
      <c r="G235">
        <f t="shared" si="3"/>
        <v>0</v>
      </c>
    </row>
    <row r="236" spans="1:7" ht="14.25" customHeight="1">
      <c r="A236" s="69">
        <v>42647</v>
      </c>
      <c r="B236" s="50" t="s">
        <v>412</v>
      </c>
      <c r="C236" s="50" t="s">
        <v>413</v>
      </c>
      <c r="D236" s="50" t="s">
        <v>120</v>
      </c>
      <c r="E236" s="50" t="s">
        <v>110</v>
      </c>
      <c r="F236" s="50">
        <v>32</v>
      </c>
      <c r="G236">
        <f t="shared" si="3"/>
        <v>0</v>
      </c>
    </row>
    <row r="237" spans="1:7" ht="14.25" customHeight="1">
      <c r="A237" s="69">
        <v>42647</v>
      </c>
      <c r="B237" s="50" t="s">
        <v>414</v>
      </c>
      <c r="C237" s="50" t="s">
        <v>144</v>
      </c>
      <c r="D237" s="50" t="s">
        <v>109</v>
      </c>
      <c r="E237" s="50" t="s">
        <v>110</v>
      </c>
      <c r="F237" s="50">
        <v>11</v>
      </c>
      <c r="G237">
        <f t="shared" si="3"/>
        <v>0</v>
      </c>
    </row>
    <row r="238" spans="1:7" ht="14.25" customHeight="1">
      <c r="A238" s="69">
        <v>42649</v>
      </c>
      <c r="B238" s="50" t="s">
        <v>415</v>
      </c>
      <c r="C238" s="50" t="s">
        <v>127</v>
      </c>
      <c r="D238" s="50" t="s">
        <v>109</v>
      </c>
      <c r="E238" s="50" t="s">
        <v>110</v>
      </c>
      <c r="F238" s="50">
        <v>27</v>
      </c>
      <c r="G238">
        <f t="shared" si="3"/>
        <v>0</v>
      </c>
    </row>
    <row r="239" spans="1:7" ht="14.25" customHeight="1">
      <c r="A239" s="69">
        <v>42650</v>
      </c>
      <c r="B239" s="50" t="s">
        <v>416</v>
      </c>
      <c r="C239" s="50" t="s">
        <v>153</v>
      </c>
      <c r="D239" s="50" t="s">
        <v>109</v>
      </c>
      <c r="E239" s="50" t="s">
        <v>110</v>
      </c>
      <c r="F239" s="50">
        <v>29</v>
      </c>
      <c r="G239">
        <f t="shared" si="3"/>
        <v>0</v>
      </c>
    </row>
    <row r="240" spans="1:7" ht="14.25" customHeight="1">
      <c r="A240" s="69">
        <v>42651</v>
      </c>
      <c r="B240" s="50" t="s">
        <v>417</v>
      </c>
      <c r="C240" s="50" t="s">
        <v>144</v>
      </c>
      <c r="D240" s="50" t="s">
        <v>109</v>
      </c>
      <c r="E240" s="50" t="s">
        <v>110</v>
      </c>
      <c r="F240" s="50">
        <v>4</v>
      </c>
      <c r="G240">
        <f t="shared" si="3"/>
        <v>0</v>
      </c>
    </row>
    <row r="241" spans="1:7" ht="14.25" customHeight="1">
      <c r="A241" s="69">
        <v>42656</v>
      </c>
      <c r="B241" s="50" t="s">
        <v>418</v>
      </c>
      <c r="C241" s="50" t="s">
        <v>186</v>
      </c>
      <c r="D241" s="50" t="s">
        <v>109</v>
      </c>
      <c r="E241" s="50" t="s">
        <v>110</v>
      </c>
      <c r="F241" s="50">
        <v>5</v>
      </c>
      <c r="G241">
        <f t="shared" si="3"/>
        <v>0</v>
      </c>
    </row>
    <row r="242" spans="1:7" ht="14.25" customHeight="1">
      <c r="A242" s="69">
        <v>42656</v>
      </c>
      <c r="B242" s="50" t="s">
        <v>419</v>
      </c>
      <c r="C242" s="50" t="s">
        <v>186</v>
      </c>
      <c r="D242" s="50" t="s">
        <v>109</v>
      </c>
      <c r="E242" s="50" t="s">
        <v>110</v>
      </c>
      <c r="F242" s="50">
        <v>33</v>
      </c>
      <c r="G242">
        <f t="shared" si="3"/>
        <v>0</v>
      </c>
    </row>
    <row r="243" spans="1:7" ht="14.25" customHeight="1">
      <c r="A243" s="69">
        <v>42657</v>
      </c>
      <c r="B243" s="50" t="s">
        <v>420</v>
      </c>
      <c r="C243" s="50" t="s">
        <v>117</v>
      </c>
      <c r="D243" s="50" t="s">
        <v>109</v>
      </c>
      <c r="E243" s="50" t="s">
        <v>110</v>
      </c>
      <c r="F243" s="50">
        <v>15</v>
      </c>
      <c r="G243">
        <f t="shared" si="3"/>
        <v>0</v>
      </c>
    </row>
    <row r="244" spans="1:7" ht="14.25" customHeight="1">
      <c r="A244" s="69">
        <v>42658</v>
      </c>
      <c r="B244" s="50" t="s">
        <v>421</v>
      </c>
      <c r="C244" s="50" t="s">
        <v>228</v>
      </c>
      <c r="D244" s="50" t="s">
        <v>169</v>
      </c>
      <c r="E244" s="50" t="s">
        <v>110</v>
      </c>
      <c r="F244" s="50">
        <v>37</v>
      </c>
      <c r="G244">
        <f t="shared" si="3"/>
        <v>0</v>
      </c>
    </row>
    <row r="245" spans="1:7" ht="14.25" customHeight="1">
      <c r="A245" s="69">
        <v>42659</v>
      </c>
      <c r="B245" s="50" t="s">
        <v>422</v>
      </c>
      <c r="C245" s="50" t="s">
        <v>423</v>
      </c>
      <c r="D245" s="50" t="s">
        <v>211</v>
      </c>
      <c r="E245" s="50" t="s">
        <v>125</v>
      </c>
      <c r="F245" s="50">
        <v>27</v>
      </c>
      <c r="G245">
        <f t="shared" si="3"/>
        <v>0</v>
      </c>
    </row>
    <row r="246" spans="1:7" ht="14.25" customHeight="1">
      <c r="A246" s="69">
        <v>42660</v>
      </c>
      <c r="B246" s="50" t="s">
        <v>424</v>
      </c>
      <c r="C246" s="50" t="s">
        <v>425</v>
      </c>
      <c r="D246" s="50" t="s">
        <v>140</v>
      </c>
      <c r="E246" s="50" t="s">
        <v>125</v>
      </c>
      <c r="F246" s="50">
        <v>12</v>
      </c>
      <c r="G246">
        <f t="shared" si="3"/>
        <v>0</v>
      </c>
    </row>
    <row r="247" spans="1:7" ht="14.25" customHeight="1">
      <c r="A247" s="69">
        <v>42661</v>
      </c>
      <c r="B247" s="50" t="s">
        <v>426</v>
      </c>
      <c r="C247" s="50" t="s">
        <v>117</v>
      </c>
      <c r="D247" s="50" t="s">
        <v>109</v>
      </c>
      <c r="E247" s="50" t="s">
        <v>110</v>
      </c>
      <c r="F247" s="50">
        <v>20</v>
      </c>
      <c r="G247">
        <f t="shared" si="3"/>
        <v>0</v>
      </c>
    </row>
    <row r="248" spans="1:7" ht="14.25" customHeight="1">
      <c r="A248" s="69">
        <v>42662</v>
      </c>
      <c r="B248" s="50" t="s">
        <v>427</v>
      </c>
      <c r="C248" s="50" t="s">
        <v>130</v>
      </c>
      <c r="D248" s="50" t="s">
        <v>109</v>
      </c>
      <c r="E248" s="50" t="s">
        <v>110</v>
      </c>
      <c r="F248" s="50">
        <v>48</v>
      </c>
      <c r="G248">
        <f t="shared" si="3"/>
        <v>0</v>
      </c>
    </row>
    <row r="249" spans="1:7" ht="14.25" customHeight="1">
      <c r="A249" s="69">
        <v>42665</v>
      </c>
      <c r="B249" s="50" t="s">
        <v>428</v>
      </c>
      <c r="C249" s="50" t="s">
        <v>119</v>
      </c>
      <c r="D249" s="50" t="s">
        <v>120</v>
      </c>
      <c r="E249" s="50" t="s">
        <v>110</v>
      </c>
      <c r="F249" s="50">
        <v>17</v>
      </c>
      <c r="G249">
        <f t="shared" si="3"/>
        <v>0</v>
      </c>
    </row>
    <row r="250" spans="1:7" ht="14.25" customHeight="1">
      <c r="A250" s="69">
        <v>42665</v>
      </c>
      <c r="B250" s="50" t="s">
        <v>429</v>
      </c>
      <c r="C250" s="50" t="s">
        <v>144</v>
      </c>
      <c r="D250" s="50" t="s">
        <v>109</v>
      </c>
      <c r="E250" s="50" t="s">
        <v>110</v>
      </c>
      <c r="F250" s="50">
        <v>14</v>
      </c>
      <c r="G250">
        <f t="shared" si="3"/>
        <v>0</v>
      </c>
    </row>
    <row r="251" spans="1:7" ht="14.25" customHeight="1">
      <c r="A251" s="69">
        <v>42665</v>
      </c>
      <c r="B251" s="50" t="s">
        <v>430</v>
      </c>
      <c r="C251" s="50" t="s">
        <v>153</v>
      </c>
      <c r="D251" s="50" t="s">
        <v>109</v>
      </c>
      <c r="E251" s="50" t="s">
        <v>110</v>
      </c>
      <c r="F251" s="50">
        <v>44</v>
      </c>
      <c r="G251">
        <f t="shared" si="3"/>
        <v>0</v>
      </c>
    </row>
    <row r="252" spans="1:7" ht="14.25" customHeight="1">
      <c r="A252" s="69">
        <v>42666</v>
      </c>
      <c r="B252" s="50" t="s">
        <v>431</v>
      </c>
      <c r="C252" s="50" t="s">
        <v>117</v>
      </c>
      <c r="D252" s="50" t="s">
        <v>109</v>
      </c>
      <c r="E252" s="50" t="s">
        <v>110</v>
      </c>
      <c r="F252" s="50">
        <v>2</v>
      </c>
      <c r="G252">
        <f t="shared" si="3"/>
        <v>0</v>
      </c>
    </row>
    <row r="253" spans="1:7" ht="14.25" customHeight="1">
      <c r="A253" s="69">
        <v>42667</v>
      </c>
      <c r="B253" s="50" t="s">
        <v>432</v>
      </c>
      <c r="C253" s="50" t="s">
        <v>433</v>
      </c>
      <c r="D253" s="50" t="s">
        <v>211</v>
      </c>
      <c r="E253" s="50" t="s">
        <v>125</v>
      </c>
      <c r="F253" s="50">
        <v>35</v>
      </c>
      <c r="G253">
        <f t="shared" si="3"/>
        <v>0</v>
      </c>
    </row>
    <row r="254" spans="1:7" ht="14.25" customHeight="1">
      <c r="A254" s="69">
        <v>42668</v>
      </c>
      <c r="B254" s="50" t="s">
        <v>434</v>
      </c>
      <c r="C254" s="50" t="s">
        <v>132</v>
      </c>
      <c r="D254" s="50" t="s">
        <v>133</v>
      </c>
      <c r="E254" s="50" t="s">
        <v>110</v>
      </c>
      <c r="F254" s="50">
        <v>19</v>
      </c>
      <c r="G254">
        <f t="shared" si="3"/>
        <v>0</v>
      </c>
    </row>
    <row r="255" spans="1:7" ht="14.25" customHeight="1">
      <c r="A255" s="69">
        <v>42668</v>
      </c>
      <c r="B255" s="50" t="s">
        <v>435</v>
      </c>
      <c r="C255" s="50" t="s">
        <v>173</v>
      </c>
      <c r="D255" s="50" t="s">
        <v>109</v>
      </c>
      <c r="E255" s="50" t="s">
        <v>110</v>
      </c>
      <c r="F255" s="50">
        <v>46</v>
      </c>
      <c r="G255">
        <f t="shared" si="3"/>
        <v>0</v>
      </c>
    </row>
    <row r="256" spans="1:7" ht="14.25" customHeight="1">
      <c r="A256" s="69">
        <v>42669</v>
      </c>
      <c r="B256" s="50" t="s">
        <v>436</v>
      </c>
      <c r="C256" s="50" t="s">
        <v>158</v>
      </c>
      <c r="D256" s="50" t="s">
        <v>114</v>
      </c>
      <c r="E256" s="50" t="s">
        <v>110</v>
      </c>
      <c r="F256" s="50">
        <v>23</v>
      </c>
      <c r="G256">
        <f t="shared" si="3"/>
        <v>0</v>
      </c>
    </row>
    <row r="257" spans="1:7" ht="14.25" customHeight="1">
      <c r="A257" s="69">
        <v>42671</v>
      </c>
      <c r="B257" s="50" t="s">
        <v>437</v>
      </c>
      <c r="C257" s="50" t="s">
        <v>153</v>
      </c>
      <c r="D257" s="50" t="s">
        <v>109</v>
      </c>
      <c r="E257" s="50" t="s">
        <v>110</v>
      </c>
      <c r="F257" s="50">
        <v>35</v>
      </c>
      <c r="G257">
        <f t="shared" si="3"/>
        <v>0</v>
      </c>
    </row>
    <row r="258" spans="1:7" ht="14.25" customHeight="1">
      <c r="A258" s="69">
        <v>42672</v>
      </c>
      <c r="B258" s="50" t="s">
        <v>438</v>
      </c>
      <c r="C258" s="50" t="s">
        <v>144</v>
      </c>
      <c r="D258" s="50" t="s">
        <v>109</v>
      </c>
      <c r="E258" s="50" t="s">
        <v>110</v>
      </c>
      <c r="F258" s="50">
        <v>5</v>
      </c>
      <c r="G258">
        <f t="shared" si="3"/>
        <v>0</v>
      </c>
    </row>
    <row r="259" spans="1:7" ht="14.25" customHeight="1">
      <c r="A259" s="69">
        <v>42673</v>
      </c>
      <c r="B259" s="50" t="s">
        <v>439</v>
      </c>
      <c r="C259" s="50" t="s">
        <v>142</v>
      </c>
      <c r="D259" s="50" t="s">
        <v>114</v>
      </c>
      <c r="E259" s="50" t="s">
        <v>110</v>
      </c>
      <c r="F259" s="50">
        <v>25</v>
      </c>
      <c r="G259">
        <f t="shared" si="3"/>
        <v>0</v>
      </c>
    </row>
    <row r="260" spans="1:7" ht="14.25" customHeight="1">
      <c r="A260" s="69">
        <v>42673</v>
      </c>
      <c r="B260" s="50" t="s">
        <v>440</v>
      </c>
      <c r="C260" s="50" t="s">
        <v>113</v>
      </c>
      <c r="D260" s="50" t="s">
        <v>114</v>
      </c>
      <c r="E260" s="50" t="s">
        <v>110</v>
      </c>
      <c r="F260" s="50">
        <v>50</v>
      </c>
      <c r="G260">
        <f t="shared" ref="G260:G323" si="4">IF(AND(A260&gt;=I259,A260&lt;=I258),F260,0)</f>
        <v>0</v>
      </c>
    </row>
    <row r="261" spans="1:7" ht="14.25" customHeight="1">
      <c r="A261" s="69">
        <v>42674</v>
      </c>
      <c r="B261" s="50" t="s">
        <v>441</v>
      </c>
      <c r="C261" s="50" t="s">
        <v>442</v>
      </c>
      <c r="D261" s="50" t="s">
        <v>124</v>
      </c>
      <c r="E261" s="50" t="s">
        <v>125</v>
      </c>
      <c r="F261" s="50">
        <v>2</v>
      </c>
      <c r="G261">
        <f t="shared" si="4"/>
        <v>0</v>
      </c>
    </row>
    <row r="262" spans="1:7" ht="14.25" customHeight="1">
      <c r="A262" s="69">
        <v>42675</v>
      </c>
      <c r="B262" s="50" t="s">
        <v>443</v>
      </c>
      <c r="C262" s="50" t="s">
        <v>127</v>
      </c>
      <c r="D262" s="50" t="s">
        <v>109</v>
      </c>
      <c r="E262" s="50" t="s">
        <v>110</v>
      </c>
      <c r="F262" s="50">
        <v>31</v>
      </c>
      <c r="G262">
        <f t="shared" si="4"/>
        <v>0</v>
      </c>
    </row>
    <row r="263" spans="1:7" ht="14.25" customHeight="1">
      <c r="A263" s="69">
        <v>42675</v>
      </c>
      <c r="B263" s="50" t="s">
        <v>444</v>
      </c>
      <c r="C263" s="50" t="s">
        <v>144</v>
      </c>
      <c r="D263" s="50" t="s">
        <v>109</v>
      </c>
      <c r="E263" s="50" t="s">
        <v>110</v>
      </c>
      <c r="F263" s="50">
        <v>31</v>
      </c>
      <c r="G263">
        <f t="shared" si="4"/>
        <v>0</v>
      </c>
    </row>
    <row r="264" spans="1:7" ht="14.25" customHeight="1">
      <c r="A264" s="69">
        <v>42675</v>
      </c>
      <c r="B264" s="50" t="s">
        <v>445</v>
      </c>
      <c r="C264" s="50" t="s">
        <v>153</v>
      </c>
      <c r="D264" s="50" t="s">
        <v>109</v>
      </c>
      <c r="E264" s="50" t="s">
        <v>110</v>
      </c>
      <c r="F264" s="50">
        <v>23</v>
      </c>
      <c r="G264">
        <f t="shared" si="4"/>
        <v>0</v>
      </c>
    </row>
    <row r="265" spans="1:7" ht="14.25" customHeight="1">
      <c r="A265" s="69">
        <v>42675</v>
      </c>
      <c r="B265" s="50" t="s">
        <v>446</v>
      </c>
      <c r="C265" s="50" t="s">
        <v>186</v>
      </c>
      <c r="D265" s="50" t="s">
        <v>109</v>
      </c>
      <c r="E265" s="50" t="s">
        <v>110</v>
      </c>
      <c r="F265" s="50">
        <v>24</v>
      </c>
      <c r="G265">
        <f t="shared" si="4"/>
        <v>0</v>
      </c>
    </row>
    <row r="266" spans="1:7" ht="14.25" customHeight="1">
      <c r="A266" s="69">
        <v>42676</v>
      </c>
      <c r="B266" s="50" t="s">
        <v>447</v>
      </c>
      <c r="C266" s="50" t="s">
        <v>151</v>
      </c>
      <c r="D266" s="50" t="s">
        <v>109</v>
      </c>
      <c r="E266" s="50" t="s">
        <v>110</v>
      </c>
      <c r="F266" s="50">
        <v>39</v>
      </c>
      <c r="G266">
        <f t="shared" si="4"/>
        <v>0</v>
      </c>
    </row>
    <row r="267" spans="1:7" ht="14.25" customHeight="1">
      <c r="A267" s="69">
        <v>42676</v>
      </c>
      <c r="B267" s="50" t="s">
        <v>448</v>
      </c>
      <c r="C267" s="50" t="s">
        <v>166</v>
      </c>
      <c r="D267" s="50" t="s">
        <v>109</v>
      </c>
      <c r="E267" s="50" t="s">
        <v>110</v>
      </c>
      <c r="F267" s="50">
        <v>8</v>
      </c>
      <c r="G267">
        <f t="shared" si="4"/>
        <v>0</v>
      </c>
    </row>
    <row r="268" spans="1:7" ht="14.25" customHeight="1">
      <c r="A268" s="69">
        <v>42676</v>
      </c>
      <c r="B268" s="50" t="s">
        <v>449</v>
      </c>
      <c r="C268" s="50" t="s">
        <v>183</v>
      </c>
      <c r="D268" s="50" t="s">
        <v>109</v>
      </c>
      <c r="E268" s="50" t="s">
        <v>110</v>
      </c>
      <c r="F268" s="50">
        <v>25</v>
      </c>
      <c r="G268">
        <f t="shared" si="4"/>
        <v>0</v>
      </c>
    </row>
    <row r="269" spans="1:7" ht="14.25" customHeight="1">
      <c r="A269" s="69">
        <v>42678</v>
      </c>
      <c r="B269" s="50" t="s">
        <v>450</v>
      </c>
      <c r="C269" s="50" t="s">
        <v>178</v>
      </c>
      <c r="D269" s="50" t="s">
        <v>120</v>
      </c>
      <c r="E269" s="50" t="s">
        <v>110</v>
      </c>
      <c r="F269" s="50">
        <v>25</v>
      </c>
      <c r="G269">
        <f t="shared" si="4"/>
        <v>0</v>
      </c>
    </row>
    <row r="270" spans="1:7" ht="14.25" customHeight="1">
      <c r="A270" s="69">
        <v>42679</v>
      </c>
      <c r="B270" s="50" t="s">
        <v>451</v>
      </c>
      <c r="C270" s="50" t="s">
        <v>132</v>
      </c>
      <c r="D270" s="50" t="s">
        <v>133</v>
      </c>
      <c r="E270" s="50" t="s">
        <v>110</v>
      </c>
      <c r="F270" s="50">
        <v>30</v>
      </c>
      <c r="G270">
        <f t="shared" si="4"/>
        <v>0</v>
      </c>
    </row>
    <row r="271" spans="1:7" ht="14.25" customHeight="1">
      <c r="A271" s="69">
        <v>42681</v>
      </c>
      <c r="B271" s="50" t="s">
        <v>452</v>
      </c>
      <c r="C271" s="50" t="s">
        <v>127</v>
      </c>
      <c r="D271" s="50" t="s">
        <v>109</v>
      </c>
      <c r="E271" s="50" t="s">
        <v>110</v>
      </c>
      <c r="F271" s="50">
        <v>31</v>
      </c>
      <c r="G271">
        <f t="shared" si="4"/>
        <v>0</v>
      </c>
    </row>
    <row r="272" spans="1:7" ht="14.25" customHeight="1">
      <c r="A272" s="69">
        <v>42682</v>
      </c>
      <c r="B272" s="50" t="s">
        <v>453</v>
      </c>
      <c r="C272" s="50" t="s">
        <v>186</v>
      </c>
      <c r="D272" s="50" t="s">
        <v>109</v>
      </c>
      <c r="E272" s="50" t="s">
        <v>110</v>
      </c>
      <c r="F272" s="50">
        <v>2</v>
      </c>
      <c r="G272">
        <f t="shared" si="4"/>
        <v>0</v>
      </c>
    </row>
    <row r="273" spans="1:7" ht="14.25" customHeight="1">
      <c r="A273" s="69">
        <v>42682</v>
      </c>
      <c r="B273" s="50" t="s">
        <v>454</v>
      </c>
      <c r="C273" s="50" t="s">
        <v>173</v>
      </c>
      <c r="D273" s="50" t="s">
        <v>109</v>
      </c>
      <c r="E273" s="50" t="s">
        <v>110</v>
      </c>
      <c r="F273" s="50">
        <v>11</v>
      </c>
      <c r="G273">
        <f t="shared" si="4"/>
        <v>0</v>
      </c>
    </row>
    <row r="274" spans="1:7" ht="14.25" customHeight="1">
      <c r="A274" s="69">
        <v>42683</v>
      </c>
      <c r="B274" s="50" t="s">
        <v>455</v>
      </c>
      <c r="C274" s="50" t="s">
        <v>207</v>
      </c>
      <c r="D274" s="50" t="s">
        <v>181</v>
      </c>
      <c r="E274" s="50" t="s">
        <v>110</v>
      </c>
      <c r="F274" s="50">
        <v>15</v>
      </c>
      <c r="G274">
        <f t="shared" si="4"/>
        <v>0</v>
      </c>
    </row>
    <row r="275" spans="1:7" ht="14.25" customHeight="1">
      <c r="A275" s="69">
        <v>42683</v>
      </c>
      <c r="B275" s="50" t="s">
        <v>456</v>
      </c>
      <c r="C275" s="50" t="s">
        <v>196</v>
      </c>
      <c r="D275" s="50" t="s">
        <v>176</v>
      </c>
      <c r="E275" s="50" t="s">
        <v>110</v>
      </c>
      <c r="F275" s="50">
        <v>19</v>
      </c>
      <c r="G275">
        <f t="shared" si="4"/>
        <v>0</v>
      </c>
    </row>
    <row r="276" spans="1:7" ht="14.25" customHeight="1">
      <c r="A276" s="69">
        <v>42684</v>
      </c>
      <c r="B276" s="50" t="s">
        <v>457</v>
      </c>
      <c r="C276" s="50" t="s">
        <v>186</v>
      </c>
      <c r="D276" s="50" t="s">
        <v>109</v>
      </c>
      <c r="E276" s="50" t="s">
        <v>110</v>
      </c>
      <c r="F276" s="50">
        <v>34</v>
      </c>
      <c r="G276">
        <f t="shared" si="4"/>
        <v>0</v>
      </c>
    </row>
    <row r="277" spans="1:7" ht="14.25" customHeight="1">
      <c r="A277" s="69">
        <v>42684</v>
      </c>
      <c r="B277" s="50" t="s">
        <v>458</v>
      </c>
      <c r="C277" s="50" t="s">
        <v>183</v>
      </c>
      <c r="D277" s="50" t="s">
        <v>109</v>
      </c>
      <c r="E277" s="50" t="s">
        <v>110</v>
      </c>
      <c r="F277" s="50">
        <v>50</v>
      </c>
      <c r="G277">
        <f t="shared" si="4"/>
        <v>0</v>
      </c>
    </row>
    <row r="278" spans="1:7" ht="14.25" customHeight="1">
      <c r="A278" s="69">
        <v>42685</v>
      </c>
      <c r="B278" s="50" t="s">
        <v>459</v>
      </c>
      <c r="C278" s="50" t="s">
        <v>168</v>
      </c>
      <c r="D278" s="50" t="s">
        <v>169</v>
      </c>
      <c r="E278" s="50" t="s">
        <v>110</v>
      </c>
      <c r="F278" s="50">
        <v>16</v>
      </c>
      <c r="G278">
        <f t="shared" si="4"/>
        <v>0</v>
      </c>
    </row>
    <row r="279" spans="1:7" ht="14.25" customHeight="1">
      <c r="A279" s="69">
        <v>42686</v>
      </c>
      <c r="B279" s="50" t="s">
        <v>460</v>
      </c>
      <c r="C279" s="50" t="s">
        <v>423</v>
      </c>
      <c r="D279" s="50" t="s">
        <v>211</v>
      </c>
      <c r="E279" s="50" t="s">
        <v>125</v>
      </c>
      <c r="F279" s="50">
        <v>39</v>
      </c>
      <c r="G279">
        <f t="shared" si="4"/>
        <v>0</v>
      </c>
    </row>
    <row r="280" spans="1:7" ht="14.25" customHeight="1">
      <c r="A280" s="69">
        <v>42687</v>
      </c>
      <c r="B280" s="50" t="s">
        <v>461</v>
      </c>
      <c r="C280" s="50" t="s">
        <v>130</v>
      </c>
      <c r="D280" s="50" t="s">
        <v>109</v>
      </c>
      <c r="E280" s="50" t="s">
        <v>110</v>
      </c>
      <c r="F280" s="50">
        <v>8</v>
      </c>
      <c r="G280">
        <f t="shared" si="4"/>
        <v>0</v>
      </c>
    </row>
    <row r="281" spans="1:7" ht="14.25" customHeight="1">
      <c r="A281" s="69">
        <v>42688</v>
      </c>
      <c r="B281" s="50" t="s">
        <v>462</v>
      </c>
      <c r="C281" s="50" t="s">
        <v>228</v>
      </c>
      <c r="D281" s="50" t="s">
        <v>169</v>
      </c>
      <c r="E281" s="50" t="s">
        <v>110</v>
      </c>
      <c r="F281" s="50">
        <v>46</v>
      </c>
      <c r="G281">
        <f t="shared" si="4"/>
        <v>0</v>
      </c>
    </row>
    <row r="282" spans="1:7" ht="14.25" customHeight="1">
      <c r="A282" s="69">
        <v>42689</v>
      </c>
      <c r="B282" s="50" t="s">
        <v>463</v>
      </c>
      <c r="C282" s="50" t="s">
        <v>166</v>
      </c>
      <c r="D282" s="50" t="s">
        <v>109</v>
      </c>
      <c r="E282" s="50" t="s">
        <v>110</v>
      </c>
      <c r="F282" s="50">
        <v>3</v>
      </c>
      <c r="G282">
        <f t="shared" si="4"/>
        <v>0</v>
      </c>
    </row>
    <row r="283" spans="1:7" ht="14.25" customHeight="1">
      <c r="A283" s="69">
        <v>42690</v>
      </c>
      <c r="B283" s="50" t="s">
        <v>464</v>
      </c>
      <c r="C283" s="50" t="s">
        <v>119</v>
      </c>
      <c r="D283" s="50" t="s">
        <v>120</v>
      </c>
      <c r="E283" s="50" t="s">
        <v>110</v>
      </c>
      <c r="F283" s="50">
        <v>48</v>
      </c>
      <c r="G283">
        <f t="shared" si="4"/>
        <v>0</v>
      </c>
    </row>
    <row r="284" spans="1:7" ht="14.25" customHeight="1">
      <c r="A284" s="69">
        <v>42690</v>
      </c>
      <c r="B284" s="50" t="s">
        <v>465</v>
      </c>
      <c r="C284" s="50" t="s">
        <v>166</v>
      </c>
      <c r="D284" s="50" t="s">
        <v>109</v>
      </c>
      <c r="E284" s="50" t="s">
        <v>110</v>
      </c>
      <c r="F284" s="50">
        <v>45</v>
      </c>
      <c r="G284">
        <f t="shared" si="4"/>
        <v>0</v>
      </c>
    </row>
    <row r="285" spans="1:7" ht="14.25" customHeight="1">
      <c r="A285" s="69">
        <v>42690</v>
      </c>
      <c r="B285" s="50" t="s">
        <v>466</v>
      </c>
      <c r="C285" s="50" t="s">
        <v>183</v>
      </c>
      <c r="D285" s="50" t="s">
        <v>109</v>
      </c>
      <c r="E285" s="50" t="s">
        <v>110</v>
      </c>
      <c r="F285" s="50">
        <v>16</v>
      </c>
      <c r="G285">
        <f t="shared" si="4"/>
        <v>0</v>
      </c>
    </row>
    <row r="286" spans="1:7" ht="14.25" customHeight="1">
      <c r="A286" s="69">
        <v>42691</v>
      </c>
      <c r="B286" s="50" t="s">
        <v>467</v>
      </c>
      <c r="C286" s="50" t="s">
        <v>186</v>
      </c>
      <c r="D286" s="50" t="s">
        <v>109</v>
      </c>
      <c r="E286" s="50" t="s">
        <v>110</v>
      </c>
      <c r="F286" s="50">
        <v>33</v>
      </c>
      <c r="G286">
        <f t="shared" si="4"/>
        <v>0</v>
      </c>
    </row>
    <row r="287" spans="1:7" ht="14.25" customHeight="1">
      <c r="A287" s="69">
        <v>42693</v>
      </c>
      <c r="B287" s="50" t="s">
        <v>468</v>
      </c>
      <c r="C287" s="50" t="s">
        <v>178</v>
      </c>
      <c r="D287" s="50" t="s">
        <v>120</v>
      </c>
      <c r="E287" s="50" t="s">
        <v>110</v>
      </c>
      <c r="F287" s="50">
        <v>38</v>
      </c>
      <c r="G287">
        <f t="shared" si="4"/>
        <v>0</v>
      </c>
    </row>
    <row r="288" spans="1:7" ht="14.25" customHeight="1">
      <c r="A288" s="69">
        <v>42695</v>
      </c>
      <c r="B288" s="50" t="s">
        <v>469</v>
      </c>
      <c r="C288" s="50" t="s">
        <v>142</v>
      </c>
      <c r="D288" s="50" t="s">
        <v>114</v>
      </c>
      <c r="E288" s="50" t="s">
        <v>110</v>
      </c>
      <c r="F288" s="50">
        <v>2</v>
      </c>
      <c r="G288">
        <f t="shared" si="4"/>
        <v>0</v>
      </c>
    </row>
    <row r="289" spans="1:7" ht="14.25" customHeight="1">
      <c r="A289" s="69">
        <v>42697</v>
      </c>
      <c r="B289" s="50" t="s">
        <v>470</v>
      </c>
      <c r="C289" s="50" t="s">
        <v>144</v>
      </c>
      <c r="D289" s="50" t="s">
        <v>109</v>
      </c>
      <c r="E289" s="50" t="s">
        <v>110</v>
      </c>
      <c r="F289" s="50">
        <v>10</v>
      </c>
      <c r="G289">
        <f t="shared" si="4"/>
        <v>0</v>
      </c>
    </row>
    <row r="290" spans="1:7" ht="14.25" customHeight="1">
      <c r="A290" s="69">
        <v>42697</v>
      </c>
      <c r="B290" s="50" t="s">
        <v>471</v>
      </c>
      <c r="C290" s="50" t="s">
        <v>186</v>
      </c>
      <c r="D290" s="50" t="s">
        <v>109</v>
      </c>
      <c r="E290" s="50" t="s">
        <v>110</v>
      </c>
      <c r="F290" s="50">
        <v>48</v>
      </c>
      <c r="G290">
        <f t="shared" si="4"/>
        <v>0</v>
      </c>
    </row>
    <row r="291" spans="1:7" ht="14.25" customHeight="1">
      <c r="A291" s="69">
        <v>42703</v>
      </c>
      <c r="B291" s="50" t="s">
        <v>472</v>
      </c>
      <c r="C291" s="50" t="s">
        <v>144</v>
      </c>
      <c r="D291" s="50" t="s">
        <v>109</v>
      </c>
      <c r="E291" s="50" t="s">
        <v>110</v>
      </c>
      <c r="F291" s="50">
        <v>20</v>
      </c>
      <c r="G291">
        <f t="shared" si="4"/>
        <v>0</v>
      </c>
    </row>
    <row r="292" spans="1:7" ht="14.25" customHeight="1">
      <c r="A292" s="69">
        <v>42705</v>
      </c>
      <c r="B292" s="50" t="s">
        <v>473</v>
      </c>
      <c r="C292" s="50" t="s">
        <v>151</v>
      </c>
      <c r="D292" s="50" t="s">
        <v>109</v>
      </c>
      <c r="E292" s="50" t="s">
        <v>110</v>
      </c>
      <c r="F292" s="50">
        <v>3</v>
      </c>
      <c r="G292">
        <f t="shared" si="4"/>
        <v>0</v>
      </c>
    </row>
    <row r="293" spans="1:7" ht="14.25" customHeight="1">
      <c r="A293" s="69">
        <v>42707</v>
      </c>
      <c r="B293" s="50" t="s">
        <v>474</v>
      </c>
      <c r="C293" s="50" t="s">
        <v>173</v>
      </c>
      <c r="D293" s="50" t="s">
        <v>109</v>
      </c>
      <c r="E293" s="50" t="s">
        <v>110</v>
      </c>
      <c r="F293" s="50">
        <v>41</v>
      </c>
      <c r="G293">
        <f t="shared" si="4"/>
        <v>0</v>
      </c>
    </row>
    <row r="294" spans="1:7" ht="14.25" customHeight="1">
      <c r="A294" s="69">
        <v>42708</v>
      </c>
      <c r="B294" s="50" t="s">
        <v>475</v>
      </c>
      <c r="C294" s="50" t="s">
        <v>148</v>
      </c>
      <c r="D294" s="50" t="s">
        <v>133</v>
      </c>
      <c r="E294" s="50" t="s">
        <v>110</v>
      </c>
      <c r="F294" s="50">
        <v>1</v>
      </c>
      <c r="G294">
        <f t="shared" si="4"/>
        <v>0</v>
      </c>
    </row>
    <row r="295" spans="1:7" ht="14.25" customHeight="1">
      <c r="A295" s="69">
        <v>42890</v>
      </c>
      <c r="B295" s="50" t="s">
        <v>476</v>
      </c>
      <c r="C295" s="50" t="s">
        <v>413</v>
      </c>
      <c r="D295" s="50" t="s">
        <v>120</v>
      </c>
      <c r="E295" s="50" t="s">
        <v>110</v>
      </c>
      <c r="F295" s="50">
        <v>30</v>
      </c>
      <c r="G295">
        <f t="shared" si="4"/>
        <v>0</v>
      </c>
    </row>
    <row r="296" spans="1:7" ht="14.25" customHeight="1">
      <c r="A296" s="69">
        <v>42710</v>
      </c>
      <c r="B296" s="50" t="s">
        <v>477</v>
      </c>
      <c r="C296" s="50" t="s">
        <v>333</v>
      </c>
      <c r="D296" s="50" t="s">
        <v>282</v>
      </c>
      <c r="E296" s="50" t="s">
        <v>110</v>
      </c>
      <c r="F296" s="50">
        <v>13</v>
      </c>
      <c r="G296">
        <f t="shared" si="4"/>
        <v>0</v>
      </c>
    </row>
    <row r="297" spans="1:7" ht="14.25" customHeight="1">
      <c r="A297" s="69">
        <v>42710</v>
      </c>
      <c r="B297" s="50" t="s">
        <v>478</v>
      </c>
      <c r="C297" s="50" t="s">
        <v>127</v>
      </c>
      <c r="D297" s="50" t="s">
        <v>109</v>
      </c>
      <c r="E297" s="50" t="s">
        <v>110</v>
      </c>
      <c r="F297" s="50">
        <v>11</v>
      </c>
      <c r="G297">
        <f t="shared" si="4"/>
        <v>0</v>
      </c>
    </row>
    <row r="298" spans="1:7" ht="14.25" customHeight="1">
      <c r="A298" s="69">
        <v>42711</v>
      </c>
      <c r="B298" s="50" t="s">
        <v>479</v>
      </c>
      <c r="C298" s="50" t="s">
        <v>151</v>
      </c>
      <c r="D298" s="50" t="s">
        <v>109</v>
      </c>
      <c r="E298" s="50" t="s">
        <v>110</v>
      </c>
      <c r="F298" s="50">
        <v>47</v>
      </c>
      <c r="G298">
        <f t="shared" si="4"/>
        <v>0</v>
      </c>
    </row>
    <row r="299" spans="1:7" ht="14.25" customHeight="1">
      <c r="A299" s="69">
        <v>42711</v>
      </c>
      <c r="B299" s="50" t="s">
        <v>480</v>
      </c>
      <c r="C299" s="50" t="s">
        <v>117</v>
      </c>
      <c r="D299" s="50" t="s">
        <v>109</v>
      </c>
      <c r="E299" s="50" t="s">
        <v>110</v>
      </c>
      <c r="F299" s="50">
        <v>27</v>
      </c>
      <c r="G299">
        <f t="shared" si="4"/>
        <v>0</v>
      </c>
    </row>
    <row r="300" spans="1:7" ht="14.25" customHeight="1">
      <c r="A300" s="69">
        <v>42712</v>
      </c>
      <c r="B300" s="50" t="s">
        <v>481</v>
      </c>
      <c r="C300" s="50" t="s">
        <v>175</v>
      </c>
      <c r="D300" s="50" t="s">
        <v>176</v>
      </c>
      <c r="E300" s="50" t="s">
        <v>110</v>
      </c>
      <c r="F300" s="50">
        <v>33</v>
      </c>
      <c r="G300">
        <f t="shared" si="4"/>
        <v>0</v>
      </c>
    </row>
    <row r="301" spans="1:7" ht="14.25" customHeight="1">
      <c r="A301" s="69">
        <v>42894</v>
      </c>
      <c r="B301" s="50" t="s">
        <v>482</v>
      </c>
      <c r="C301" s="50" t="s">
        <v>117</v>
      </c>
      <c r="D301" s="50" t="s">
        <v>109</v>
      </c>
      <c r="E301" s="50" t="s">
        <v>110</v>
      </c>
      <c r="F301" s="50">
        <v>3</v>
      </c>
      <c r="G301">
        <f t="shared" si="4"/>
        <v>0</v>
      </c>
    </row>
    <row r="302" spans="1:7" ht="14.25" customHeight="1">
      <c r="A302" s="69">
        <v>42712</v>
      </c>
      <c r="B302" s="50" t="s">
        <v>483</v>
      </c>
      <c r="C302" s="50" t="s">
        <v>173</v>
      </c>
      <c r="D302" s="50" t="s">
        <v>109</v>
      </c>
      <c r="E302" s="50" t="s">
        <v>110</v>
      </c>
      <c r="F302" s="50">
        <v>10</v>
      </c>
      <c r="G302">
        <f t="shared" si="4"/>
        <v>0</v>
      </c>
    </row>
    <row r="303" spans="1:7" ht="14.25" customHeight="1">
      <c r="A303" s="69">
        <v>42896</v>
      </c>
      <c r="B303" s="50" t="s">
        <v>484</v>
      </c>
      <c r="C303" s="50" t="s">
        <v>142</v>
      </c>
      <c r="D303" s="50" t="s">
        <v>114</v>
      </c>
      <c r="E303" s="50" t="s">
        <v>110</v>
      </c>
      <c r="F303" s="50">
        <v>28</v>
      </c>
      <c r="G303">
        <f t="shared" si="4"/>
        <v>0</v>
      </c>
    </row>
    <row r="304" spans="1:7" ht="14.25" customHeight="1">
      <c r="A304" s="69">
        <v>42715</v>
      </c>
      <c r="B304" s="50" t="s">
        <v>485</v>
      </c>
      <c r="C304" s="50" t="s">
        <v>210</v>
      </c>
      <c r="D304" s="50" t="s">
        <v>371</v>
      </c>
      <c r="E304" s="50" t="s">
        <v>125</v>
      </c>
      <c r="F304" s="50">
        <v>24</v>
      </c>
      <c r="G304">
        <f t="shared" si="4"/>
        <v>0</v>
      </c>
    </row>
    <row r="305" spans="1:7" ht="14.25" customHeight="1">
      <c r="A305" s="69">
        <v>42717</v>
      </c>
      <c r="B305" s="50" t="s">
        <v>486</v>
      </c>
      <c r="C305" s="50" t="s">
        <v>333</v>
      </c>
      <c r="D305" s="50" t="s">
        <v>282</v>
      </c>
      <c r="E305" s="50" t="s">
        <v>110</v>
      </c>
      <c r="F305" s="50">
        <v>40</v>
      </c>
      <c r="G305">
        <f t="shared" si="4"/>
        <v>0</v>
      </c>
    </row>
    <row r="306" spans="1:7" ht="14.25" customHeight="1">
      <c r="A306" s="69">
        <v>42718</v>
      </c>
      <c r="B306" s="50" t="s">
        <v>487</v>
      </c>
      <c r="C306" s="50" t="s">
        <v>153</v>
      </c>
      <c r="D306" s="50" t="s">
        <v>109</v>
      </c>
      <c r="E306" s="50" t="s">
        <v>110</v>
      </c>
      <c r="F306" s="50">
        <v>13</v>
      </c>
      <c r="G306">
        <f t="shared" si="4"/>
        <v>0</v>
      </c>
    </row>
    <row r="307" spans="1:7" ht="14.25" customHeight="1">
      <c r="A307" s="69">
        <v>42719</v>
      </c>
      <c r="B307" s="50" t="s">
        <v>488</v>
      </c>
      <c r="C307" s="50" t="s">
        <v>489</v>
      </c>
      <c r="D307" s="50" t="s">
        <v>140</v>
      </c>
      <c r="E307" s="50" t="s">
        <v>125</v>
      </c>
      <c r="F307" s="50">
        <v>17</v>
      </c>
      <c r="G307">
        <f t="shared" si="4"/>
        <v>0</v>
      </c>
    </row>
    <row r="308" spans="1:7" ht="14.25" customHeight="1">
      <c r="A308" s="69">
        <v>42719</v>
      </c>
      <c r="B308" s="50" t="s">
        <v>490</v>
      </c>
      <c r="C308" s="50" t="s">
        <v>491</v>
      </c>
      <c r="D308" s="50" t="s">
        <v>137</v>
      </c>
      <c r="E308" s="50" t="s">
        <v>125</v>
      </c>
      <c r="F308" s="50">
        <v>11</v>
      </c>
      <c r="G308">
        <f t="shared" si="4"/>
        <v>0</v>
      </c>
    </row>
    <row r="309" spans="1:7" ht="14.25" customHeight="1">
      <c r="A309" s="69">
        <v>42719</v>
      </c>
      <c r="B309" s="50" t="s">
        <v>492</v>
      </c>
      <c r="C309" s="50" t="s">
        <v>117</v>
      </c>
      <c r="D309" s="50" t="s">
        <v>109</v>
      </c>
      <c r="E309" s="50" t="s">
        <v>110</v>
      </c>
      <c r="F309" s="50">
        <v>47</v>
      </c>
      <c r="G309">
        <f t="shared" si="4"/>
        <v>0</v>
      </c>
    </row>
    <row r="310" spans="1:7" ht="14.25" customHeight="1">
      <c r="A310" s="69">
        <v>42720</v>
      </c>
      <c r="B310" s="50" t="s">
        <v>493</v>
      </c>
      <c r="C310" s="50" t="s">
        <v>151</v>
      </c>
      <c r="D310" s="50" t="s">
        <v>109</v>
      </c>
      <c r="E310" s="50" t="s">
        <v>110</v>
      </c>
      <c r="F310" s="50">
        <v>5</v>
      </c>
      <c r="G310">
        <f t="shared" si="4"/>
        <v>0</v>
      </c>
    </row>
    <row r="311" spans="1:7" ht="14.25" customHeight="1">
      <c r="A311" s="69">
        <v>42720</v>
      </c>
      <c r="B311" s="50" t="s">
        <v>494</v>
      </c>
      <c r="C311" s="50" t="s">
        <v>117</v>
      </c>
      <c r="D311" s="50" t="s">
        <v>109</v>
      </c>
      <c r="E311" s="50" t="s">
        <v>110</v>
      </c>
      <c r="F311" s="50">
        <v>47</v>
      </c>
      <c r="G311">
        <f t="shared" si="4"/>
        <v>0</v>
      </c>
    </row>
    <row r="312" spans="1:7" ht="14.25" customHeight="1">
      <c r="A312" s="69">
        <v>42722</v>
      </c>
      <c r="B312" s="50" t="s">
        <v>495</v>
      </c>
      <c r="C312" s="50" t="s">
        <v>117</v>
      </c>
      <c r="D312" s="50" t="s">
        <v>109</v>
      </c>
      <c r="E312" s="50" t="s">
        <v>110</v>
      </c>
      <c r="F312" s="50">
        <v>10</v>
      </c>
      <c r="G312">
        <f t="shared" si="4"/>
        <v>0</v>
      </c>
    </row>
    <row r="313" spans="1:7" ht="14.25" customHeight="1">
      <c r="A313" s="69">
        <v>42723</v>
      </c>
      <c r="B313" s="50" t="s">
        <v>496</v>
      </c>
      <c r="C313" s="50" t="s">
        <v>497</v>
      </c>
      <c r="D313" s="50" t="s">
        <v>124</v>
      </c>
      <c r="E313" s="50" t="s">
        <v>125</v>
      </c>
      <c r="F313" s="50">
        <v>48</v>
      </c>
      <c r="G313">
        <f t="shared" si="4"/>
        <v>0</v>
      </c>
    </row>
    <row r="314" spans="1:7" ht="14.25" customHeight="1">
      <c r="A314" s="69">
        <v>42723</v>
      </c>
      <c r="B314" s="50" t="s">
        <v>498</v>
      </c>
      <c r="C314" s="50" t="s">
        <v>155</v>
      </c>
      <c r="D314" s="50" t="s">
        <v>156</v>
      </c>
      <c r="E314" s="50" t="s">
        <v>110</v>
      </c>
      <c r="F314" s="50">
        <v>38</v>
      </c>
      <c r="G314">
        <f t="shared" si="4"/>
        <v>0</v>
      </c>
    </row>
    <row r="315" spans="1:7" ht="14.25" customHeight="1">
      <c r="A315" s="69">
        <v>42725</v>
      </c>
      <c r="B315" s="50" t="s">
        <v>499</v>
      </c>
      <c r="C315" s="50" t="s">
        <v>108</v>
      </c>
      <c r="D315" s="50" t="s">
        <v>109</v>
      </c>
      <c r="E315" s="50" t="s">
        <v>110</v>
      </c>
      <c r="F315" s="50">
        <v>31</v>
      </c>
      <c r="G315">
        <f t="shared" si="4"/>
        <v>0</v>
      </c>
    </row>
    <row r="316" spans="1:7" ht="14.25" customHeight="1">
      <c r="A316" s="69">
        <v>42725</v>
      </c>
      <c r="B316" s="50" t="s">
        <v>500</v>
      </c>
      <c r="C316" s="50" t="s">
        <v>130</v>
      </c>
      <c r="D316" s="50" t="s">
        <v>109</v>
      </c>
      <c r="E316" s="50" t="s">
        <v>110</v>
      </c>
      <c r="F316" s="50">
        <v>49</v>
      </c>
      <c r="G316">
        <f t="shared" si="4"/>
        <v>0</v>
      </c>
    </row>
    <row r="317" spans="1:7" ht="14.25" customHeight="1">
      <c r="A317" s="69">
        <v>42726</v>
      </c>
      <c r="B317" s="50" t="s">
        <v>501</v>
      </c>
      <c r="C317" s="50" t="s">
        <v>423</v>
      </c>
      <c r="D317" s="50" t="s">
        <v>371</v>
      </c>
      <c r="E317" s="50" t="s">
        <v>125</v>
      </c>
      <c r="F317" s="50">
        <v>6</v>
      </c>
      <c r="G317">
        <f t="shared" si="4"/>
        <v>0</v>
      </c>
    </row>
    <row r="318" spans="1:7" ht="14.25" customHeight="1">
      <c r="A318" s="69">
        <v>42726</v>
      </c>
      <c r="B318" s="50" t="s">
        <v>502</v>
      </c>
      <c r="C318" s="50" t="s">
        <v>180</v>
      </c>
      <c r="D318" s="50" t="s">
        <v>181</v>
      </c>
      <c r="E318" s="50" t="s">
        <v>110</v>
      </c>
      <c r="F318" s="50">
        <v>48</v>
      </c>
      <c r="G318">
        <f t="shared" si="4"/>
        <v>0</v>
      </c>
    </row>
    <row r="319" spans="1:7" ht="14.25" customHeight="1">
      <c r="A319" s="69">
        <v>42727</v>
      </c>
      <c r="B319" s="50" t="s">
        <v>503</v>
      </c>
      <c r="C319" s="50" t="s">
        <v>151</v>
      </c>
      <c r="D319" s="50" t="s">
        <v>109</v>
      </c>
      <c r="E319" s="50" t="s">
        <v>110</v>
      </c>
      <c r="F319" s="50">
        <v>25</v>
      </c>
      <c r="G319">
        <f t="shared" si="4"/>
        <v>0</v>
      </c>
    </row>
    <row r="320" spans="1:7" ht="14.25" customHeight="1">
      <c r="A320" s="69">
        <v>42727</v>
      </c>
      <c r="B320" s="50" t="s">
        <v>504</v>
      </c>
      <c r="C320" s="50" t="s">
        <v>153</v>
      </c>
      <c r="D320" s="50" t="s">
        <v>109</v>
      </c>
      <c r="E320" s="50" t="s">
        <v>110</v>
      </c>
      <c r="F320" s="50">
        <v>3</v>
      </c>
      <c r="G320">
        <f t="shared" si="4"/>
        <v>0</v>
      </c>
    </row>
    <row r="321" spans="1:7" ht="14.25" customHeight="1">
      <c r="A321" s="69">
        <v>42727</v>
      </c>
      <c r="B321" s="50" t="s">
        <v>505</v>
      </c>
      <c r="C321" s="50" t="s">
        <v>166</v>
      </c>
      <c r="D321" s="50" t="s">
        <v>109</v>
      </c>
      <c r="E321" s="50" t="s">
        <v>110</v>
      </c>
      <c r="F321" s="50">
        <v>28</v>
      </c>
      <c r="G321">
        <f t="shared" si="4"/>
        <v>0</v>
      </c>
    </row>
    <row r="322" spans="1:7" ht="14.25" customHeight="1">
      <c r="A322" s="69">
        <v>42728</v>
      </c>
      <c r="B322" s="50" t="s">
        <v>506</v>
      </c>
      <c r="C322" s="50" t="s">
        <v>117</v>
      </c>
      <c r="D322" s="50" t="s">
        <v>109</v>
      </c>
      <c r="E322" s="50" t="s">
        <v>110</v>
      </c>
      <c r="F322" s="50">
        <v>39</v>
      </c>
      <c r="G322">
        <f t="shared" si="4"/>
        <v>0</v>
      </c>
    </row>
    <row r="323" spans="1:7" ht="14.25" customHeight="1">
      <c r="A323" s="69">
        <v>42728</v>
      </c>
      <c r="B323" s="50" t="s">
        <v>507</v>
      </c>
      <c r="C323" s="50" t="s">
        <v>153</v>
      </c>
      <c r="D323" s="50" t="s">
        <v>109</v>
      </c>
      <c r="E323" s="50" t="s">
        <v>110</v>
      </c>
      <c r="F323" s="50">
        <v>33</v>
      </c>
      <c r="G323">
        <f t="shared" si="4"/>
        <v>0</v>
      </c>
    </row>
    <row r="324" spans="1:7" ht="14.25" customHeight="1">
      <c r="A324" s="69">
        <v>42728</v>
      </c>
      <c r="B324" s="50" t="s">
        <v>508</v>
      </c>
      <c r="C324" s="50" t="s">
        <v>108</v>
      </c>
      <c r="D324" s="50" t="s">
        <v>109</v>
      </c>
      <c r="E324" s="50" t="s">
        <v>110</v>
      </c>
      <c r="F324" s="50">
        <v>27</v>
      </c>
      <c r="G324">
        <f t="shared" ref="G324:G373" si="5">IF(AND(A324&gt;=I323,A324&lt;=I322),F324,0)</f>
        <v>0</v>
      </c>
    </row>
    <row r="325" spans="1:7" ht="14.25" customHeight="1">
      <c r="A325" s="69">
        <v>42728</v>
      </c>
      <c r="B325" s="50" t="s">
        <v>509</v>
      </c>
      <c r="C325" s="50" t="s">
        <v>228</v>
      </c>
      <c r="D325" s="50" t="s">
        <v>169</v>
      </c>
      <c r="E325" s="50" t="s">
        <v>110</v>
      </c>
      <c r="F325" s="50">
        <v>6</v>
      </c>
      <c r="G325">
        <f t="shared" si="5"/>
        <v>0</v>
      </c>
    </row>
    <row r="326" spans="1:7" ht="14.25" customHeight="1">
      <c r="A326" s="69">
        <v>42729</v>
      </c>
      <c r="B326" s="50" t="s">
        <v>510</v>
      </c>
      <c r="C326" s="50" t="s">
        <v>186</v>
      </c>
      <c r="D326" s="50" t="s">
        <v>109</v>
      </c>
      <c r="E326" s="50" t="s">
        <v>110</v>
      </c>
      <c r="F326" s="50">
        <v>2</v>
      </c>
      <c r="G326">
        <f t="shared" si="5"/>
        <v>0</v>
      </c>
    </row>
    <row r="327" spans="1:7" ht="14.25" customHeight="1">
      <c r="A327" s="69">
        <v>42733</v>
      </c>
      <c r="B327" s="50" t="s">
        <v>511</v>
      </c>
      <c r="C327" s="50" t="s">
        <v>117</v>
      </c>
      <c r="D327" s="50" t="s">
        <v>109</v>
      </c>
      <c r="E327" s="50" t="s">
        <v>110</v>
      </c>
      <c r="F327" s="50">
        <v>2</v>
      </c>
      <c r="G327">
        <f t="shared" si="5"/>
        <v>0</v>
      </c>
    </row>
    <row r="328" spans="1:7" ht="14.25" customHeight="1">
      <c r="A328" s="69">
        <v>42733</v>
      </c>
      <c r="B328" s="50" t="s">
        <v>511</v>
      </c>
      <c r="C328" s="50" t="s">
        <v>117</v>
      </c>
      <c r="D328" s="50" t="s">
        <v>109</v>
      </c>
      <c r="E328" s="50" t="s">
        <v>110</v>
      </c>
      <c r="F328" s="50">
        <v>29</v>
      </c>
      <c r="G328">
        <f t="shared" si="5"/>
        <v>0</v>
      </c>
    </row>
    <row r="329" spans="1:7" ht="14.25" customHeight="1">
      <c r="A329" s="69">
        <v>42733</v>
      </c>
      <c r="B329" s="50" t="s">
        <v>511</v>
      </c>
      <c r="C329" s="50" t="s">
        <v>117</v>
      </c>
      <c r="D329" s="50" t="s">
        <v>109</v>
      </c>
      <c r="E329" s="50" t="s">
        <v>110</v>
      </c>
      <c r="F329" s="50">
        <v>14</v>
      </c>
      <c r="G329">
        <f t="shared" si="5"/>
        <v>0</v>
      </c>
    </row>
    <row r="330" spans="1:7" ht="14.25" customHeight="1">
      <c r="A330" s="69">
        <v>42733</v>
      </c>
      <c r="B330" s="50" t="s">
        <v>511</v>
      </c>
      <c r="C330" s="50" t="s">
        <v>117</v>
      </c>
      <c r="D330" s="50" t="s">
        <v>109</v>
      </c>
      <c r="E330" s="50" t="s">
        <v>110</v>
      </c>
      <c r="F330" s="50">
        <v>27</v>
      </c>
      <c r="G330">
        <f t="shared" si="5"/>
        <v>0</v>
      </c>
    </row>
    <row r="331" spans="1:7" ht="14.25" customHeight="1">
      <c r="A331" s="69">
        <v>42736</v>
      </c>
      <c r="B331" s="50" t="s">
        <v>512</v>
      </c>
      <c r="C331" s="50" t="s">
        <v>153</v>
      </c>
      <c r="D331" s="50" t="s">
        <v>109</v>
      </c>
      <c r="E331" s="50" t="s">
        <v>110</v>
      </c>
      <c r="F331" s="50">
        <v>33</v>
      </c>
      <c r="G331">
        <f t="shared" si="5"/>
        <v>0</v>
      </c>
    </row>
    <row r="332" spans="1:7" ht="14.25" customHeight="1">
      <c r="A332" s="69">
        <v>42739</v>
      </c>
      <c r="B332" s="50" t="s">
        <v>513</v>
      </c>
      <c r="C332" s="50" t="s">
        <v>130</v>
      </c>
      <c r="D332" s="50" t="s">
        <v>109</v>
      </c>
      <c r="E332" s="50" t="s">
        <v>110</v>
      </c>
      <c r="F332" s="50">
        <v>14</v>
      </c>
      <c r="G332">
        <f t="shared" si="5"/>
        <v>0</v>
      </c>
    </row>
    <row r="333" spans="1:7" ht="14.25" customHeight="1">
      <c r="A333" s="69">
        <v>42742</v>
      </c>
      <c r="B333" s="50" t="s">
        <v>514</v>
      </c>
      <c r="C333" s="50" t="s">
        <v>158</v>
      </c>
      <c r="D333" s="50" t="s">
        <v>114</v>
      </c>
      <c r="E333" s="50" t="s">
        <v>110</v>
      </c>
      <c r="F333" s="50">
        <v>2</v>
      </c>
      <c r="G333">
        <f t="shared" si="5"/>
        <v>0</v>
      </c>
    </row>
    <row r="334" spans="1:7" ht="14.25" customHeight="1">
      <c r="A334" s="69">
        <v>42743</v>
      </c>
      <c r="B334" s="50" t="s">
        <v>515</v>
      </c>
      <c r="C334" s="50" t="s">
        <v>155</v>
      </c>
      <c r="D334" s="50" t="s">
        <v>156</v>
      </c>
      <c r="E334" s="50" t="s">
        <v>110</v>
      </c>
      <c r="F334" s="50">
        <v>33</v>
      </c>
      <c r="G334">
        <f t="shared" si="5"/>
        <v>0</v>
      </c>
    </row>
    <row r="335" spans="1:7" ht="14.25" customHeight="1">
      <c r="A335" s="69">
        <v>42743</v>
      </c>
      <c r="B335" s="50" t="s">
        <v>516</v>
      </c>
      <c r="C335" s="50" t="s">
        <v>193</v>
      </c>
      <c r="D335" s="50" t="s">
        <v>194</v>
      </c>
      <c r="E335" s="50" t="s">
        <v>110</v>
      </c>
      <c r="F335" s="50">
        <v>3</v>
      </c>
      <c r="G335">
        <f t="shared" si="5"/>
        <v>0</v>
      </c>
    </row>
    <row r="336" spans="1:7" ht="14.25" customHeight="1">
      <c r="A336" s="69">
        <v>42378</v>
      </c>
      <c r="B336" s="50" t="s">
        <v>517</v>
      </c>
      <c r="C336" s="50" t="s">
        <v>518</v>
      </c>
      <c r="D336" s="50" t="s">
        <v>140</v>
      </c>
      <c r="E336" s="50" t="s">
        <v>125</v>
      </c>
      <c r="F336" s="50">
        <v>40</v>
      </c>
      <c r="G336">
        <f t="shared" si="5"/>
        <v>0</v>
      </c>
    </row>
    <row r="337" spans="1:7" ht="14.25" customHeight="1">
      <c r="A337" s="69">
        <v>42757</v>
      </c>
      <c r="B337" s="50" t="s">
        <v>519</v>
      </c>
      <c r="C337" s="50" t="s">
        <v>158</v>
      </c>
      <c r="D337" s="50" t="s">
        <v>114</v>
      </c>
      <c r="E337" s="50" t="s">
        <v>110</v>
      </c>
      <c r="F337" s="50">
        <v>15</v>
      </c>
      <c r="G337">
        <f t="shared" si="5"/>
        <v>0</v>
      </c>
    </row>
    <row r="338" spans="1:7" ht="14.25" customHeight="1">
      <c r="A338" s="69">
        <v>42761</v>
      </c>
      <c r="B338" s="50" t="s">
        <v>520</v>
      </c>
      <c r="C338" s="50" t="s">
        <v>166</v>
      </c>
      <c r="D338" s="50" t="s">
        <v>109</v>
      </c>
      <c r="E338" s="50" t="s">
        <v>110</v>
      </c>
      <c r="F338" s="50">
        <v>48</v>
      </c>
      <c r="G338">
        <f t="shared" si="5"/>
        <v>0</v>
      </c>
    </row>
    <row r="339" spans="1:7" ht="14.25" customHeight="1">
      <c r="A339" s="69">
        <v>42762</v>
      </c>
      <c r="B339" s="50" t="s">
        <v>521</v>
      </c>
      <c r="C339" s="50" t="s">
        <v>132</v>
      </c>
      <c r="D339" s="50" t="s">
        <v>133</v>
      </c>
      <c r="E339" s="50" t="s">
        <v>110</v>
      </c>
      <c r="F339" s="50">
        <v>46</v>
      </c>
      <c r="G339">
        <f t="shared" si="5"/>
        <v>0</v>
      </c>
    </row>
    <row r="340" spans="1:7" ht="14.25" customHeight="1">
      <c r="A340" s="69">
        <v>42763</v>
      </c>
      <c r="B340" s="50" t="s">
        <v>522</v>
      </c>
      <c r="C340" s="50" t="s">
        <v>153</v>
      </c>
      <c r="D340" s="50" t="s">
        <v>109</v>
      </c>
      <c r="E340" s="50" t="s">
        <v>110</v>
      </c>
      <c r="F340" s="50">
        <v>36</v>
      </c>
      <c r="G340">
        <f t="shared" si="5"/>
        <v>0</v>
      </c>
    </row>
    <row r="341" spans="1:7" ht="14.25" customHeight="1">
      <c r="A341" s="69">
        <v>42763</v>
      </c>
      <c r="B341" s="50" t="s">
        <v>523</v>
      </c>
      <c r="C341" s="50" t="s">
        <v>166</v>
      </c>
      <c r="D341" s="50" t="s">
        <v>109</v>
      </c>
      <c r="E341" s="50" t="s">
        <v>110</v>
      </c>
      <c r="F341" s="50">
        <v>44</v>
      </c>
      <c r="G341">
        <f t="shared" si="5"/>
        <v>0</v>
      </c>
    </row>
    <row r="342" spans="1:7" ht="14.25" customHeight="1">
      <c r="A342" s="69">
        <v>42765</v>
      </c>
      <c r="B342" s="50" t="s">
        <v>524</v>
      </c>
      <c r="C342" s="50" t="s">
        <v>173</v>
      </c>
      <c r="D342" s="50" t="s">
        <v>109</v>
      </c>
      <c r="E342" s="50" t="s">
        <v>110</v>
      </c>
      <c r="F342" s="50">
        <v>39</v>
      </c>
      <c r="G342">
        <f t="shared" si="5"/>
        <v>0</v>
      </c>
    </row>
    <row r="343" spans="1:7" ht="14.25" customHeight="1">
      <c r="A343" s="69">
        <v>42403</v>
      </c>
      <c r="B343" s="50" t="s">
        <v>525</v>
      </c>
      <c r="C343" s="50" t="s">
        <v>526</v>
      </c>
      <c r="D343" s="50" t="s">
        <v>371</v>
      </c>
      <c r="E343" s="50" t="s">
        <v>125</v>
      </c>
      <c r="F343" s="50">
        <v>22</v>
      </c>
      <c r="G343">
        <f t="shared" si="5"/>
        <v>0</v>
      </c>
    </row>
    <row r="344" spans="1:7" ht="14.25" customHeight="1">
      <c r="A344" s="69">
        <v>42412</v>
      </c>
      <c r="B344" s="50" t="s">
        <v>527</v>
      </c>
      <c r="C344" s="50" t="s">
        <v>528</v>
      </c>
      <c r="D344" s="50" t="s">
        <v>124</v>
      </c>
      <c r="E344" s="50" t="s">
        <v>125</v>
      </c>
      <c r="F344" s="50">
        <v>9</v>
      </c>
      <c r="G344">
        <f t="shared" si="5"/>
        <v>0</v>
      </c>
    </row>
    <row r="345" spans="1:7" ht="14.25" customHeight="1">
      <c r="A345" s="69">
        <v>42780</v>
      </c>
      <c r="B345" s="50" t="s">
        <v>529</v>
      </c>
      <c r="C345" s="50" t="s">
        <v>186</v>
      </c>
      <c r="D345" s="50" t="s">
        <v>109</v>
      </c>
      <c r="E345" s="50" t="s">
        <v>110</v>
      </c>
      <c r="F345" s="50">
        <v>1</v>
      </c>
      <c r="G345">
        <f t="shared" si="5"/>
        <v>0</v>
      </c>
    </row>
    <row r="346" spans="1:7" ht="14.25" customHeight="1">
      <c r="A346" s="69">
        <v>42419</v>
      </c>
      <c r="B346" s="50" t="s">
        <v>530</v>
      </c>
      <c r="C346" s="50" t="s">
        <v>531</v>
      </c>
      <c r="D346" s="50" t="s">
        <v>211</v>
      </c>
      <c r="E346" s="50" t="s">
        <v>125</v>
      </c>
      <c r="F346" s="50">
        <v>29</v>
      </c>
      <c r="G346">
        <f t="shared" si="5"/>
        <v>0</v>
      </c>
    </row>
    <row r="347" spans="1:7" ht="14.25" customHeight="1">
      <c r="A347" s="69">
        <v>42785</v>
      </c>
      <c r="B347" s="50" t="s">
        <v>532</v>
      </c>
      <c r="C347" s="50" t="s">
        <v>413</v>
      </c>
      <c r="D347" s="50" t="s">
        <v>120</v>
      </c>
      <c r="E347" s="50" t="s">
        <v>110</v>
      </c>
      <c r="F347" s="50">
        <v>36</v>
      </c>
      <c r="G347">
        <f t="shared" si="5"/>
        <v>0</v>
      </c>
    </row>
    <row r="348" spans="1:7" ht="14.25" customHeight="1">
      <c r="A348" s="69">
        <v>42420</v>
      </c>
      <c r="B348" s="50" t="s">
        <v>533</v>
      </c>
      <c r="C348" s="50" t="s">
        <v>534</v>
      </c>
      <c r="D348" s="50" t="s">
        <v>140</v>
      </c>
      <c r="E348" s="50" t="s">
        <v>125</v>
      </c>
      <c r="F348" s="50">
        <v>41</v>
      </c>
      <c r="G348">
        <f t="shared" si="5"/>
        <v>0</v>
      </c>
    </row>
    <row r="349" spans="1:7" ht="14.25" customHeight="1">
      <c r="A349" s="69">
        <v>42791</v>
      </c>
      <c r="B349" s="50" t="s">
        <v>535</v>
      </c>
      <c r="C349" s="50" t="s">
        <v>117</v>
      </c>
      <c r="D349" s="50" t="s">
        <v>109</v>
      </c>
      <c r="E349" s="50" t="s">
        <v>110</v>
      </c>
      <c r="F349" s="50">
        <v>29</v>
      </c>
      <c r="G349">
        <f t="shared" si="5"/>
        <v>0</v>
      </c>
    </row>
    <row r="350" spans="1:7" ht="14.25" customHeight="1">
      <c r="A350" s="69">
        <v>42794</v>
      </c>
      <c r="B350" s="50" t="s">
        <v>536</v>
      </c>
      <c r="C350" s="50" t="s">
        <v>130</v>
      </c>
      <c r="D350" s="50" t="s">
        <v>109</v>
      </c>
      <c r="E350" s="50" t="s">
        <v>110</v>
      </c>
      <c r="F350" s="50">
        <v>7</v>
      </c>
      <c r="G350">
        <f t="shared" si="5"/>
        <v>0</v>
      </c>
    </row>
    <row r="351" spans="1:7" ht="14.25" customHeight="1">
      <c r="A351" s="69">
        <v>42794</v>
      </c>
      <c r="B351" s="50" t="s">
        <v>537</v>
      </c>
      <c r="C351" s="50" t="s">
        <v>186</v>
      </c>
      <c r="D351" s="50" t="s">
        <v>109</v>
      </c>
      <c r="E351" s="50" t="s">
        <v>110</v>
      </c>
      <c r="F351" s="50">
        <v>43</v>
      </c>
      <c r="G351">
        <f t="shared" si="5"/>
        <v>0</v>
      </c>
    </row>
    <row r="352" spans="1:7" ht="14.25" customHeight="1">
      <c r="A352" s="69">
        <v>42429</v>
      </c>
      <c r="B352" s="50" t="s">
        <v>538</v>
      </c>
      <c r="C352" s="50" t="s">
        <v>539</v>
      </c>
      <c r="D352" s="50" t="s">
        <v>124</v>
      </c>
      <c r="E352" s="50" t="s">
        <v>125</v>
      </c>
      <c r="F352" s="50">
        <v>14</v>
      </c>
      <c r="G352">
        <f t="shared" si="5"/>
        <v>0</v>
      </c>
    </row>
    <row r="353" spans="1:7" ht="14.25" customHeight="1">
      <c r="A353" s="69">
        <v>42795</v>
      </c>
      <c r="B353" s="50" t="s">
        <v>540</v>
      </c>
      <c r="C353" s="50" t="s">
        <v>296</v>
      </c>
      <c r="D353" s="50" t="s">
        <v>156</v>
      </c>
      <c r="E353" s="50" t="s">
        <v>110</v>
      </c>
      <c r="F353" s="50">
        <v>7</v>
      </c>
      <c r="G353">
        <f t="shared" si="5"/>
        <v>0</v>
      </c>
    </row>
    <row r="354" spans="1:7" ht="14.25" customHeight="1">
      <c r="A354" s="69">
        <v>42795</v>
      </c>
      <c r="B354" s="50" t="s">
        <v>541</v>
      </c>
      <c r="C354" s="50" t="s">
        <v>117</v>
      </c>
      <c r="D354" s="50" t="s">
        <v>109</v>
      </c>
      <c r="E354" s="50" t="s">
        <v>110</v>
      </c>
      <c r="F354" s="50">
        <v>46</v>
      </c>
      <c r="G354">
        <f t="shared" si="5"/>
        <v>0</v>
      </c>
    </row>
    <row r="355" spans="1:7" ht="14.25" customHeight="1">
      <c r="A355" s="69">
        <v>42439</v>
      </c>
      <c r="B355" s="50" t="s">
        <v>542</v>
      </c>
      <c r="C355" s="50" t="s">
        <v>543</v>
      </c>
      <c r="D355" s="50" t="s">
        <v>371</v>
      </c>
      <c r="E355" s="50" t="s">
        <v>125</v>
      </c>
      <c r="F355" s="50">
        <v>4</v>
      </c>
      <c r="G355">
        <f t="shared" si="5"/>
        <v>0</v>
      </c>
    </row>
    <row r="356" spans="1:7" ht="14.25" customHeight="1">
      <c r="A356" s="69">
        <v>42809</v>
      </c>
      <c r="B356" s="50" t="s">
        <v>544</v>
      </c>
      <c r="C356" s="50" t="s">
        <v>117</v>
      </c>
      <c r="D356" s="50" t="s">
        <v>109</v>
      </c>
      <c r="E356" s="50" t="s">
        <v>110</v>
      </c>
      <c r="F356" s="50">
        <v>9</v>
      </c>
      <c r="G356">
        <f t="shared" si="5"/>
        <v>0</v>
      </c>
    </row>
    <row r="357" spans="1:7" ht="14.25" customHeight="1">
      <c r="A357" s="69">
        <v>42447</v>
      </c>
      <c r="B357" s="50" t="s">
        <v>545</v>
      </c>
      <c r="C357" s="50" t="s">
        <v>546</v>
      </c>
      <c r="D357" s="50" t="s">
        <v>371</v>
      </c>
      <c r="E357" s="50" t="s">
        <v>125</v>
      </c>
      <c r="F357" s="50">
        <v>17</v>
      </c>
      <c r="G357">
        <f t="shared" si="5"/>
        <v>0</v>
      </c>
    </row>
    <row r="358" spans="1:7" ht="14.25" customHeight="1">
      <c r="A358" s="69">
        <v>42449</v>
      </c>
      <c r="B358" s="50" t="s">
        <v>547</v>
      </c>
      <c r="C358" s="50" t="s">
        <v>548</v>
      </c>
      <c r="D358" s="50" t="s">
        <v>124</v>
      </c>
      <c r="E358" s="50" t="s">
        <v>125</v>
      </c>
      <c r="F358" s="50">
        <v>9</v>
      </c>
      <c r="G358">
        <f t="shared" si="5"/>
        <v>0</v>
      </c>
    </row>
    <row r="359" spans="1:7" ht="14.25" customHeight="1">
      <c r="A359" s="69">
        <v>42814</v>
      </c>
      <c r="B359" s="50" t="s">
        <v>549</v>
      </c>
      <c r="C359" s="50" t="s">
        <v>281</v>
      </c>
      <c r="D359" s="50" t="s">
        <v>282</v>
      </c>
      <c r="E359" s="50" t="s">
        <v>110</v>
      </c>
      <c r="F359" s="50">
        <v>10</v>
      </c>
      <c r="G359">
        <f t="shared" si="5"/>
        <v>0</v>
      </c>
    </row>
    <row r="360" spans="1:7" ht="14.25" customHeight="1">
      <c r="A360" s="69">
        <v>42820</v>
      </c>
      <c r="B360" s="50" t="s">
        <v>550</v>
      </c>
      <c r="C360" s="50" t="s">
        <v>241</v>
      </c>
      <c r="D360" s="50" t="s">
        <v>194</v>
      </c>
      <c r="E360" s="50" t="s">
        <v>110</v>
      </c>
      <c r="F360" s="50">
        <v>20</v>
      </c>
      <c r="G360">
        <f t="shared" si="5"/>
        <v>0</v>
      </c>
    </row>
    <row r="361" spans="1:7" ht="14.25" customHeight="1">
      <c r="A361" s="69">
        <v>42824</v>
      </c>
      <c r="B361" s="50" t="s">
        <v>551</v>
      </c>
      <c r="C361" s="50" t="s">
        <v>142</v>
      </c>
      <c r="D361" s="50" t="s">
        <v>114</v>
      </c>
      <c r="E361" s="50" t="s">
        <v>110</v>
      </c>
      <c r="F361" s="50">
        <v>42</v>
      </c>
      <c r="G361">
        <f t="shared" si="5"/>
        <v>0</v>
      </c>
    </row>
    <row r="362" spans="1:7" ht="14.25" customHeight="1">
      <c r="A362" s="69">
        <v>42825</v>
      </c>
      <c r="B362" s="50" t="s">
        <v>552</v>
      </c>
      <c r="C362" s="50" t="s">
        <v>130</v>
      </c>
      <c r="D362" s="50" t="s">
        <v>109</v>
      </c>
      <c r="E362" s="50" t="s">
        <v>110</v>
      </c>
      <c r="F362" s="50">
        <v>5</v>
      </c>
      <c r="G362">
        <f t="shared" si="5"/>
        <v>0</v>
      </c>
    </row>
    <row r="363" spans="1:7" ht="14.25" customHeight="1">
      <c r="A363" s="69">
        <v>42827</v>
      </c>
      <c r="B363" s="50" t="s">
        <v>553</v>
      </c>
      <c r="C363" s="50" t="s">
        <v>119</v>
      </c>
      <c r="D363" s="50" t="s">
        <v>120</v>
      </c>
      <c r="E363" s="50" t="s">
        <v>110</v>
      </c>
      <c r="F363" s="50">
        <v>23</v>
      </c>
      <c r="G363">
        <f t="shared" si="5"/>
        <v>0</v>
      </c>
    </row>
    <row r="364" spans="1:7" ht="14.25" customHeight="1">
      <c r="A364" s="69">
        <v>42467</v>
      </c>
      <c r="B364" s="50" t="s">
        <v>554</v>
      </c>
      <c r="C364" s="50" t="s">
        <v>555</v>
      </c>
      <c r="D364" s="50" t="s">
        <v>211</v>
      </c>
      <c r="E364" s="50" t="s">
        <v>125</v>
      </c>
      <c r="F364" s="50">
        <v>46</v>
      </c>
      <c r="G364">
        <f t="shared" si="5"/>
        <v>0</v>
      </c>
    </row>
    <row r="365" spans="1:7" ht="14.25" customHeight="1">
      <c r="A365" s="69">
        <v>42835</v>
      </c>
      <c r="B365" s="50" t="s">
        <v>556</v>
      </c>
      <c r="C365" s="50" t="s">
        <v>144</v>
      </c>
      <c r="D365" s="50" t="s">
        <v>109</v>
      </c>
      <c r="E365" s="50" t="s">
        <v>110</v>
      </c>
      <c r="F365" s="50">
        <v>18</v>
      </c>
      <c r="G365">
        <f t="shared" si="5"/>
        <v>0</v>
      </c>
    </row>
    <row r="366" spans="1:7" ht="14.25" customHeight="1">
      <c r="A366" s="69">
        <v>42857</v>
      </c>
      <c r="B366" s="50" t="s">
        <v>557</v>
      </c>
      <c r="C366" s="50" t="s">
        <v>196</v>
      </c>
      <c r="D366" s="50" t="s">
        <v>176</v>
      </c>
      <c r="E366" s="50" t="s">
        <v>110</v>
      </c>
      <c r="F366" s="50">
        <v>47</v>
      </c>
      <c r="G366">
        <f t="shared" si="5"/>
        <v>0</v>
      </c>
    </row>
    <row r="367" spans="1:7" ht="14.25" customHeight="1">
      <c r="A367" s="69">
        <v>42873</v>
      </c>
      <c r="B367" s="50" t="s">
        <v>558</v>
      </c>
      <c r="C367" s="50" t="s">
        <v>142</v>
      </c>
      <c r="D367" s="50" t="s">
        <v>114</v>
      </c>
      <c r="E367" s="50" t="s">
        <v>110</v>
      </c>
      <c r="F367" s="50">
        <v>10</v>
      </c>
      <c r="G367">
        <f t="shared" si="5"/>
        <v>0</v>
      </c>
    </row>
    <row r="368" spans="1:7" ht="14.25" customHeight="1">
      <c r="A368" s="69">
        <v>42730</v>
      </c>
      <c r="B368" s="50" t="s">
        <v>557</v>
      </c>
      <c r="C368" s="50" t="s">
        <v>142</v>
      </c>
      <c r="D368" s="50" t="s">
        <v>114</v>
      </c>
      <c r="E368" s="50" t="s">
        <v>110</v>
      </c>
      <c r="F368" s="50">
        <v>37</v>
      </c>
      <c r="G368">
        <f t="shared" si="5"/>
        <v>0</v>
      </c>
    </row>
    <row r="369" spans="1:7" ht="14.25" customHeight="1">
      <c r="A369" s="69">
        <v>42815</v>
      </c>
      <c r="B369" s="50" t="s">
        <v>559</v>
      </c>
      <c r="C369" s="50" t="s">
        <v>113</v>
      </c>
      <c r="D369" s="50" t="s">
        <v>114</v>
      </c>
      <c r="E369" s="50" t="s">
        <v>110</v>
      </c>
      <c r="F369" s="50">
        <v>41</v>
      </c>
      <c r="G369">
        <f t="shared" si="5"/>
        <v>0</v>
      </c>
    </row>
    <row r="370" spans="1:7" ht="14.25" customHeight="1">
      <c r="A370" s="69">
        <v>42929</v>
      </c>
      <c r="B370" s="50" t="s">
        <v>395</v>
      </c>
      <c r="C370" s="50" t="s">
        <v>142</v>
      </c>
      <c r="D370" s="50" t="s">
        <v>114</v>
      </c>
      <c r="E370" s="50" t="s">
        <v>110</v>
      </c>
      <c r="F370" s="50">
        <v>2</v>
      </c>
      <c r="G370">
        <f t="shared" si="5"/>
        <v>0</v>
      </c>
    </row>
    <row r="371" spans="1:7" ht="14.25" customHeight="1">
      <c r="A371" s="69">
        <v>42581</v>
      </c>
      <c r="B371" s="50" t="s">
        <v>560</v>
      </c>
      <c r="C371" s="50" t="s">
        <v>142</v>
      </c>
      <c r="D371" s="50" t="s">
        <v>114</v>
      </c>
      <c r="E371" s="50" t="s">
        <v>110</v>
      </c>
      <c r="F371" s="50">
        <v>2</v>
      </c>
      <c r="G371">
        <f t="shared" si="5"/>
        <v>0</v>
      </c>
    </row>
    <row r="372" spans="1:7" ht="14.25" customHeight="1">
      <c r="A372" s="69">
        <v>42619</v>
      </c>
      <c r="B372" s="50" t="s">
        <v>385</v>
      </c>
      <c r="C372" s="50" t="s">
        <v>142</v>
      </c>
      <c r="D372" s="50" t="s">
        <v>114</v>
      </c>
      <c r="E372" s="50" t="s">
        <v>110</v>
      </c>
      <c r="F372" s="50">
        <v>48</v>
      </c>
      <c r="G372">
        <f t="shared" si="5"/>
        <v>0</v>
      </c>
    </row>
    <row r="373" spans="1:7" ht="14.25" customHeight="1">
      <c r="A373" s="69">
        <v>42869</v>
      </c>
      <c r="B373" s="50" t="s">
        <v>355</v>
      </c>
      <c r="C373" s="50" t="s">
        <v>161</v>
      </c>
      <c r="D373" s="50" t="s">
        <v>162</v>
      </c>
      <c r="E373" s="50" t="s">
        <v>110</v>
      </c>
      <c r="F373" s="50">
        <v>44</v>
      </c>
      <c r="G373">
        <f t="shared" si="5"/>
        <v>0</v>
      </c>
    </row>
    <row r="374" spans="1:7" ht="14.25" customHeight="1"/>
    <row r="375" spans="1:7" ht="14.25" customHeight="1"/>
    <row r="376" spans="1:7" ht="14.25" customHeight="1"/>
    <row r="377" spans="1:7" ht="14.25" customHeight="1"/>
    <row r="378" spans="1:7" ht="14.25" customHeight="1"/>
    <row r="379" spans="1:7" ht="14.25" customHeight="1"/>
    <row r="380" spans="1:7" ht="14.25" customHeight="1"/>
    <row r="381" spans="1:7" ht="14.25" customHeight="1"/>
    <row r="382" spans="1:7" ht="14.25" customHeight="1"/>
    <row r="383" spans="1:7" ht="14.25" customHeight="1"/>
    <row r="384" spans="1:7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2:F373"/>
  <mergeCells count="5">
    <mergeCell ref="A1:F1"/>
    <mergeCell ref="I3:K3"/>
    <mergeCell ref="I4:K4"/>
    <mergeCell ref="J6:K6"/>
    <mergeCell ref="I2:K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showGridLines="0" topLeftCell="D1" workbookViewId="0">
      <pane ySplit="2" topLeftCell="A3" activePane="bottomLeft" state="frozen"/>
      <selection pane="bottomLeft" activeCell="S3" sqref="S3"/>
    </sheetView>
  </sheetViews>
  <sheetFormatPr defaultColWidth="14.42578125" defaultRowHeight="15" customHeight="1"/>
  <cols>
    <col min="1" max="1" width="10.140625" customWidth="1"/>
    <col min="2" max="2" width="37.7109375" customWidth="1"/>
    <col min="3" max="3" width="33.85546875" customWidth="1"/>
    <col min="4" max="4" width="16.28515625" customWidth="1"/>
    <col min="5" max="5" width="14.85546875" customWidth="1"/>
    <col min="6" max="6" width="12.7109375" customWidth="1"/>
    <col min="7" max="7" width="12.140625" customWidth="1"/>
    <col min="8" max="8" width="13.140625" customWidth="1"/>
    <col min="9" max="26" width="8.7109375" customWidth="1"/>
  </cols>
  <sheetData>
    <row r="1" spans="1:8" ht="30" customHeight="1">
      <c r="A1" s="105" t="s">
        <v>561</v>
      </c>
      <c r="B1" s="106"/>
      <c r="C1" s="106"/>
      <c r="D1" s="106"/>
      <c r="E1" s="106"/>
      <c r="F1" s="106"/>
      <c r="G1" s="106"/>
      <c r="H1" s="107"/>
    </row>
    <row r="2" spans="1:8" ht="14.25" customHeight="1">
      <c r="A2" s="71" t="s">
        <v>101</v>
      </c>
      <c r="B2" s="71" t="s">
        <v>102</v>
      </c>
      <c r="C2" s="71" t="s">
        <v>562</v>
      </c>
      <c r="D2" s="71" t="s">
        <v>103</v>
      </c>
      <c r="E2" s="71" t="s">
        <v>563</v>
      </c>
      <c r="F2" s="71" t="s">
        <v>564</v>
      </c>
      <c r="G2" s="72" t="s">
        <v>565</v>
      </c>
      <c r="H2" s="71" t="s">
        <v>106</v>
      </c>
    </row>
    <row r="3" spans="1:8" ht="14.25" customHeight="1">
      <c r="A3" s="73">
        <v>42373</v>
      </c>
      <c r="B3" s="36" t="s">
        <v>116</v>
      </c>
      <c r="C3" s="36" t="s">
        <v>566</v>
      </c>
      <c r="D3" s="36" t="s">
        <v>117</v>
      </c>
      <c r="E3" s="36" t="s">
        <v>567</v>
      </c>
      <c r="F3" s="36" t="s">
        <v>568</v>
      </c>
      <c r="G3" s="74">
        <v>422124</v>
      </c>
      <c r="H3" s="36">
        <v>26</v>
      </c>
    </row>
    <row r="4" spans="1:8" ht="14.25" customHeight="1">
      <c r="A4" s="73">
        <v>42377</v>
      </c>
      <c r="B4" s="36" t="s">
        <v>126</v>
      </c>
      <c r="C4" s="36" t="s">
        <v>569</v>
      </c>
      <c r="D4" s="36" t="s">
        <v>127</v>
      </c>
      <c r="E4" s="36" t="s">
        <v>570</v>
      </c>
      <c r="F4" s="36" t="s">
        <v>571</v>
      </c>
      <c r="G4" s="74">
        <v>440431</v>
      </c>
      <c r="H4" s="36">
        <v>48</v>
      </c>
    </row>
    <row r="5" spans="1:8" ht="14.25" customHeight="1">
      <c r="A5" s="73">
        <v>42378</v>
      </c>
      <c r="B5" s="36" t="s">
        <v>128</v>
      </c>
      <c r="C5" s="36" t="s">
        <v>572</v>
      </c>
      <c r="D5" s="36" t="s">
        <v>117</v>
      </c>
      <c r="E5" s="36" t="s">
        <v>573</v>
      </c>
      <c r="F5" s="36" t="s">
        <v>574</v>
      </c>
      <c r="G5" s="74">
        <v>237001</v>
      </c>
      <c r="H5" s="36">
        <v>24</v>
      </c>
    </row>
    <row r="6" spans="1:8" ht="14.25" customHeight="1">
      <c r="A6" s="73">
        <v>42391</v>
      </c>
      <c r="B6" s="36" t="s">
        <v>145</v>
      </c>
      <c r="C6" s="36" t="s">
        <v>575</v>
      </c>
      <c r="D6" s="36" t="s">
        <v>127</v>
      </c>
      <c r="E6" s="36" t="s">
        <v>576</v>
      </c>
      <c r="F6" s="36" t="s">
        <v>577</v>
      </c>
      <c r="G6" s="74">
        <v>168949</v>
      </c>
      <c r="H6" s="36">
        <v>24</v>
      </c>
    </row>
    <row r="7" spans="1:8" ht="14.25" customHeight="1">
      <c r="A7" s="73">
        <v>42392</v>
      </c>
      <c r="B7" s="36" t="s">
        <v>149</v>
      </c>
      <c r="C7" s="36" t="s">
        <v>578</v>
      </c>
      <c r="D7" s="36" t="s">
        <v>117</v>
      </c>
      <c r="E7" s="36" t="s">
        <v>579</v>
      </c>
      <c r="F7" s="36" t="s">
        <v>580</v>
      </c>
      <c r="G7" s="74">
        <v>117632</v>
      </c>
      <c r="H7" s="36">
        <v>2</v>
      </c>
    </row>
    <row r="8" spans="1:8" ht="14.25" customHeight="1">
      <c r="A8" s="73">
        <v>42393</v>
      </c>
      <c r="B8" s="36" t="s">
        <v>150</v>
      </c>
      <c r="C8" s="36" t="s">
        <v>581</v>
      </c>
      <c r="D8" s="36" t="s">
        <v>151</v>
      </c>
      <c r="E8" s="36" t="s">
        <v>582</v>
      </c>
      <c r="F8" s="36" t="s">
        <v>583</v>
      </c>
      <c r="G8" s="74">
        <v>255058</v>
      </c>
      <c r="H8" s="36">
        <v>23</v>
      </c>
    </row>
    <row r="9" spans="1:8" ht="14.25" customHeight="1">
      <c r="A9" s="73">
        <v>42398</v>
      </c>
      <c r="B9" s="36" t="s">
        <v>159</v>
      </c>
      <c r="C9" s="36" t="s">
        <v>584</v>
      </c>
      <c r="D9" s="36" t="s">
        <v>151</v>
      </c>
      <c r="E9" s="36" t="s">
        <v>585</v>
      </c>
      <c r="F9" s="36" t="s">
        <v>586</v>
      </c>
      <c r="G9" s="74">
        <v>357464</v>
      </c>
      <c r="H9" s="36">
        <v>40</v>
      </c>
    </row>
    <row r="10" spans="1:8" ht="14.25" customHeight="1">
      <c r="A10" s="73">
        <v>42404</v>
      </c>
      <c r="B10" s="36" t="s">
        <v>164</v>
      </c>
      <c r="C10" s="36" t="s">
        <v>587</v>
      </c>
      <c r="D10" s="36" t="s">
        <v>127</v>
      </c>
      <c r="E10" s="36" t="s">
        <v>588</v>
      </c>
      <c r="F10" s="36" t="s">
        <v>589</v>
      </c>
      <c r="G10" s="74">
        <v>489585</v>
      </c>
      <c r="H10" s="36">
        <v>33</v>
      </c>
    </row>
    <row r="11" spans="1:8" ht="14.25" customHeight="1">
      <c r="A11" s="73">
        <v>42404</v>
      </c>
      <c r="B11" s="36" t="s">
        <v>167</v>
      </c>
      <c r="C11" s="36" t="s">
        <v>590</v>
      </c>
      <c r="D11" s="36" t="s">
        <v>168</v>
      </c>
      <c r="E11" s="36" t="s">
        <v>591</v>
      </c>
      <c r="F11" s="36" t="s">
        <v>592</v>
      </c>
      <c r="G11" s="74">
        <v>250923</v>
      </c>
      <c r="H11" s="36">
        <v>1</v>
      </c>
    </row>
    <row r="12" spans="1:8" ht="14.25" customHeight="1">
      <c r="A12" s="73">
        <v>42412</v>
      </c>
      <c r="B12" s="36" t="s">
        <v>177</v>
      </c>
      <c r="C12" s="36" t="s">
        <v>593</v>
      </c>
      <c r="D12" s="36" t="s">
        <v>178</v>
      </c>
      <c r="E12" s="36" t="s">
        <v>594</v>
      </c>
      <c r="F12" s="36" t="s">
        <v>595</v>
      </c>
      <c r="G12" s="74">
        <v>429953</v>
      </c>
      <c r="H12" s="36">
        <v>27</v>
      </c>
    </row>
    <row r="13" spans="1:8" ht="14.25" customHeight="1">
      <c r="A13" s="73">
        <v>42423</v>
      </c>
      <c r="B13" s="36" t="s">
        <v>188</v>
      </c>
      <c r="C13" s="36" t="s">
        <v>596</v>
      </c>
      <c r="D13" s="36" t="s">
        <v>127</v>
      </c>
      <c r="E13" s="36" t="s">
        <v>597</v>
      </c>
      <c r="F13" s="36" t="s">
        <v>598</v>
      </c>
      <c r="G13" s="74">
        <v>326401</v>
      </c>
      <c r="H13" s="36">
        <v>32</v>
      </c>
    </row>
    <row r="14" spans="1:8" ht="14.25" customHeight="1">
      <c r="A14" s="73">
        <v>42436</v>
      </c>
      <c r="B14" s="36" t="s">
        <v>201</v>
      </c>
      <c r="C14" s="36" t="s">
        <v>599</v>
      </c>
      <c r="D14" s="36" t="s">
        <v>127</v>
      </c>
      <c r="E14" s="36" t="s">
        <v>600</v>
      </c>
      <c r="F14" s="36" t="s">
        <v>601</v>
      </c>
      <c r="G14" s="74">
        <v>215961</v>
      </c>
      <c r="H14" s="36">
        <v>33</v>
      </c>
    </row>
    <row r="15" spans="1:8" ht="14.25" customHeight="1">
      <c r="A15" s="73">
        <v>42442</v>
      </c>
      <c r="B15" s="36" t="s">
        <v>208</v>
      </c>
      <c r="C15" s="36" t="s">
        <v>602</v>
      </c>
      <c r="D15" s="36" t="s">
        <v>151</v>
      </c>
      <c r="E15" s="36" t="s">
        <v>603</v>
      </c>
      <c r="F15" s="36" t="s">
        <v>604</v>
      </c>
      <c r="G15" s="74">
        <v>330095</v>
      </c>
      <c r="H15" s="36">
        <v>3</v>
      </c>
    </row>
    <row r="16" spans="1:8" ht="14.25" customHeight="1">
      <c r="A16" s="73">
        <v>42450</v>
      </c>
      <c r="B16" s="36" t="s">
        <v>218</v>
      </c>
      <c r="C16" s="36" t="s">
        <v>605</v>
      </c>
      <c r="D16" s="36" t="s">
        <v>127</v>
      </c>
      <c r="E16" s="36" t="s">
        <v>606</v>
      </c>
      <c r="F16" s="36" t="s">
        <v>607</v>
      </c>
      <c r="G16" s="74">
        <v>307729</v>
      </c>
      <c r="H16" s="36">
        <v>11</v>
      </c>
    </row>
    <row r="17" spans="1:8" ht="14.25" customHeight="1">
      <c r="A17" s="73">
        <v>42464</v>
      </c>
      <c r="B17" s="36" t="s">
        <v>236</v>
      </c>
      <c r="C17" s="36" t="s">
        <v>608</v>
      </c>
      <c r="D17" s="36" t="s">
        <v>117</v>
      </c>
      <c r="E17" s="36" t="s">
        <v>609</v>
      </c>
      <c r="F17" s="36" t="s">
        <v>610</v>
      </c>
      <c r="G17" s="74">
        <v>356508</v>
      </c>
      <c r="H17" s="36">
        <v>38</v>
      </c>
    </row>
    <row r="18" spans="1:8" ht="14.25" customHeight="1">
      <c r="A18" s="73">
        <v>42466</v>
      </c>
      <c r="B18" s="36" t="s">
        <v>238</v>
      </c>
      <c r="C18" s="36" t="s">
        <v>611</v>
      </c>
      <c r="D18" s="36" t="s">
        <v>168</v>
      </c>
      <c r="E18" s="36" t="s">
        <v>612</v>
      </c>
      <c r="F18" s="36" t="s">
        <v>613</v>
      </c>
      <c r="G18" s="74">
        <v>310803</v>
      </c>
      <c r="H18" s="36">
        <v>22</v>
      </c>
    </row>
    <row r="19" spans="1:8" ht="14.25" customHeight="1">
      <c r="A19" s="73">
        <v>42473</v>
      </c>
      <c r="B19" s="36" t="s">
        <v>249</v>
      </c>
      <c r="C19" s="36" t="s">
        <v>614</v>
      </c>
      <c r="D19" s="36" t="s">
        <v>117</v>
      </c>
      <c r="E19" s="36" t="s">
        <v>615</v>
      </c>
      <c r="F19" s="36" t="s">
        <v>616</v>
      </c>
      <c r="G19" s="74">
        <v>449805</v>
      </c>
      <c r="H19" s="36">
        <v>1</v>
      </c>
    </row>
    <row r="20" spans="1:8" ht="14.25" customHeight="1">
      <c r="A20" s="73">
        <v>42475</v>
      </c>
      <c r="B20" s="36" t="s">
        <v>253</v>
      </c>
      <c r="C20" s="36" t="s">
        <v>617</v>
      </c>
      <c r="D20" s="36" t="s">
        <v>151</v>
      </c>
      <c r="E20" s="36" t="s">
        <v>618</v>
      </c>
      <c r="F20" s="36" t="s">
        <v>619</v>
      </c>
      <c r="G20" s="74">
        <v>345757</v>
      </c>
      <c r="H20" s="36">
        <v>1</v>
      </c>
    </row>
    <row r="21" spans="1:8" ht="14.25" customHeight="1">
      <c r="A21" s="73">
        <v>42486</v>
      </c>
      <c r="B21" s="36" t="s">
        <v>260</v>
      </c>
      <c r="C21" s="36" t="s">
        <v>620</v>
      </c>
      <c r="D21" s="36" t="s">
        <v>178</v>
      </c>
      <c r="E21" s="36" t="s">
        <v>621</v>
      </c>
      <c r="F21" s="36" t="s">
        <v>622</v>
      </c>
      <c r="G21" s="74">
        <v>304142</v>
      </c>
      <c r="H21" s="36">
        <v>37</v>
      </c>
    </row>
    <row r="22" spans="1:8" ht="14.25" customHeight="1">
      <c r="A22" s="73">
        <v>42493</v>
      </c>
      <c r="B22" s="36" t="s">
        <v>267</v>
      </c>
      <c r="C22" s="36" t="s">
        <v>623</v>
      </c>
      <c r="D22" s="36" t="s">
        <v>127</v>
      </c>
      <c r="E22" s="36" t="s">
        <v>624</v>
      </c>
      <c r="F22" s="36" t="s">
        <v>625</v>
      </c>
      <c r="G22" s="74">
        <v>391819</v>
      </c>
      <c r="H22" s="36">
        <v>27</v>
      </c>
    </row>
    <row r="23" spans="1:8" ht="14.25" customHeight="1">
      <c r="A23" s="73">
        <v>42865</v>
      </c>
      <c r="B23" s="36" t="s">
        <v>274</v>
      </c>
      <c r="C23" s="36" t="s">
        <v>626</v>
      </c>
      <c r="D23" s="36" t="s">
        <v>117</v>
      </c>
      <c r="E23" s="36" t="s">
        <v>627</v>
      </c>
      <c r="F23" s="36" t="s">
        <v>628</v>
      </c>
      <c r="G23" s="74">
        <v>100866</v>
      </c>
      <c r="H23" s="36">
        <v>28</v>
      </c>
    </row>
    <row r="24" spans="1:8" ht="14.25" customHeight="1">
      <c r="A24" s="73">
        <v>42503</v>
      </c>
      <c r="B24" s="36" t="s">
        <v>275</v>
      </c>
      <c r="C24" s="36" t="s">
        <v>629</v>
      </c>
      <c r="D24" s="36" t="s">
        <v>178</v>
      </c>
      <c r="E24" s="36" t="s">
        <v>630</v>
      </c>
      <c r="F24" s="36" t="s">
        <v>631</v>
      </c>
      <c r="G24" s="74">
        <v>204941</v>
      </c>
      <c r="H24" s="36">
        <v>38</v>
      </c>
    </row>
    <row r="25" spans="1:8" ht="14.25" customHeight="1">
      <c r="A25" s="73">
        <v>42503</v>
      </c>
      <c r="B25" s="36" t="s">
        <v>276</v>
      </c>
      <c r="C25" s="36" t="s">
        <v>632</v>
      </c>
      <c r="D25" s="36" t="s">
        <v>127</v>
      </c>
      <c r="E25" s="36" t="s">
        <v>633</v>
      </c>
      <c r="F25" s="36" t="s">
        <v>634</v>
      </c>
      <c r="G25" s="74">
        <v>261966</v>
      </c>
      <c r="H25" s="36">
        <v>47</v>
      </c>
    </row>
    <row r="26" spans="1:8" ht="14.25" customHeight="1">
      <c r="A26" s="73">
        <v>42506</v>
      </c>
      <c r="B26" s="36" t="s">
        <v>279</v>
      </c>
      <c r="C26" s="36" t="s">
        <v>635</v>
      </c>
      <c r="D26" s="36" t="s">
        <v>117</v>
      </c>
      <c r="E26" s="36" t="s">
        <v>636</v>
      </c>
      <c r="F26" s="36" t="s">
        <v>637</v>
      </c>
      <c r="G26" s="74">
        <v>466378</v>
      </c>
      <c r="H26" s="36">
        <v>8</v>
      </c>
    </row>
    <row r="27" spans="1:8" ht="14.25" customHeight="1">
      <c r="A27" s="73">
        <v>42882</v>
      </c>
      <c r="B27" s="36" t="s">
        <v>288</v>
      </c>
      <c r="C27" s="36" t="s">
        <v>638</v>
      </c>
      <c r="D27" s="36" t="s">
        <v>151</v>
      </c>
      <c r="E27" s="36" t="s">
        <v>639</v>
      </c>
      <c r="F27" s="36" t="s">
        <v>640</v>
      </c>
      <c r="G27" s="74">
        <v>281958</v>
      </c>
      <c r="H27" s="36">
        <v>18</v>
      </c>
    </row>
    <row r="28" spans="1:8" ht="14.25" customHeight="1">
      <c r="A28" s="73">
        <v>42519</v>
      </c>
      <c r="B28" s="36" t="s">
        <v>291</v>
      </c>
      <c r="C28" s="36" t="s">
        <v>641</v>
      </c>
      <c r="D28" s="36" t="s">
        <v>151</v>
      </c>
      <c r="E28" s="36" t="s">
        <v>642</v>
      </c>
      <c r="F28" s="36" t="s">
        <v>643</v>
      </c>
      <c r="G28" s="74">
        <v>313321</v>
      </c>
      <c r="H28" s="36">
        <v>44</v>
      </c>
    </row>
    <row r="29" spans="1:8" ht="14.25" customHeight="1">
      <c r="A29" s="73">
        <v>42529</v>
      </c>
      <c r="B29" s="36" t="s">
        <v>300</v>
      </c>
      <c r="C29" s="36" t="s">
        <v>644</v>
      </c>
      <c r="D29" s="36" t="s">
        <v>127</v>
      </c>
      <c r="E29" s="36" t="s">
        <v>645</v>
      </c>
      <c r="F29" s="36" t="s">
        <v>646</v>
      </c>
      <c r="G29" s="74">
        <v>253749</v>
      </c>
      <c r="H29" s="36">
        <v>27</v>
      </c>
    </row>
    <row r="30" spans="1:8" ht="14.25" customHeight="1">
      <c r="A30" s="73">
        <v>42536</v>
      </c>
      <c r="B30" s="36" t="s">
        <v>303</v>
      </c>
      <c r="C30" s="36" t="s">
        <v>647</v>
      </c>
      <c r="D30" s="36" t="s">
        <v>117</v>
      </c>
      <c r="E30" s="36" t="s">
        <v>648</v>
      </c>
      <c r="F30" s="36" t="s">
        <v>649</v>
      </c>
      <c r="G30" s="74">
        <v>476337</v>
      </c>
      <c r="H30" s="36">
        <v>15</v>
      </c>
    </row>
    <row r="31" spans="1:8" ht="14.25" customHeight="1">
      <c r="A31" s="73">
        <v>42545</v>
      </c>
      <c r="B31" s="36" t="s">
        <v>310</v>
      </c>
      <c r="C31" s="36" t="s">
        <v>650</v>
      </c>
      <c r="D31" s="36" t="s">
        <v>127</v>
      </c>
      <c r="E31" s="36" t="s">
        <v>651</v>
      </c>
      <c r="F31" s="36" t="s">
        <v>652</v>
      </c>
      <c r="G31" s="74">
        <v>249431</v>
      </c>
      <c r="H31" s="36">
        <v>15</v>
      </c>
    </row>
    <row r="32" spans="1:8" ht="14.25" customHeight="1">
      <c r="A32" s="73">
        <v>42549</v>
      </c>
      <c r="B32" s="36" t="s">
        <v>314</v>
      </c>
      <c r="C32" s="36" t="s">
        <v>653</v>
      </c>
      <c r="D32" s="36" t="s">
        <v>127</v>
      </c>
      <c r="E32" s="36" t="s">
        <v>654</v>
      </c>
      <c r="F32" s="36" t="s">
        <v>655</v>
      </c>
      <c r="G32" s="74">
        <v>199468</v>
      </c>
      <c r="H32" s="36">
        <v>10</v>
      </c>
    </row>
    <row r="33" spans="1:8" ht="14.25" customHeight="1">
      <c r="A33" s="73">
        <v>42918</v>
      </c>
      <c r="B33" s="36" t="s">
        <v>317</v>
      </c>
      <c r="C33" s="36" t="s">
        <v>656</v>
      </c>
      <c r="D33" s="36" t="s">
        <v>151</v>
      </c>
      <c r="E33" s="36" t="s">
        <v>657</v>
      </c>
      <c r="F33" s="36" t="s">
        <v>658</v>
      </c>
      <c r="G33" s="74">
        <v>322745</v>
      </c>
      <c r="H33" s="36">
        <v>35</v>
      </c>
    </row>
    <row r="34" spans="1:8" ht="14.25" customHeight="1">
      <c r="A34" s="73">
        <v>42554</v>
      </c>
      <c r="B34" s="36" t="s">
        <v>318</v>
      </c>
      <c r="C34" s="36" t="s">
        <v>659</v>
      </c>
      <c r="D34" s="36" t="s">
        <v>117</v>
      </c>
      <c r="E34" s="36" t="s">
        <v>660</v>
      </c>
      <c r="F34" s="36" t="s">
        <v>661</v>
      </c>
      <c r="G34" s="74">
        <v>380076</v>
      </c>
      <c r="H34" s="36">
        <v>31</v>
      </c>
    </row>
    <row r="35" spans="1:8" ht="14.25" customHeight="1"/>
    <row r="36" spans="1:8" ht="14.25" customHeight="1"/>
    <row r="37" spans="1:8" ht="14.25" customHeight="1"/>
    <row r="38" spans="1:8" ht="14.25" customHeight="1"/>
    <row r="39" spans="1:8" ht="14.25" customHeight="1"/>
    <row r="40" spans="1:8" ht="14.25" customHeight="1"/>
    <row r="41" spans="1:8" ht="14.25" customHeight="1"/>
    <row r="42" spans="1:8" ht="14.25" customHeight="1"/>
    <row r="43" spans="1:8" ht="14.25" customHeight="1"/>
    <row r="44" spans="1:8" ht="14.25" customHeight="1"/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H1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0"/>
  <sheetViews>
    <sheetView workbookViewId="0">
      <selection activeCell="B19" sqref="B19"/>
    </sheetView>
  </sheetViews>
  <sheetFormatPr defaultColWidth="14.42578125" defaultRowHeight="15" customHeight="1"/>
  <cols>
    <col min="1" max="1" width="6" bestFit="1" customWidth="1"/>
    <col min="2" max="3" width="30.140625" customWidth="1"/>
    <col min="4" max="4" width="18.7109375" bestFit="1" customWidth="1"/>
    <col min="5" max="5" width="33.140625" customWidth="1"/>
    <col min="6" max="26" width="8.7109375" customWidth="1"/>
  </cols>
  <sheetData>
    <row r="1" spans="1:50" ht="14.25" customHeight="1" thickBot="1">
      <c r="A1" s="93" t="s">
        <v>67</v>
      </c>
      <c r="B1" s="91"/>
      <c r="C1" s="91"/>
      <c r="D1" s="91"/>
      <c r="E1" s="92"/>
    </row>
    <row r="2" spans="1:50" ht="7.5" customHeight="1" thickBot="1"/>
    <row r="3" spans="1:50" ht="15" customHeight="1" thickBot="1">
      <c r="A3" s="42" t="s">
        <v>34</v>
      </c>
      <c r="B3" s="42" t="s">
        <v>36</v>
      </c>
      <c r="C3" s="42" t="s">
        <v>35</v>
      </c>
      <c r="D3" s="42" t="s">
        <v>37</v>
      </c>
      <c r="E3" s="32" t="s">
        <v>38</v>
      </c>
    </row>
    <row r="4" spans="1:50" ht="14.25" customHeight="1">
      <c r="A4" s="15">
        <v>1</v>
      </c>
      <c r="B4" s="43">
        <v>12213213</v>
      </c>
      <c r="C4" s="15" t="s">
        <v>40</v>
      </c>
      <c r="D4" s="15" t="s">
        <v>41</v>
      </c>
      <c r="E4" s="34" t="s">
        <v>42</v>
      </c>
    </row>
    <row r="5" spans="1:50" ht="14.25" customHeight="1">
      <c r="A5" s="21">
        <v>2</v>
      </c>
      <c r="B5" s="21">
        <v>21103</v>
      </c>
      <c r="C5" s="21" t="s">
        <v>43</v>
      </c>
      <c r="D5" s="21" t="s">
        <v>44</v>
      </c>
      <c r="E5" s="35" t="s">
        <v>45</v>
      </c>
    </row>
    <row r="6" spans="1:50" ht="14.25" customHeight="1">
      <c r="A6" s="21">
        <v>3</v>
      </c>
      <c r="B6" s="21">
        <v>21107</v>
      </c>
      <c r="C6" s="21" t="s">
        <v>46</v>
      </c>
      <c r="D6" s="21" t="s">
        <v>47</v>
      </c>
      <c r="E6" s="35" t="s">
        <v>48</v>
      </c>
    </row>
    <row r="7" spans="1:50" ht="14.25" customHeight="1">
      <c r="A7" s="21">
        <v>4</v>
      </c>
      <c r="B7" s="43">
        <v>21102</v>
      </c>
      <c r="C7" s="21" t="s">
        <v>49</v>
      </c>
      <c r="D7" s="21" t="s">
        <v>50</v>
      </c>
      <c r="E7" s="35" t="s">
        <v>51</v>
      </c>
    </row>
    <row r="8" spans="1:50" ht="14.25" customHeight="1">
      <c r="A8" s="21">
        <v>5</v>
      </c>
      <c r="B8" s="21">
        <v>21109</v>
      </c>
      <c r="C8" s="21" t="s">
        <v>52</v>
      </c>
      <c r="D8" s="21" t="s">
        <v>53</v>
      </c>
      <c r="E8" s="35" t="s">
        <v>54</v>
      </c>
    </row>
    <row r="9" spans="1:50" ht="14.25" customHeight="1">
      <c r="A9" s="21">
        <v>6</v>
      </c>
      <c r="B9" s="43">
        <v>21110</v>
      </c>
      <c r="C9" s="21" t="s">
        <v>55</v>
      </c>
      <c r="D9" s="21" t="s">
        <v>56</v>
      </c>
      <c r="E9" s="35" t="s">
        <v>57</v>
      </c>
    </row>
    <row r="10" spans="1:50" ht="14.25" customHeight="1">
      <c r="A10" s="21">
        <v>7</v>
      </c>
      <c r="B10" s="21">
        <v>21111</v>
      </c>
      <c r="C10" s="21" t="s">
        <v>58</v>
      </c>
      <c r="D10" s="21" t="s">
        <v>59</v>
      </c>
      <c r="E10" s="35" t="s">
        <v>60</v>
      </c>
    </row>
    <row r="11" spans="1:50" ht="14.25" customHeight="1">
      <c r="A11" s="21">
        <v>8</v>
      </c>
      <c r="B11" s="43">
        <v>21112</v>
      </c>
      <c r="C11" s="21" t="s">
        <v>61</v>
      </c>
      <c r="D11" s="21" t="s">
        <v>62</v>
      </c>
      <c r="E11" s="35" t="s">
        <v>63</v>
      </c>
    </row>
    <row r="12" spans="1:50" ht="14.25" customHeight="1" thickBot="1">
      <c r="A12" s="29">
        <v>9</v>
      </c>
      <c r="B12" s="29">
        <v>21104</v>
      </c>
      <c r="C12" s="29" t="s">
        <v>64</v>
      </c>
      <c r="D12" s="29" t="s">
        <v>65</v>
      </c>
      <c r="E12" s="37" t="s">
        <v>66</v>
      </c>
    </row>
    <row r="13" spans="1:50" ht="14.25" customHeight="1"/>
    <row r="14" spans="1:50" ht="14.25" customHeight="1">
      <c r="A14" s="83">
        <v>1</v>
      </c>
      <c r="B14" s="83">
        <v>2</v>
      </c>
      <c r="C14" s="83">
        <v>3</v>
      </c>
      <c r="D14" s="83">
        <v>4</v>
      </c>
      <c r="E14" s="83">
        <v>5</v>
      </c>
      <c r="F14" s="83">
        <v>6</v>
      </c>
      <c r="G14" s="83">
        <v>7</v>
      </c>
      <c r="H14" s="83">
        <v>8</v>
      </c>
      <c r="I14" s="83">
        <v>9</v>
      </c>
      <c r="J14" s="83">
        <v>10</v>
      </c>
      <c r="K14" s="83">
        <v>11</v>
      </c>
      <c r="L14" s="83">
        <v>12</v>
      </c>
      <c r="M14" s="83">
        <v>13</v>
      </c>
      <c r="N14" s="83">
        <v>14</v>
      </c>
      <c r="O14" s="83">
        <v>15</v>
      </c>
      <c r="P14" s="83">
        <v>16</v>
      </c>
      <c r="Q14" s="83">
        <v>17</v>
      </c>
      <c r="R14" s="83">
        <v>18</v>
      </c>
      <c r="S14" s="83">
        <v>19</v>
      </c>
      <c r="T14" s="83">
        <v>20</v>
      </c>
      <c r="U14" s="83">
        <v>21</v>
      </c>
      <c r="V14" s="83">
        <v>22</v>
      </c>
      <c r="W14" s="83">
        <v>23</v>
      </c>
      <c r="X14" s="83">
        <v>24</v>
      </c>
      <c r="Y14" s="83">
        <v>25</v>
      </c>
      <c r="Z14" s="83">
        <v>26</v>
      </c>
      <c r="AA14" s="83">
        <v>27</v>
      </c>
      <c r="AB14" s="83">
        <v>28</v>
      </c>
      <c r="AC14" s="83">
        <v>29</v>
      </c>
      <c r="AD14" s="83">
        <v>30</v>
      </c>
      <c r="AE14" s="83">
        <v>31</v>
      </c>
      <c r="AF14" s="83">
        <v>32</v>
      </c>
      <c r="AG14" s="83">
        <v>33</v>
      </c>
      <c r="AH14" s="83">
        <v>34</v>
      </c>
      <c r="AI14" s="83">
        <v>35</v>
      </c>
      <c r="AJ14" s="83">
        <v>36</v>
      </c>
      <c r="AK14" s="83">
        <v>37</v>
      </c>
      <c r="AL14" s="83">
        <v>38</v>
      </c>
      <c r="AM14" s="83">
        <v>39</v>
      </c>
      <c r="AN14" s="83">
        <v>40</v>
      </c>
      <c r="AO14" s="83">
        <v>41</v>
      </c>
      <c r="AP14" s="83">
        <v>42</v>
      </c>
      <c r="AQ14" s="83">
        <v>43</v>
      </c>
      <c r="AR14" s="83">
        <v>44</v>
      </c>
      <c r="AS14" s="83">
        <v>45</v>
      </c>
      <c r="AT14" s="83">
        <v>46</v>
      </c>
      <c r="AU14" s="83">
        <v>47</v>
      </c>
      <c r="AV14" s="83">
        <v>48</v>
      </c>
      <c r="AW14" s="83">
        <v>49</v>
      </c>
      <c r="AX14" s="83">
        <v>50</v>
      </c>
    </row>
    <row r="15" spans="1:50" ht="14.25" customHeight="1">
      <c r="B15" s="79" t="s">
        <v>36</v>
      </c>
      <c r="C15" s="80" t="s">
        <v>35</v>
      </c>
      <c r="D15" s="80" t="s">
        <v>37</v>
      </c>
      <c r="E15" s="80" t="s">
        <v>38</v>
      </c>
    </row>
    <row r="16" spans="1:50" ht="14.25" customHeight="1">
      <c r="B16" s="81">
        <v>21104</v>
      </c>
      <c r="C16" s="81" t="str">
        <f t="array" ref="C16:E16">VLOOKUP(B16,B3:E12,{2,3,4},0)</f>
        <v>PIOUS TRIPATHI</v>
      </c>
      <c r="D16" s="82" t="str">
        <v>ROHAN TRIAPTHI</v>
      </c>
      <c r="E16" s="82" t="str">
        <v>AMABALA</v>
      </c>
    </row>
    <row r="17" spans="1:8" ht="14.25" customHeight="1">
      <c r="B17" s="78">
        <v>21104</v>
      </c>
      <c r="C17" s="78" t="str">
        <f>VLOOKUP($B$17,$B$3:$E$12,COLUMN()-1,0)</f>
        <v>PIOUS TRIPATHI</v>
      </c>
      <c r="D17" s="78" t="str">
        <f t="shared" ref="D17:E17" si="0">VLOOKUP($B$17,$B$3:$E$12,COLUMN()-1,0)</f>
        <v>ROHAN TRIAPTHI</v>
      </c>
      <c r="E17" s="78" t="str">
        <f t="shared" si="0"/>
        <v>AMABALA</v>
      </c>
    </row>
    <row r="18" spans="1:8" ht="14.25" customHeight="1">
      <c r="A18">
        <v>21104</v>
      </c>
      <c r="B18" s="78" t="str">
        <f>VLOOKUP($A$18,$B$3:$E$12,COLUMN(),0)</f>
        <v>PIOUS TRIPATHI</v>
      </c>
      <c r="C18" s="78" t="str">
        <f t="shared" ref="C18:D18" si="1">VLOOKUP($A$18,$B$3:$E$12,COLUMN(),0)</f>
        <v>ROHAN TRIAPTHI</v>
      </c>
      <c r="D18" s="78" t="str">
        <f t="shared" si="1"/>
        <v>AMABALA</v>
      </c>
      <c r="E18" s="78"/>
    </row>
    <row r="19" spans="1:8" ht="14.25" customHeight="1">
      <c r="B19" s="78" t="e">
        <f>VLOOKUP(A19,B3:E12,B14,0)</f>
        <v>#N/A</v>
      </c>
      <c r="C19" s="78"/>
      <c r="D19" s="78"/>
      <c r="E19" s="78"/>
      <c r="F19" s="78"/>
      <c r="G19" s="78"/>
      <c r="H19" s="78"/>
    </row>
    <row r="20" spans="1:8" ht="14.25" customHeight="1"/>
    <row r="21" spans="1:8" ht="14.25" customHeight="1"/>
    <row r="22" spans="1:8" ht="14.25" customHeight="1"/>
    <row r="23" spans="1:8" ht="14.25" customHeight="1"/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Question 1</vt:lpstr>
      <vt:lpstr>Question 2 &amp; 3</vt:lpstr>
      <vt:lpstr>Question 4</vt:lpstr>
      <vt:lpstr>Question 5</vt:lpstr>
      <vt:lpstr>Question 6</vt:lpstr>
      <vt:lpstr>Question 7</vt:lpstr>
      <vt:lpstr>Question 8</vt:lpstr>
      <vt:lpstr>Question 9</vt:lpstr>
      <vt:lpstr>Question 10</vt:lpstr>
      <vt:lpstr>Question 5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Qdigi</cp:lastModifiedBy>
  <dcterms:created xsi:type="dcterms:W3CDTF">2022-09-26T09:06:56Z</dcterms:created>
  <dcterms:modified xsi:type="dcterms:W3CDTF">2023-05-22T04:38:18Z</dcterms:modified>
</cp:coreProperties>
</file>