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7" i="1" l="1"/>
  <c r="G27" i="1" s="1"/>
  <c r="H27" i="1" s="1"/>
  <c r="B24" i="1"/>
  <c r="E24" i="1" s="1"/>
  <c r="G24" i="1" s="1"/>
  <c r="H24" i="1" s="1"/>
  <c r="G6" i="1"/>
  <c r="C24" i="1" l="1"/>
  <c r="D24" i="1" s="1"/>
  <c r="E7" i="1"/>
  <c r="B25" i="1" s="1"/>
  <c r="E25" i="1" l="1"/>
  <c r="G25" i="1" s="1"/>
  <c r="H25" i="1" s="1"/>
  <c r="C25" i="1"/>
  <c r="D25" i="1" s="1"/>
  <c r="E14" i="1"/>
  <c r="B32" i="1" s="1"/>
  <c r="E17" i="1"/>
  <c r="B35" i="1" s="1"/>
  <c r="E11" i="1"/>
  <c r="B29" i="1" s="1"/>
  <c r="E15" i="1"/>
  <c r="B33" i="1" s="1"/>
  <c r="E12" i="1"/>
  <c r="B30" i="1" s="1"/>
  <c r="E9" i="1"/>
  <c r="C27" i="1" s="1"/>
  <c r="D27" i="1" s="1"/>
  <c r="E10" i="1"/>
  <c r="B28" i="1" s="1"/>
  <c r="E13" i="1"/>
  <c r="B31" i="1" s="1"/>
  <c r="E16" i="1"/>
  <c r="B34" i="1" s="1"/>
  <c r="E8" i="1"/>
  <c r="B26" i="1" s="1"/>
  <c r="E26" i="1" l="1"/>
  <c r="G26" i="1" s="1"/>
  <c r="H26" i="1" s="1"/>
  <c r="C26" i="1"/>
  <c r="D26" i="1" s="1"/>
  <c r="C35" i="1"/>
  <c r="D35" i="1" s="1"/>
  <c r="E35" i="1"/>
  <c r="G35" i="1" s="1"/>
  <c r="H35" i="1" s="1"/>
  <c r="E34" i="1"/>
  <c r="G34" i="1" s="1"/>
  <c r="H34" i="1" s="1"/>
  <c r="C34" i="1"/>
  <c r="D34" i="1" s="1"/>
  <c r="E30" i="1"/>
  <c r="G30" i="1" s="1"/>
  <c r="H30" i="1" s="1"/>
  <c r="C30" i="1"/>
  <c r="D30" i="1" s="1"/>
  <c r="E32" i="1"/>
  <c r="G32" i="1" s="1"/>
  <c r="H32" i="1" s="1"/>
  <c r="C32" i="1"/>
  <c r="D32" i="1" s="1"/>
  <c r="E33" i="1"/>
  <c r="G33" i="1" s="1"/>
  <c r="H33" i="1" s="1"/>
  <c r="C33" i="1"/>
  <c r="D33" i="1" s="1"/>
  <c r="C31" i="1"/>
  <c r="D31" i="1" s="1"/>
  <c r="E31" i="1"/>
  <c r="G31" i="1" s="1"/>
  <c r="H31" i="1" s="1"/>
  <c r="E28" i="1"/>
  <c r="G28" i="1" s="1"/>
  <c r="H28" i="1" s="1"/>
  <c r="C28" i="1"/>
  <c r="D28" i="1" s="1"/>
  <c r="E29" i="1"/>
  <c r="G29" i="1" s="1"/>
  <c r="H29" i="1" s="1"/>
  <c r="C29" i="1"/>
  <c r="D29" i="1" s="1"/>
</calcChain>
</file>

<file path=xl/comments1.xml><?xml version="1.0" encoding="utf-8"?>
<comments xmlns="http://schemas.openxmlformats.org/spreadsheetml/2006/main">
  <authors>
    <author>andre@sant-anna.com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andre@sant-anna.com:</t>
        </r>
        <r>
          <rPr>
            <sz val="9"/>
            <color indexed="81"/>
            <rFont val="Tahoma"/>
            <family val="2"/>
          </rPr>
          <t xml:space="preserve">
This was an arbitrary size chosen to establish the scale of the robot we want - all others depend on it</t>
        </r>
      </text>
    </comment>
  </commentList>
</comments>
</file>

<file path=xl/sharedStrings.xml><?xml version="1.0" encoding="utf-8"?>
<sst xmlns="http://schemas.openxmlformats.org/spreadsheetml/2006/main" count="23" uniqueCount="23">
  <si>
    <t>Hip Len</t>
  </si>
  <si>
    <t>Traced</t>
  </si>
  <si>
    <t>Thigh Len</t>
  </si>
  <si>
    <t>Shin Len</t>
  </si>
  <si>
    <t>Top Shell Diam</t>
  </si>
  <si>
    <t>Thigh Top Edge from Mid</t>
  </si>
  <si>
    <t>Thigh Bot Edge from Mid</t>
  </si>
  <si>
    <t>Thigh Bot Edge Thinned</t>
  </si>
  <si>
    <t>Midline Down to Thigh Ball</t>
  </si>
  <si>
    <t>Thigh Attach Radius</t>
  </si>
  <si>
    <t>Thigh Ball</t>
  </si>
  <si>
    <t>Thigh Joint Diameter</t>
  </si>
  <si>
    <t>Bottom Shell Diam</t>
  </si>
  <si>
    <t xml:space="preserve">Values Scaled to Phi from Trace </t>
  </si>
  <si>
    <t>Ideal Scale Factor</t>
  </si>
  <si>
    <t>Values here are what we actually were able to achieve</t>
  </si>
  <si>
    <t>Error (mm)</t>
  </si>
  <si>
    <t>Ideal
Phi</t>
  </si>
  <si>
    <t>Achieved 
Phi</t>
  </si>
  <si>
    <t>Error (%)</t>
  </si>
  <si>
    <t>Equivalent
Scale Factor</t>
  </si>
  <si>
    <t>Final
Phi</t>
  </si>
  <si>
    <t>Cosmetic
Scale Ajust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</si>
</sst>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4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0" xfId="1" applyNumberFormat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5" borderId="0" xfId="0" applyFill="1"/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K35"/>
  <sheetViews>
    <sheetView tabSelected="1" workbookViewId="0">
      <selection activeCell="K11" sqref="K11"/>
    </sheetView>
  </sheetViews>
  <sheetFormatPr defaultRowHeight="15" x14ac:dyDescent="0.25"/>
  <cols>
    <col min="3" max="3" width="29.28515625" style="2" customWidth="1"/>
    <col min="4" max="4" width="11.28515625" style="1" customWidth="1"/>
    <col min="5" max="5" width="9.140625" style="1"/>
    <col min="7" max="7" width="14.5703125" style="1" customWidth="1"/>
    <col min="8" max="8" width="12.28515625" customWidth="1"/>
    <col min="9" max="9" width="13.28515625" customWidth="1"/>
    <col min="10" max="10" width="12" customWidth="1"/>
    <col min="11" max="12" width="13.28515625" customWidth="1"/>
    <col min="14" max="14" width="12.42578125" customWidth="1"/>
    <col min="15" max="15" width="13.7109375" customWidth="1"/>
  </cols>
  <sheetData>
    <row r="2" spans="2:8" ht="28.5" x14ac:dyDescent="0.45">
      <c r="B2" s="13" t="s">
        <v>13</v>
      </c>
      <c r="C2" s="13"/>
      <c r="D2" s="13"/>
      <c r="E2" s="13"/>
      <c r="F2" s="13"/>
    </row>
    <row r="4" spans="2:8" ht="15" customHeight="1" x14ac:dyDescent="0.25">
      <c r="E4" s="15" t="s">
        <v>17</v>
      </c>
      <c r="G4" s="14" t="s">
        <v>14</v>
      </c>
    </row>
    <row r="5" spans="2:8" ht="15" customHeight="1" x14ac:dyDescent="0.25">
      <c r="D5" s="3" t="s">
        <v>1</v>
      </c>
      <c r="E5" s="15"/>
      <c r="G5" s="14"/>
    </row>
    <row r="6" spans="2:8" x14ac:dyDescent="0.25">
      <c r="C6" s="2" t="s">
        <v>0</v>
      </c>
      <c r="D6" s="4">
        <v>1.397</v>
      </c>
      <c r="E6" s="6">
        <v>47.174999999999997</v>
      </c>
      <c r="F6" s="5"/>
      <c r="G6" s="4">
        <f>E6/D6</f>
        <v>33.768790264853251</v>
      </c>
      <c r="H6" s="5"/>
    </row>
    <row r="7" spans="2:8" x14ac:dyDescent="0.25">
      <c r="C7" s="2" t="s">
        <v>2</v>
      </c>
      <c r="D7" s="4">
        <v>2.448</v>
      </c>
      <c r="E7" s="4">
        <f t="shared" ref="E7:E17" si="0">D7*$G$6</f>
        <v>82.665998568360763</v>
      </c>
      <c r="F7" s="5"/>
      <c r="G7" s="4"/>
      <c r="H7" s="5"/>
    </row>
    <row r="8" spans="2:8" x14ac:dyDescent="0.25">
      <c r="C8" s="2" t="s">
        <v>3</v>
      </c>
      <c r="D8" s="4">
        <v>2.5539999999999998</v>
      </c>
      <c r="E8" s="4">
        <f t="shared" si="0"/>
        <v>86.245490336435196</v>
      </c>
      <c r="F8" s="5"/>
      <c r="G8" s="4"/>
      <c r="H8" s="5"/>
    </row>
    <row r="9" spans="2:8" x14ac:dyDescent="0.25">
      <c r="C9" s="2" t="s">
        <v>4</v>
      </c>
      <c r="D9" s="4">
        <v>3.4540000000000002</v>
      </c>
      <c r="E9" s="4">
        <f t="shared" si="0"/>
        <v>116.63740157480314</v>
      </c>
      <c r="F9" s="5"/>
      <c r="G9" s="4"/>
      <c r="H9" s="5"/>
    </row>
    <row r="10" spans="2:8" x14ac:dyDescent="0.25">
      <c r="C10" s="2" t="s">
        <v>12</v>
      </c>
      <c r="D10" s="4">
        <v>2.9460000000000002</v>
      </c>
      <c r="E10" s="4">
        <f t="shared" si="0"/>
        <v>99.482856120257679</v>
      </c>
      <c r="F10" s="5"/>
      <c r="G10" s="4"/>
      <c r="H10" s="5"/>
    </row>
    <row r="11" spans="2:8" x14ac:dyDescent="0.25">
      <c r="C11" s="2" t="s">
        <v>9</v>
      </c>
      <c r="D11" s="4">
        <v>1.1459999999999999</v>
      </c>
      <c r="E11" s="4">
        <f t="shared" si="0"/>
        <v>38.699033643521823</v>
      </c>
      <c r="F11" s="5"/>
      <c r="G11" s="4"/>
      <c r="H11" s="5"/>
    </row>
    <row r="12" spans="2:8" x14ac:dyDescent="0.25">
      <c r="C12" s="2" t="s">
        <v>8</v>
      </c>
      <c r="D12" s="4">
        <v>0.78800000000000003</v>
      </c>
      <c r="E12" s="4">
        <f t="shared" si="0"/>
        <v>26.609806728704363</v>
      </c>
      <c r="F12" s="5"/>
      <c r="G12" s="4"/>
      <c r="H12" s="5"/>
    </row>
    <row r="13" spans="2:8" x14ac:dyDescent="0.25">
      <c r="C13" s="2" t="s">
        <v>5</v>
      </c>
      <c r="D13" s="4">
        <v>0.16400000000000001</v>
      </c>
      <c r="E13" s="4">
        <f t="shared" si="0"/>
        <v>5.5380816034359333</v>
      </c>
      <c r="F13" s="5"/>
      <c r="G13" s="4"/>
      <c r="H13" s="5"/>
    </row>
    <row r="14" spans="2:8" x14ac:dyDescent="0.25">
      <c r="C14" s="2" t="s">
        <v>6</v>
      </c>
      <c r="D14" s="4">
        <v>0.29399999999999998</v>
      </c>
      <c r="E14" s="4">
        <f t="shared" si="0"/>
        <v>9.9280243378668551</v>
      </c>
      <c r="F14" s="5"/>
      <c r="G14" s="4"/>
      <c r="H14" s="5"/>
    </row>
    <row r="15" spans="2:8" x14ac:dyDescent="0.25">
      <c r="C15" s="2" t="s">
        <v>7</v>
      </c>
      <c r="D15" s="4">
        <v>0.17599999999999999</v>
      </c>
      <c r="E15" s="4">
        <f t="shared" si="0"/>
        <v>5.9433070866141717</v>
      </c>
      <c r="F15" s="5"/>
      <c r="G15" s="4"/>
      <c r="H15" s="5"/>
    </row>
    <row r="16" spans="2:8" x14ac:dyDescent="0.25">
      <c r="C16" s="2" t="s">
        <v>10</v>
      </c>
      <c r="D16" s="4">
        <v>0.41699999999999998</v>
      </c>
      <c r="E16" s="4">
        <f t="shared" si="0"/>
        <v>14.081585540443806</v>
      </c>
      <c r="F16" s="5"/>
      <c r="G16" s="4"/>
      <c r="H16" s="5"/>
    </row>
    <row r="17" spans="2:11" x14ac:dyDescent="0.25">
      <c r="C17" s="2" t="s">
        <v>11</v>
      </c>
      <c r="D17" s="4">
        <v>0.67300000000000004</v>
      </c>
      <c r="E17" s="4">
        <f t="shared" si="0"/>
        <v>22.726395848246241</v>
      </c>
      <c r="F17" s="5"/>
      <c r="G17" s="4"/>
      <c r="H17" s="5"/>
    </row>
    <row r="18" spans="2:11" x14ac:dyDescent="0.25">
      <c r="D18" s="4"/>
      <c r="E18" s="4"/>
      <c r="F18" s="5"/>
      <c r="G18" s="4"/>
      <c r="H18" s="5"/>
    </row>
    <row r="20" spans="2:11" ht="28.5" x14ac:dyDescent="0.45">
      <c r="B20" s="13" t="s">
        <v>15</v>
      </c>
      <c r="C20" s="13"/>
      <c r="D20" s="13"/>
      <c r="E20" s="13"/>
      <c r="F20" s="13"/>
      <c r="G20" s="13"/>
      <c r="H20" s="13"/>
      <c r="I20" s="13"/>
      <c r="J20" s="13"/>
      <c r="K20" s="13"/>
    </row>
    <row r="21" spans="2:11" x14ac:dyDescent="0.25">
      <c r="C21"/>
      <c r="D21"/>
      <c r="E21"/>
      <c r="G21"/>
    </row>
    <row r="22" spans="2:11" x14ac:dyDescent="0.25">
      <c r="B22" s="15" t="s">
        <v>18</v>
      </c>
      <c r="C22"/>
      <c r="D22"/>
      <c r="E22" s="15" t="s">
        <v>20</v>
      </c>
      <c r="G22" s="15" t="s">
        <v>22</v>
      </c>
      <c r="H22" s="15" t="s">
        <v>21</v>
      </c>
    </row>
    <row r="23" spans="2:11" x14ac:dyDescent="0.25">
      <c r="B23" s="15"/>
      <c r="C23" s="3" t="s">
        <v>16</v>
      </c>
      <c r="D23" s="3" t="s">
        <v>19</v>
      </c>
      <c r="E23" s="15"/>
      <c r="G23" s="15"/>
      <c r="H23" s="15"/>
    </row>
    <row r="24" spans="2:11" x14ac:dyDescent="0.25">
      <c r="B24" s="4">
        <f>E6</f>
        <v>47.174999999999997</v>
      </c>
      <c r="C24" s="8">
        <f>B24-E6</f>
        <v>0</v>
      </c>
      <c r="D24" s="7">
        <f>C24/E6</f>
        <v>0</v>
      </c>
      <c r="E24" s="4">
        <f>B24/D6</f>
        <v>33.768790264853251</v>
      </c>
      <c r="G24" s="4">
        <f>E24</f>
        <v>33.768790264853251</v>
      </c>
      <c r="H24" s="4">
        <f>D6*G24</f>
        <v>47.17499999999999</v>
      </c>
    </row>
    <row r="25" spans="2:11" x14ac:dyDescent="0.25">
      <c r="B25" s="4">
        <f>E7</f>
        <v>82.665998568360763</v>
      </c>
      <c r="C25" s="8">
        <f>B25-E7</f>
        <v>0</v>
      </c>
      <c r="D25" s="7">
        <f>C25/E7</f>
        <v>0</v>
      </c>
      <c r="E25" s="4">
        <f>B25/D7</f>
        <v>33.768790264853251</v>
      </c>
      <c r="G25" s="9">
        <f>E25*1.2</f>
        <v>40.522548317823897</v>
      </c>
      <c r="H25" s="4">
        <f>D7*G25</f>
        <v>99.199198282032896</v>
      </c>
    </row>
    <row r="26" spans="2:11" x14ac:dyDescent="0.25">
      <c r="B26" s="4">
        <f>E8</f>
        <v>86.245490336435196</v>
      </c>
      <c r="C26" s="8">
        <f>B26-E8</f>
        <v>0</v>
      </c>
      <c r="D26" s="7">
        <f>C26/E8</f>
        <v>0</v>
      </c>
      <c r="E26" s="4">
        <f>B26/D8</f>
        <v>33.768790264853251</v>
      </c>
      <c r="G26" s="9">
        <f>E26*1.2</f>
        <v>40.522548317823897</v>
      </c>
      <c r="H26" s="4">
        <f>D8*G26</f>
        <v>103.49458840372223</v>
      </c>
    </row>
    <row r="27" spans="2:11" x14ac:dyDescent="0.25">
      <c r="B27" s="9">
        <v>160</v>
      </c>
      <c r="C27" s="10">
        <f>B27-E9</f>
        <v>43.362598425196865</v>
      </c>
      <c r="D27" s="11">
        <f>C27/E9</f>
        <v>0.37177267188507368</v>
      </c>
      <c r="E27" s="9">
        <f>B27/D9</f>
        <v>46.323103647944407</v>
      </c>
      <c r="F27" s="12"/>
      <c r="G27" s="9">
        <f t="shared" ref="G27:G35" si="1">E27</f>
        <v>46.323103647944407</v>
      </c>
      <c r="H27" s="9">
        <f>D9*G27</f>
        <v>160</v>
      </c>
    </row>
    <row r="28" spans="2:11" x14ac:dyDescent="0.25">
      <c r="B28" s="4">
        <f>E10</f>
        <v>99.482856120257679</v>
      </c>
      <c r="C28" s="8">
        <f>B28-E10</f>
        <v>0</v>
      </c>
      <c r="D28" s="7">
        <f>C28/E10</f>
        <v>0</v>
      </c>
      <c r="E28" s="4">
        <f>B28/D10</f>
        <v>33.768790264853251</v>
      </c>
      <c r="G28" s="4">
        <f t="shared" si="1"/>
        <v>33.768790264853251</v>
      </c>
      <c r="H28" s="4">
        <f>D10*G28</f>
        <v>99.482856120257679</v>
      </c>
    </row>
    <row r="29" spans="2:11" x14ac:dyDescent="0.25">
      <c r="B29" s="4">
        <f>E11</f>
        <v>38.699033643521823</v>
      </c>
      <c r="C29" s="8">
        <f>B29-E11</f>
        <v>0</v>
      </c>
      <c r="D29" s="7">
        <f>C29/E11</f>
        <v>0</v>
      </c>
      <c r="E29" s="4">
        <f>B29/D11</f>
        <v>33.768790264853251</v>
      </c>
      <c r="G29" s="4">
        <f t="shared" si="1"/>
        <v>33.768790264853251</v>
      </c>
      <c r="H29" s="4">
        <f>D11*G29</f>
        <v>38.699033643521823</v>
      </c>
    </row>
    <row r="30" spans="2:11" x14ac:dyDescent="0.25">
      <c r="B30" s="4">
        <f>E12</f>
        <v>26.609806728704363</v>
      </c>
      <c r="C30" s="8">
        <f>B30-E12</f>
        <v>0</v>
      </c>
      <c r="D30" s="7">
        <f>C30/E12</f>
        <v>0</v>
      </c>
      <c r="E30" s="4">
        <f>B30/D12</f>
        <v>33.768790264853251</v>
      </c>
      <c r="G30" s="4">
        <f t="shared" si="1"/>
        <v>33.768790264853251</v>
      </c>
      <c r="H30" s="4">
        <f>D12*G30</f>
        <v>26.609806728704363</v>
      </c>
    </row>
    <row r="31" spans="2:11" x14ac:dyDescent="0.25">
      <c r="B31" s="4">
        <f>E13</f>
        <v>5.5380816034359333</v>
      </c>
      <c r="C31" s="8">
        <f>B31-E13</f>
        <v>0</v>
      </c>
      <c r="D31" s="7">
        <f>C31/E13</f>
        <v>0</v>
      </c>
      <c r="E31" s="4">
        <f>B31/D13</f>
        <v>33.768790264853251</v>
      </c>
      <c r="G31" s="4">
        <f t="shared" si="1"/>
        <v>33.768790264853251</v>
      </c>
      <c r="H31" s="4">
        <f>D13*G31</f>
        <v>5.5380816034359333</v>
      </c>
    </row>
    <row r="32" spans="2:11" x14ac:dyDescent="0.25">
      <c r="B32" s="4">
        <f>E14</f>
        <v>9.9280243378668551</v>
      </c>
      <c r="C32" s="8">
        <f>B32-E14</f>
        <v>0</v>
      </c>
      <c r="D32" s="7">
        <f>C32/E14</f>
        <v>0</v>
      </c>
      <c r="E32" s="4">
        <f>B32/D14</f>
        <v>33.768790264853251</v>
      </c>
      <c r="G32" s="4">
        <f t="shared" si="1"/>
        <v>33.768790264853251</v>
      </c>
      <c r="H32" s="4">
        <f>D14*G32</f>
        <v>9.9280243378668551</v>
      </c>
    </row>
    <row r="33" spans="2:8" x14ac:dyDescent="0.25">
      <c r="B33" s="4">
        <f>E15</f>
        <v>5.9433070866141717</v>
      </c>
      <c r="C33" s="8">
        <f>B33-E15</f>
        <v>0</v>
      </c>
      <c r="D33" s="7">
        <f>C33/E15</f>
        <v>0</v>
      </c>
      <c r="E33" s="4">
        <f>B33/D15</f>
        <v>33.768790264853251</v>
      </c>
      <c r="G33" s="4">
        <f t="shared" si="1"/>
        <v>33.768790264853251</v>
      </c>
      <c r="H33" s="4">
        <f>D15*G33</f>
        <v>5.9433070866141717</v>
      </c>
    </row>
    <row r="34" spans="2:8" x14ac:dyDescent="0.25">
      <c r="B34" s="4">
        <f>E16</f>
        <v>14.081585540443806</v>
      </c>
      <c r="C34" s="8">
        <f>B34-E16</f>
        <v>0</v>
      </c>
      <c r="D34" s="7">
        <f>C34/E16</f>
        <v>0</v>
      </c>
      <c r="E34" s="4">
        <f>B34/D16</f>
        <v>33.768790264853251</v>
      </c>
      <c r="G34" s="4">
        <f t="shared" si="1"/>
        <v>33.768790264853251</v>
      </c>
      <c r="H34" s="4">
        <f>D16*G34</f>
        <v>14.081585540443806</v>
      </c>
    </row>
    <row r="35" spans="2:8" x14ac:dyDescent="0.25">
      <c r="B35" s="4">
        <f>E17</f>
        <v>22.726395848246241</v>
      </c>
      <c r="C35" s="8">
        <f>B35-E17</f>
        <v>0</v>
      </c>
      <c r="D35" s="7">
        <f>C35/E17</f>
        <v>0</v>
      </c>
      <c r="E35" s="4">
        <f>B35/D17</f>
        <v>33.768790264853251</v>
      </c>
      <c r="G35" s="4">
        <f t="shared" si="1"/>
        <v>33.768790264853251</v>
      </c>
      <c r="H35" s="4">
        <f>D17*G35</f>
        <v>22.726395848246241</v>
      </c>
    </row>
  </sheetData>
  <mergeCells count="8">
    <mergeCell ref="B2:F2"/>
    <mergeCell ref="G4:G5"/>
    <mergeCell ref="B20:K20"/>
    <mergeCell ref="E4:E5"/>
    <mergeCell ref="B22:B23"/>
    <mergeCell ref="E22:E23"/>
    <mergeCell ref="G22:G23"/>
    <mergeCell ref="H22:H23"/>
  </mergeCells>
  <pageMargins left="0.7" right="0.7" top="0.75" bottom="0.75" header="0.3" footer="0.3"/>
  <pageSetup scale="85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andre@sant-anna.com</dc:creator>
  <cp:lastModifiedBy>andre@sant-anna.com</cp:lastModifiedBy>
  <cp:lastPrinted>2015-10-19T02:26:51Z</cp:lastPrinted>
  <dcterms:created xsi:type="dcterms:W3CDTF">2015-05-17T02:22:21Z</dcterms:created>
  <dcterms:modified xsi:type="dcterms:W3CDTF">2015-10-19T02:28:05Z</dcterms:modified>
</cp:coreProperties>
</file>