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/>
  <mc:AlternateContent xmlns:mc="http://schemas.openxmlformats.org/markup-compatibility/2006">
    <mc:Choice Requires="x15">
      <x15ac:absPath xmlns:x15ac="http://schemas.microsoft.com/office/spreadsheetml/2010/11/ac" url="/Users/anderson/Downloads/artigo_acc_power/Quote/"/>
    </mc:Choice>
  </mc:AlternateContent>
  <bookViews>
    <workbookView xWindow="0" yWindow="460" windowWidth="25600" windowHeight="15460" activeTab="2"/>
  </bookViews>
  <sheets>
    <sheet name="proposta" sheetId="2" r:id="rId1"/>
    <sheet name="UMEBAY" sheetId="3" r:id="rId2"/>
    <sheet name="winwin_telos-bom-2016-05-24" sheetId="1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0" i="2" l="1"/>
  <c r="J10" i="2"/>
  <c r="G10" i="2"/>
  <c r="F10" i="2"/>
  <c r="C10" i="2"/>
  <c r="B10" i="2"/>
  <c r="K8" i="2"/>
  <c r="J8" i="2"/>
  <c r="C8" i="2"/>
  <c r="B8" i="2"/>
  <c r="A11" i="1"/>
  <c r="G11" i="1"/>
  <c r="A12" i="1"/>
  <c r="G12" i="1"/>
  <c r="A13" i="1"/>
  <c r="G13" i="1"/>
  <c r="A14" i="1"/>
  <c r="G14" i="1"/>
  <c r="A15" i="1"/>
  <c r="G15" i="1"/>
  <c r="A16" i="1"/>
  <c r="G16" i="1"/>
  <c r="A17" i="1"/>
  <c r="G17" i="1"/>
  <c r="A18" i="1"/>
  <c r="G18" i="1"/>
  <c r="A19" i="1"/>
  <c r="G19" i="1"/>
  <c r="A20" i="1"/>
  <c r="G20" i="1"/>
  <c r="A21" i="1"/>
  <c r="G21" i="1"/>
  <c r="A22" i="1"/>
  <c r="G22" i="1"/>
  <c r="A23" i="1"/>
  <c r="G23" i="1"/>
  <c r="A24" i="1"/>
  <c r="G24" i="1"/>
  <c r="A25" i="1"/>
  <c r="G25" i="1"/>
  <c r="A26" i="1"/>
  <c r="G26" i="1"/>
  <c r="A27" i="1"/>
  <c r="G27" i="1"/>
  <c r="A28" i="1"/>
  <c r="G28" i="1"/>
  <c r="A29" i="1"/>
  <c r="G29" i="1"/>
  <c r="A30" i="1"/>
  <c r="G30" i="1"/>
  <c r="A31" i="1"/>
  <c r="G31" i="1"/>
  <c r="A32" i="1"/>
  <c r="G32" i="1"/>
  <c r="A33" i="1"/>
  <c r="G33" i="1"/>
  <c r="A34" i="1"/>
  <c r="G34" i="1"/>
  <c r="A35" i="1"/>
  <c r="G35" i="1"/>
  <c r="A36" i="1"/>
  <c r="G36" i="1"/>
  <c r="A37" i="1"/>
  <c r="G37" i="1"/>
  <c r="A38" i="1"/>
  <c r="G38" i="1"/>
  <c r="A39" i="1"/>
  <c r="G39" i="1"/>
  <c r="A40" i="1"/>
  <c r="G40" i="1"/>
  <c r="A41" i="1"/>
  <c r="G41" i="1"/>
  <c r="A42" i="1"/>
  <c r="G42" i="1"/>
  <c r="A43" i="1"/>
  <c r="G43" i="1"/>
  <c r="A44" i="1"/>
  <c r="G44" i="1"/>
  <c r="A45" i="1"/>
  <c r="G45" i="1"/>
  <c r="A46" i="1"/>
  <c r="G46" i="1"/>
  <c r="A47" i="1"/>
  <c r="G47" i="1"/>
  <c r="A48" i="1"/>
  <c r="G48" i="1"/>
  <c r="A49" i="1"/>
  <c r="G49" i="1"/>
  <c r="A50" i="1"/>
  <c r="G50" i="1"/>
  <c r="A51" i="1"/>
  <c r="G51" i="1"/>
  <c r="A52" i="1"/>
  <c r="G52" i="1"/>
  <c r="A53" i="1"/>
  <c r="G53" i="1"/>
  <c r="A54" i="1"/>
  <c r="G54" i="1"/>
  <c r="A57" i="1"/>
  <c r="A58" i="1"/>
  <c r="G58" i="1"/>
  <c r="A59" i="1"/>
  <c r="G59" i="1"/>
  <c r="G60" i="1"/>
  <c r="G61" i="1"/>
  <c r="A62" i="1"/>
  <c r="G62" i="1"/>
  <c r="A63" i="1"/>
  <c r="A64" i="1"/>
  <c r="G64" i="1"/>
  <c r="A65" i="1"/>
  <c r="G65" i="1"/>
  <c r="A66" i="1"/>
  <c r="G66" i="1"/>
  <c r="A67" i="1"/>
  <c r="G67" i="1"/>
  <c r="G68" i="1"/>
</calcChain>
</file>

<file path=xl/comments1.xml><?xml version="1.0" encoding="utf-8"?>
<comments xmlns="http://schemas.openxmlformats.org/spreadsheetml/2006/main">
  <authors>
    <author>Microsoft Office User</author>
  </authors>
  <commentList>
    <comment ref="B7" authorId="0">
      <text>
        <r>
          <rPr>
            <b/>
            <sz val="10"/>
            <color indexed="81"/>
            <rFont val="Calibri"/>
          </rPr>
          <t>Independente da quantidade</t>
        </r>
      </text>
    </comment>
    <comment ref="C7" authorId="0">
      <text>
        <r>
          <rPr>
            <b/>
            <sz val="10"/>
            <color indexed="81"/>
            <rFont val="Calibri"/>
          </rPr>
          <t>Independente da quantidade</t>
        </r>
      </text>
    </comment>
    <comment ref="F7" authorId="0">
      <text>
        <r>
          <rPr>
            <b/>
            <sz val="10"/>
            <color indexed="81"/>
            <rFont val="Calibri"/>
          </rPr>
          <t>Independente da quantidade</t>
        </r>
      </text>
    </comment>
    <comment ref="G7" authorId="0">
      <text>
        <r>
          <rPr>
            <b/>
            <sz val="10"/>
            <color indexed="81"/>
            <rFont val="Calibri"/>
          </rPr>
          <t>Independente da quantidade</t>
        </r>
      </text>
    </comment>
    <comment ref="J7" authorId="0">
      <text>
        <r>
          <rPr>
            <b/>
            <sz val="10"/>
            <color indexed="81"/>
            <rFont val="Calibri"/>
          </rPr>
          <t>Independente da quantidade</t>
        </r>
      </text>
    </comment>
    <comment ref="K7" authorId="0">
      <text>
        <r>
          <rPr>
            <b/>
            <sz val="10"/>
            <color indexed="81"/>
            <rFont val="Calibri"/>
          </rPr>
          <t>Independente da quantidade</t>
        </r>
      </text>
    </comment>
  </commentList>
</comments>
</file>

<file path=xl/sharedStrings.xml><?xml version="1.0" encoding="utf-8"?>
<sst xmlns="http://schemas.openxmlformats.org/spreadsheetml/2006/main" count="228" uniqueCount="187">
  <si>
    <t>Telos (Rev B) Revised: Saturday, September 21, 2004</t>
  </si>
  <si>
    <t>(c) Copyright 2004: UC Berkeley          Revision: B</t>
  </si>
  <si>
    <t>Item</t>
  </si>
  <si>
    <t>Quantity</t>
  </si>
  <si>
    <t>Reference</t>
  </si>
  <si>
    <t>Part</t>
  </si>
  <si>
    <t>Footprint</t>
  </si>
  <si>
    <t>price</t>
  </si>
  <si>
    <t>total</t>
  </si>
  <si>
    <t>______________________________________________</t>
  </si>
  <si>
    <t>A1</t>
  </si>
  <si>
    <t>CC2420_PCB_ANT</t>
  </si>
  <si>
    <t>ANTENNA/CC2420</t>
  </si>
  <si>
    <t>C84</t>
  </si>
  <si>
    <t>10n</t>
  </si>
  <si>
    <t>SM/C_0402</t>
  </si>
  <si>
    <t>C21</t>
  </si>
  <si>
    <t>33n</t>
  </si>
  <si>
    <t>C81,C61</t>
  </si>
  <si>
    <t>0.5p +/-0.25p np0</t>
  </si>
  <si>
    <t>C71,C73</t>
  </si>
  <si>
    <t>5.6p +/-0.25p np0</t>
  </si>
  <si>
    <t>SM/C_0402/DUAL/INLINE</t>
  </si>
  <si>
    <t>C381,C391</t>
  </si>
  <si>
    <t>22p 5% np0</t>
  </si>
  <si>
    <t>C82,C83,C86</t>
  </si>
  <si>
    <t>68p</t>
  </si>
  <si>
    <t>C1,C2,C4,C5,C6,C7,C8,C9,C20,C22,C23,C24,C85,C87</t>
  </si>
  <si>
    <t>0.1u</t>
  </si>
  <si>
    <t>C3,C25,C64</t>
  </si>
  <si>
    <t>10uF LowESR &lt; 5ohm</t>
  </si>
  <si>
    <t>SM/TANT_A_NUM</t>
  </si>
  <si>
    <t>TPSC106K025R0500</t>
  </si>
  <si>
    <t>D4,D21</t>
  </si>
  <si>
    <t>Red Clear - QTLP601C-7</t>
  </si>
  <si>
    <t>LED SMD 0603 NUM</t>
  </si>
  <si>
    <t>D5,D20</t>
  </si>
  <si>
    <t>Green Clear - QTLP601C-4</t>
  </si>
  <si>
    <t>D6</t>
  </si>
  <si>
    <t>Blue Clear - QTLP601C-EB</t>
  </si>
  <si>
    <t>D22</t>
  </si>
  <si>
    <t>1N5817</t>
  </si>
  <si>
    <t>SSS Mini 2P</t>
  </si>
  <si>
    <t>J10,J11,J12</t>
  </si>
  <si>
    <t>HOLE</t>
  </si>
  <si>
    <t>90_mil_hole</t>
  </si>
  <si>
    <t>L2,L3,L20</t>
  </si>
  <si>
    <t>F Bead 240-1035-1</t>
  </si>
  <si>
    <t>SM/C_0805</t>
  </si>
  <si>
    <t>L62</t>
  </si>
  <si>
    <t>5.6n 5%</t>
  </si>
  <si>
    <t>L81,L61</t>
  </si>
  <si>
    <t>7.5n 5%</t>
  </si>
  <si>
    <t>R475</t>
  </si>
  <si>
    <t>R22,R23</t>
  </si>
  <si>
    <t>R9,R25,R26</t>
  </si>
  <si>
    <t>R8</t>
  </si>
  <si>
    <t>R7,R20</t>
  </si>
  <si>
    <t>R24</t>
  </si>
  <si>
    <t>1.5k</t>
  </si>
  <si>
    <t>R2,R27</t>
  </si>
  <si>
    <t>2.2k</t>
  </si>
  <si>
    <t>R10,R28,R29,R30,R474,R476</t>
  </si>
  <si>
    <t>10k</t>
  </si>
  <si>
    <t>R451</t>
  </si>
  <si>
    <t>43k 1%</t>
  </si>
  <si>
    <t>R1,R11,R12</t>
  </si>
  <si>
    <t>100k 1%</t>
  </si>
  <si>
    <t>R4</t>
  </si>
  <si>
    <t>470k</t>
  </si>
  <si>
    <t>R32,R472,R473</t>
  </si>
  <si>
    <t>1m</t>
  </si>
  <si>
    <t>R5</t>
  </si>
  <si>
    <t>5.1m</t>
  </si>
  <si>
    <t>SW2,SW1</t>
  </si>
  <si>
    <t>EVQ-P2K02Q</t>
  </si>
  <si>
    <t>SW/EVQP2</t>
  </si>
  <si>
    <t>U0</t>
  </si>
  <si>
    <t>TI_MSP430_F1611</t>
  </si>
  <si>
    <t>QUAD.50M/64/WG12.00</t>
  </si>
  <si>
    <t>MSP430F1611IPM</t>
  </si>
  <si>
    <t>U4</t>
  </si>
  <si>
    <t>PWR_CONN</t>
  </si>
  <si>
    <t>AA  AA Battery Storage Case Plastic Box Holder with 6'' Cable Lead for 2 x AA 1.5V</t>
  </si>
  <si>
    <t>U5</t>
  </si>
  <si>
    <t>M25P80</t>
  </si>
  <si>
    <t>SOIC 8PIN 150MIL</t>
  </si>
  <si>
    <t>M25P80-VMW6TG</t>
  </si>
  <si>
    <t>U9</t>
  </si>
  <si>
    <t>DS2411</t>
  </si>
  <si>
    <t>SOT321</t>
  </si>
  <si>
    <t>U10</t>
  </si>
  <si>
    <t>CC2420</t>
  </si>
  <si>
    <t>QLP/48</t>
  </si>
  <si>
    <t>CC2420RGZR </t>
  </si>
  <si>
    <t>U20</t>
  </si>
  <si>
    <t>FT232BM</t>
  </si>
  <si>
    <t>LQFP/32-LD</t>
  </si>
  <si>
    <t>FT232BL (new)</t>
  </si>
  <si>
    <t>U22</t>
  </si>
  <si>
    <t>USB A</t>
  </si>
  <si>
    <t>USB-A-SPM-K-O-L</t>
  </si>
  <si>
    <t>U23</t>
  </si>
  <si>
    <t>M93C56-WMN6P</t>
  </si>
  <si>
    <t>U25</t>
  </si>
  <si>
    <t>MCP1700T-3302TT</t>
  </si>
  <si>
    <t>SOT231</t>
  </si>
  <si>
    <t>U27</t>
  </si>
  <si>
    <t>ADG715BRU</t>
  </si>
  <si>
    <t>TSSOP/24</t>
  </si>
  <si>
    <t>U29</t>
  </si>
  <si>
    <t>NC7WZ126</t>
  </si>
  <si>
    <t>US/8</t>
  </si>
  <si>
    <t>NC7WZ126K8X</t>
  </si>
  <si>
    <t>X0</t>
  </si>
  <si>
    <t>32kHz</t>
  </si>
  <si>
    <t>CMR200TB</t>
  </si>
  <si>
    <t>X1</t>
  </si>
  <si>
    <t>16MHZ - 16pf</t>
  </si>
  <si>
    <t>HK-XTAL-7X5</t>
  </si>
  <si>
    <t>X3</t>
  </si>
  <si>
    <t>6M resonator</t>
  </si>
  <si>
    <t>MURATA_CSTCR   CSTCR6M00G53-RO CSTCR  6 MHZ</t>
  </si>
  <si>
    <t>SENSORS</t>
  </si>
  <si>
    <t>D2</t>
  </si>
  <si>
    <t>S1087 Photodiode</t>
  </si>
  <si>
    <t>HAM S1087</t>
  </si>
  <si>
    <t>D3</t>
  </si>
  <si>
    <t>S1087-01 Photodiode</t>
  </si>
  <si>
    <t>U3</t>
  </si>
  <si>
    <t>SHT11</t>
  </si>
  <si>
    <t>SHT11_SMALL</t>
  </si>
  <si>
    <t>IC</t>
  </si>
  <si>
    <t>DO NOT POPULATE</t>
  </si>
  <si>
    <t>A2</t>
  </si>
  <si>
    <t>SMA</t>
  </si>
  <si>
    <t>SMA_PCB</t>
  </si>
  <si>
    <t>R14,R15,R16</t>
  </si>
  <si>
    <r>
      <t xml:space="preserve">0 </t>
    </r>
    <r>
      <rPr>
        <b/>
        <sz val="10"/>
        <rFont val="Arial"/>
        <family val="2"/>
      </rPr>
      <t>open</t>
    </r>
  </si>
  <si>
    <t>U2</t>
  </si>
  <si>
    <t>10pin Header - 0.1"</t>
  </si>
  <si>
    <t>BLKCON.100/VH/TM2OE/W.200/10</t>
  </si>
  <si>
    <t>U7</t>
  </si>
  <si>
    <t>2pin Header - 2mm</t>
  </si>
  <si>
    <t>BLKCON2MM/2/2</t>
  </si>
  <si>
    <t>U8</t>
  </si>
  <si>
    <t>8pin Header - 2mm</t>
  </si>
  <si>
    <t>BLKCON2MM/2/8</t>
  </si>
  <si>
    <t>U28</t>
  </si>
  <si>
    <t>6pin Header - 0.1"</t>
  </si>
  <si>
    <t>BLKCON.100/VH/TM2OE/W.200/6</t>
  </si>
  <si>
    <t>Qde</t>
  </si>
  <si>
    <t>Stencil</t>
  </si>
  <si>
    <t>Total</t>
  </si>
  <si>
    <t>maggie@winwin-custom.com</t>
  </si>
  <si>
    <t>angel@morepcb.com</t>
  </si>
  <si>
    <t>sales@umebay.net</t>
  </si>
  <si>
    <t>MOQ (PCB)</t>
  </si>
  <si>
    <t>Assembly (SMT)</t>
  </si>
  <si>
    <t>COMP (elect. parts)</t>
  </si>
  <si>
    <t>Unit USD</t>
  </si>
  <si>
    <r>
      <t xml:space="preserve">UMEBAY ELECTRONICS COMPANY LIMITED      
</t>
    </r>
    <r>
      <rPr>
        <sz val="10"/>
        <rFont val="Arial"/>
        <family val="2"/>
      </rPr>
      <t>http://www.umebay.net</t>
    </r>
  </si>
  <si>
    <t xml:space="preserve">               Shenzhen Add: B2303, 3 Lipu road Bantian , Longgang District, Shenzhen, P.R.C         
</t>
    <phoneticPr fontId="0" type="noConversion"/>
  </si>
  <si>
    <t xml:space="preserve">                    Tel:0755-83209137               skype:xiangtao.ouyang      
</t>
    <phoneticPr fontId="0" type="noConversion"/>
  </si>
  <si>
    <t xml:space="preserve">Email address:  sales@umebay.net                  
</t>
    <phoneticPr fontId="0" type="noConversion"/>
  </si>
  <si>
    <t>Quotation sheet</t>
    <phoneticPr fontId="0" type="noConversion"/>
  </si>
  <si>
    <t xml:space="preserve">                                        In#NO.TR2016051101</t>
    <phoneticPr fontId="0" type="noConversion"/>
  </si>
  <si>
    <t>Date 11.May.2016</t>
    <phoneticPr fontId="0" type="noConversion"/>
  </si>
  <si>
    <t>FOR:Anderson (adsantos@gmail.com)</t>
    <phoneticPr fontId="0" type="noConversion"/>
  </si>
  <si>
    <t>Project name</t>
    <phoneticPr fontId="0" type="noConversion"/>
  </si>
  <si>
    <t>size</t>
    <phoneticPr fontId="0" type="noConversion"/>
  </si>
  <si>
    <t>quantity</t>
    <phoneticPr fontId="0" type="noConversion"/>
  </si>
  <si>
    <t>PCB fee</t>
    <phoneticPr fontId="0" type="noConversion"/>
  </si>
  <si>
    <t>SMT fee</t>
    <phoneticPr fontId="0" type="noConversion"/>
  </si>
  <si>
    <t>Cost of electronic part</t>
    <phoneticPr fontId="0" type="noConversion"/>
  </si>
  <si>
    <t>other</t>
    <phoneticPr fontId="0" type="noConversion"/>
  </si>
  <si>
    <t>total (USD)</t>
    <phoneticPr fontId="0" type="noConversion"/>
  </si>
  <si>
    <t>telos-revb-r63</t>
    <phoneticPr fontId="0" type="noConversion"/>
  </si>
  <si>
    <t xml:space="preserve">1.267*2.582
 </t>
    <phoneticPr fontId="0" type="noConversion"/>
  </si>
  <si>
    <t>10pcs</t>
    <phoneticPr fontId="0" type="noConversion"/>
  </si>
  <si>
    <t>50pcs</t>
    <phoneticPr fontId="0" type="noConversion"/>
  </si>
  <si>
    <t>not:  Production time  (7-15days)  All parts are  high quality.</t>
    <phoneticPr fontId="0" type="noConversion"/>
  </si>
  <si>
    <t>Accept:PAYPAL ,Aliexpress ,T/T   payment</t>
    <phoneticPr fontId="0" type="noConversion"/>
  </si>
  <si>
    <t>Free shipping to your designated location</t>
    <phoneticPr fontId="0" type="noConversion"/>
  </si>
  <si>
    <t>date:</t>
    <phoneticPr fontId="0" type="noConversion"/>
  </si>
  <si>
    <t>2016 May 11th</t>
    <phoneticPr fontId="0" type="noConversion"/>
  </si>
  <si>
    <t>Bill Of Materials      May 24,2016      10:00:00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</si>
</sst>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74" formatCode="\$#,##0.00_);\(\$#,##0.00\)"/>
    <numFmt numFmtId="178" formatCode="0.000_ "/>
    <numFmt numFmtId="181" formatCode="_(* #,##0_);_(* \(#,##0\);_(* &quot;-&quot;??_);_(@_)"/>
    <numFmt numFmtId="182" formatCode="\$#,##0.00;\-\$#,##0.00"/>
  </numFmts>
  <fonts count="15" x14ac:knownFonts="1">
    <font>
      <sz val="10"/>
      <name val="Arial"/>
      <family val="2"/>
    </font>
    <font>
      <b/>
      <sz val="10"/>
      <color indexed="9"/>
      <name val="Arial"/>
      <family val="2"/>
    </font>
    <font>
      <sz val="10"/>
      <name val="宋体"/>
      <charset val="134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81"/>
      <name val="Calibri"/>
    </font>
    <font>
      <b/>
      <sz val="14"/>
      <name val="Arial"/>
      <family val="2"/>
    </font>
    <font>
      <sz val="14"/>
      <name val="Arial"/>
      <family val="2"/>
    </font>
    <font>
      <b/>
      <sz val="11"/>
      <color indexed="8"/>
      <name val="Times New Roman"/>
      <family val="1"/>
    </font>
    <font>
      <u/>
      <sz val="11"/>
      <color rgb="FF0000FF"/>
      <name val="Calibri"/>
      <charset val="134"/>
      <scheme val="minor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宋体"/>
      <charset val="134"/>
    </font>
    <font>
      <b/>
      <sz val="18"/>
      <color theme="1"/>
      <name val="Tahoma"/>
      <family val="2"/>
    </font>
    <font>
      <b/>
      <i/>
      <u/>
      <sz val="14"/>
      <color theme="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/>
    <xf numFmtId="0" fontId="4" fillId="0" borderId="0">
      <alignment vertical="center"/>
    </xf>
    <xf numFmtId="43" fontId="4" fillId="0" borderId="0" applyFont="0" applyFill="0" applyBorder="0" applyAlignment="0" applyProtection="0"/>
    <xf numFmtId="0" fontId="9" fillId="0" borderId="0" applyNumberFormat="0" applyFill="0" applyBorder="0" applyAlignment="0" applyProtection="0">
      <alignment vertical="center"/>
    </xf>
  </cellStyleXfs>
  <cellXfs count="78">
    <xf numFmtId="0" fontId="0" fillId="0" borderId="0" xfId="0"/>
    <xf numFmtId="0" fontId="0" fillId="0" borderId="0" xfId="0" applyFill="1"/>
    <xf numFmtId="0" fontId="0" fillId="3" borderId="0" xfId="0" applyFill="1"/>
    <xf numFmtId="0" fontId="1" fillId="2" borderId="0" xfId="0" applyFont="1" applyFill="1"/>
    <xf numFmtId="0" fontId="0" fillId="0" borderId="0" xfId="0" applyAlignment="1">
      <alignment horizontal="left"/>
    </xf>
    <xf numFmtId="178" fontId="10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left"/>
    </xf>
    <xf numFmtId="178" fontId="0" fillId="0" borderId="0" xfId="0" applyNumberFormat="1" applyFill="1"/>
    <xf numFmtId="0" fontId="0" fillId="0" borderId="0" xfId="0" applyFill="1" applyAlignment="1">
      <alignment horizontal="center"/>
    </xf>
    <xf numFmtId="178" fontId="10" fillId="0" borderId="0" xfId="0" applyNumberFormat="1" applyFont="1" applyFill="1" applyAlignment="1">
      <alignment horizontal="center"/>
    </xf>
    <xf numFmtId="0" fontId="0" fillId="0" borderId="0" xfId="0" applyNumberFormat="1" applyFill="1" applyAlignment="1">
      <alignment wrapText="1"/>
    </xf>
    <xf numFmtId="0" fontId="0" fillId="0" borderId="0" xfId="0" applyFont="1" applyFill="1" applyAlignment="1">
      <alignment horizontal="center"/>
    </xf>
    <xf numFmtId="0" fontId="0" fillId="3" borderId="0" xfId="0" applyFill="1" applyAlignment="1">
      <alignment horizontal="left"/>
    </xf>
    <xf numFmtId="178" fontId="10" fillId="3" borderId="0" xfId="0" applyNumberFormat="1" applyFont="1" applyFill="1" applyAlignment="1">
      <alignment horizontal="center"/>
    </xf>
    <xf numFmtId="0" fontId="0" fillId="3" borderId="0" xfId="0" applyFill="1" applyAlignment="1">
      <alignment horizontal="center"/>
    </xf>
    <xf numFmtId="0" fontId="2" fillId="0" borderId="0" xfId="0" applyFont="1" applyFill="1" applyAlignment="1">
      <alignment horizontal="center"/>
    </xf>
    <xf numFmtId="0" fontId="0" fillId="0" borderId="0" xfId="0" applyNumberFormat="1" applyAlignment="1">
      <alignment wrapText="1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178" fontId="11" fillId="2" borderId="0" xfId="0" applyNumberFormat="1" applyFont="1" applyFill="1" applyAlignment="1">
      <alignment horizontal="center"/>
    </xf>
    <xf numFmtId="178" fontId="12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1" xfId="0" applyBorder="1"/>
    <xf numFmtId="43" fontId="0" fillId="0" borderId="1" xfId="2" applyFont="1" applyBorder="1"/>
    <xf numFmtId="0" fontId="0" fillId="0" borderId="2" xfId="0" applyFill="1" applyBorder="1"/>
    <xf numFmtId="0" fontId="0" fillId="4" borderId="1" xfId="0" applyFill="1" applyBorder="1"/>
    <xf numFmtId="43" fontId="7" fillId="0" borderId="1" xfId="2" applyFont="1" applyBorder="1"/>
    <xf numFmtId="0" fontId="9" fillId="0" borderId="0" xfId="3" applyAlignment="1"/>
    <xf numFmtId="0" fontId="6" fillId="0" borderId="0" xfId="0" applyFont="1" applyFill="1" applyBorder="1" applyAlignment="1">
      <alignment horizontal="right"/>
    </xf>
    <xf numFmtId="0" fontId="7" fillId="0" borderId="0" xfId="0" applyFont="1" applyFill="1" applyBorder="1" applyAlignment="1">
      <alignment horizontal="right"/>
    </xf>
    <xf numFmtId="181" fontId="7" fillId="0" borderId="1" xfId="2" applyNumberFormat="1" applyFont="1" applyFill="1" applyBorder="1" applyAlignment="1">
      <alignment horizontal="center"/>
    </xf>
    <xf numFmtId="181" fontId="7" fillId="0" borderId="1" xfId="2" applyNumberFormat="1" applyFont="1" applyFill="1" applyBorder="1" applyAlignment="1">
      <alignment horizontal="right"/>
    </xf>
    <xf numFmtId="0" fontId="0" fillId="0" borderId="0" xfId="0" applyFill="1" applyBorder="1" applyAlignment="1">
      <alignment wrapText="1"/>
    </xf>
    <xf numFmtId="0" fontId="0" fillId="0" borderId="3" xfId="0" applyFill="1" applyBorder="1" applyAlignment="1">
      <alignment wrapText="1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left" vertical="center" wrapText="1"/>
    </xf>
    <xf numFmtId="0" fontId="0" fillId="0" borderId="0" xfId="0" applyBorder="1" applyAlignment="1">
      <alignment horizontal="center" vertical="center" wrapText="1"/>
    </xf>
    <xf numFmtId="182" fontId="0" fillId="0" borderId="0" xfId="0" applyNumberFormat="1" applyBorder="1" applyAlignment="1">
      <alignment vertical="center"/>
    </xf>
    <xf numFmtId="182" fontId="0" fillId="0" borderId="0" xfId="0" applyNumberFormat="1" applyFill="1" applyBorder="1" applyAlignment="1">
      <alignment vertical="center"/>
    </xf>
    <xf numFmtId="182" fontId="0" fillId="0" borderId="2" xfId="0" applyNumberFormat="1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Border="1"/>
    <xf numFmtId="0" fontId="0" fillId="0" borderId="0" xfId="0" applyBorder="1" applyAlignment="1"/>
    <xf numFmtId="182" fontId="0" fillId="0" borderId="2" xfId="0" applyNumberFormat="1" applyFill="1" applyBorder="1" applyAlignment="1"/>
    <xf numFmtId="174" fontId="0" fillId="0" borderId="0" xfId="0" applyNumberFormat="1" applyBorder="1"/>
    <xf numFmtId="182" fontId="0" fillId="0" borderId="2" xfId="0" applyNumberFormat="1" applyBorder="1"/>
    <xf numFmtId="0" fontId="0" fillId="0" borderId="0" xfId="0" applyFill="1" applyBorder="1"/>
    <xf numFmtId="0" fontId="0" fillId="0" borderId="2" xfId="0" applyBorder="1"/>
    <xf numFmtId="0" fontId="0" fillId="0" borderId="4" xfId="0" applyBorder="1"/>
    <xf numFmtId="0" fontId="0" fillId="0" borderId="0" xfId="0" applyAlignment="1">
      <alignment wrapText="1"/>
    </xf>
    <xf numFmtId="0" fontId="13" fillId="0" borderId="9" xfId="0" applyFont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14" fillId="0" borderId="5" xfId="0" applyFont="1" applyFill="1" applyBorder="1" applyAlignment="1">
      <alignment horizontal="center" wrapText="1"/>
    </xf>
    <xf numFmtId="0" fontId="14" fillId="0" borderId="6" xfId="0" applyFont="1" applyFill="1" applyBorder="1" applyAlignment="1">
      <alignment horizontal="center" wrapText="1"/>
    </xf>
    <xf numFmtId="0" fontId="14" fillId="0" borderId="7" xfId="0" applyFont="1" applyFill="1" applyBorder="1" applyAlignment="1">
      <alignment horizontal="center" wrapText="1"/>
    </xf>
    <xf numFmtId="0" fontId="8" fillId="0" borderId="5" xfId="1" applyNumberFormat="1" applyFont="1" applyFill="1" applyBorder="1" applyAlignment="1">
      <alignment horizontal="right" vertical="top"/>
    </xf>
    <xf numFmtId="0" fontId="8" fillId="0" borderId="6" xfId="1" applyNumberFormat="1" applyFont="1" applyFill="1" applyBorder="1" applyAlignment="1">
      <alignment horizontal="right" vertical="top"/>
    </xf>
    <xf numFmtId="0" fontId="0" fillId="0" borderId="6" xfId="0" applyBorder="1" applyAlignment="1"/>
    <xf numFmtId="0" fontId="0" fillId="0" borderId="7" xfId="0" applyBorder="1" applyAlignment="1"/>
    <xf numFmtId="0" fontId="0" fillId="0" borderId="8" xfId="0" applyFill="1" applyBorder="1" applyAlignment="1">
      <alignment vertical="top"/>
    </xf>
    <xf numFmtId="0" fontId="0" fillId="0" borderId="9" xfId="0" applyFill="1" applyBorder="1" applyAlignment="1">
      <alignment vertical="top"/>
    </xf>
    <xf numFmtId="0" fontId="0" fillId="0" borderId="10" xfId="0" applyFill="1" applyBorder="1" applyAlignment="1">
      <alignment vertical="top"/>
    </xf>
    <xf numFmtId="0" fontId="0" fillId="0" borderId="11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13" xfId="0" applyBorder="1" applyAlignment="1">
      <alignment vertical="top"/>
    </xf>
    <xf numFmtId="0" fontId="0" fillId="0" borderId="14" xfId="0" applyBorder="1" applyAlignment="1">
      <alignment vertical="top"/>
    </xf>
    <xf numFmtId="0" fontId="0" fillId="0" borderId="15" xfId="0" applyBorder="1" applyAlignment="1">
      <alignment vertical="top"/>
    </xf>
    <xf numFmtId="0" fontId="0" fillId="0" borderId="8" xfId="0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10" xfId="0" applyBorder="1" applyAlignment="1">
      <alignment vertical="top"/>
    </xf>
    <xf numFmtId="0" fontId="0" fillId="0" borderId="0" xfId="0" applyAlignment="1">
      <alignment horizontal="center"/>
    </xf>
  </cellXfs>
  <cellStyles count="4">
    <cellStyle name="_x005f_x000a_386grabber=V" xfId="1"/>
    <cellStyle name="Comma" xfId="2" builtinId="3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139700</xdr:colOff>
      <xdr:row>22</xdr:row>
      <xdr:rowOff>152400</xdr:rowOff>
    </xdr:from>
    <xdr:to>
      <xdr:col>7</xdr:col>
      <xdr:colOff>1397000</xdr:colOff>
      <xdr:row>22</xdr:row>
      <xdr:rowOff>965200</xdr:rowOff>
    </xdr:to>
    <xdr:pic>
      <xdr:nvPicPr>
        <xdr:cNvPr id="1078" name="图片 1" descr="SV2]HKY0~Y2F@V1HE2TQD3L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28700" y="3784600"/>
          <a:ext cx="1257300" cy="812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266700</xdr:colOff>
      <xdr:row>41</xdr:row>
      <xdr:rowOff>139700</xdr:rowOff>
    </xdr:from>
    <xdr:to>
      <xdr:col>7</xdr:col>
      <xdr:colOff>1689100</xdr:colOff>
      <xdr:row>41</xdr:row>
      <xdr:rowOff>990600</xdr:rowOff>
    </xdr:to>
    <xdr:pic>
      <xdr:nvPicPr>
        <xdr:cNvPr id="1079" name="图片 2" descr="R`TEAR)Z(Q)4@}~UIJ10L3W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55700" y="7785100"/>
          <a:ext cx="1422400" cy="850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sales@umebay.net" TargetMode="External"/><Relationship Id="rId4" Type="http://schemas.openxmlformats.org/officeDocument/2006/relationships/vmlDrawing" Target="../drawings/vmlDrawing1.vml"/><Relationship Id="rId5" Type="http://schemas.openxmlformats.org/officeDocument/2006/relationships/comments" Target="../comments1.xml"/><Relationship Id="rId1" Type="http://schemas.openxmlformats.org/officeDocument/2006/relationships/hyperlink" Target="mailto:maggie@winwin-custom.com" TargetMode="External"/><Relationship Id="rId2" Type="http://schemas.openxmlformats.org/officeDocument/2006/relationships/hyperlink" Target="mailto:angel@morepcb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K10"/>
  <sheetViews>
    <sheetView workbookViewId="0">
      <selection activeCell="F10" sqref="F10"/>
    </sheetView>
  </sheetViews>
  <sheetFormatPr baseColWidth="10" defaultRowHeight="13" x14ac:dyDescent="0.15"/>
  <cols>
    <col min="1" max="1" width="17" customWidth="1"/>
    <col min="2" max="2" width="11" bestFit="1" customWidth="1"/>
    <col min="3" max="3" width="11.6640625" bestFit="1" customWidth="1"/>
    <col min="5" max="5" width="17.1640625" bestFit="1" customWidth="1"/>
    <col min="7" max="7" width="11.6640625" bestFit="1" customWidth="1"/>
    <col min="9" max="9" width="15.83203125" bestFit="1" customWidth="1"/>
    <col min="11" max="11" width="11.6640625" bestFit="1" customWidth="1"/>
  </cols>
  <sheetData>
    <row r="2" spans="1:11" ht="15" x14ac:dyDescent="0.2">
      <c r="A2" s="28" t="s">
        <v>154</v>
      </c>
      <c r="E2" s="28" t="s">
        <v>155</v>
      </c>
      <c r="I2" s="28" t="s">
        <v>156</v>
      </c>
    </row>
    <row r="3" spans="1:11" ht="18" x14ac:dyDescent="0.2">
      <c r="A3" s="30" t="s">
        <v>151</v>
      </c>
      <c r="B3" s="32">
        <v>10</v>
      </c>
      <c r="C3" s="32">
        <v>50</v>
      </c>
      <c r="E3" s="30" t="s">
        <v>151</v>
      </c>
      <c r="F3" s="32">
        <v>10</v>
      </c>
      <c r="G3" s="31">
        <v>50</v>
      </c>
      <c r="I3" s="30" t="s">
        <v>151</v>
      </c>
      <c r="J3" s="32">
        <v>10</v>
      </c>
      <c r="K3" s="32">
        <v>50</v>
      </c>
    </row>
    <row r="4" spans="1:11" x14ac:dyDescent="0.15">
      <c r="A4" s="26" t="s">
        <v>157</v>
      </c>
      <c r="B4" s="24">
        <v>6</v>
      </c>
      <c r="C4" s="24">
        <v>1.6</v>
      </c>
      <c r="E4" s="26" t="s">
        <v>157</v>
      </c>
      <c r="F4" s="24"/>
      <c r="G4" s="24"/>
      <c r="I4" s="26" t="s">
        <v>157</v>
      </c>
      <c r="J4" s="24">
        <v>3.6</v>
      </c>
      <c r="K4" s="24">
        <v>1.06</v>
      </c>
    </row>
    <row r="5" spans="1:11" x14ac:dyDescent="0.15">
      <c r="A5" s="26" t="s">
        <v>159</v>
      </c>
      <c r="B5" s="24">
        <v>42.277999999999999</v>
      </c>
      <c r="C5" s="24">
        <v>42.277999999999999</v>
      </c>
      <c r="E5" s="26" t="s">
        <v>159</v>
      </c>
      <c r="F5" s="24"/>
      <c r="G5" s="24"/>
      <c r="I5" s="26" t="s">
        <v>159</v>
      </c>
      <c r="J5" s="24">
        <v>50</v>
      </c>
      <c r="K5" s="24">
        <v>41.4</v>
      </c>
    </row>
    <row r="6" spans="1:11" x14ac:dyDescent="0.15">
      <c r="A6" s="26" t="s">
        <v>158</v>
      </c>
      <c r="B6" s="24">
        <v>14.4</v>
      </c>
      <c r="C6" s="24">
        <v>8</v>
      </c>
      <c r="E6" s="26" t="s">
        <v>158</v>
      </c>
      <c r="F6" s="24"/>
      <c r="G6" s="24"/>
      <c r="I6" s="26" t="s">
        <v>158</v>
      </c>
      <c r="J6" s="24">
        <v>10</v>
      </c>
      <c r="K6" s="24">
        <v>3</v>
      </c>
    </row>
    <row r="7" spans="1:11" x14ac:dyDescent="0.15">
      <c r="A7" s="26" t="s">
        <v>152</v>
      </c>
      <c r="B7" s="24">
        <v>30</v>
      </c>
      <c r="C7" s="24">
        <v>30</v>
      </c>
      <c r="E7" s="26" t="s">
        <v>152</v>
      </c>
      <c r="F7" s="24"/>
      <c r="G7" s="24"/>
      <c r="I7" s="26" t="s">
        <v>152</v>
      </c>
      <c r="J7" s="24"/>
      <c r="K7" s="24"/>
    </row>
    <row r="8" spans="1:11" ht="18" x14ac:dyDescent="0.2">
      <c r="A8" s="29" t="s">
        <v>153</v>
      </c>
      <c r="B8" s="27">
        <f>B3*(B4+B5+B6)+B7</f>
        <v>656.78</v>
      </c>
      <c r="C8" s="27">
        <f>C3*(C4+C5+C6)+C7</f>
        <v>2623.9</v>
      </c>
      <c r="E8" s="29" t="s">
        <v>153</v>
      </c>
      <c r="F8" s="27">
        <v>300</v>
      </c>
      <c r="G8" s="27">
        <v>1250</v>
      </c>
      <c r="I8" s="29" t="s">
        <v>153</v>
      </c>
      <c r="J8" s="27">
        <f>J3*(J4+J5+J6)+J7</f>
        <v>636</v>
      </c>
      <c r="K8" s="27">
        <f>K3*(K4+K5+K6)+K7</f>
        <v>2273</v>
      </c>
    </row>
    <row r="10" spans="1:11" x14ac:dyDescent="0.15">
      <c r="A10" s="26" t="s">
        <v>160</v>
      </c>
      <c r="B10" s="23">
        <f>B8/B3</f>
        <v>65.677999999999997</v>
      </c>
      <c r="C10" s="23">
        <f>C8/C3</f>
        <v>52.478000000000002</v>
      </c>
      <c r="E10" s="26" t="s">
        <v>160</v>
      </c>
      <c r="F10" s="23">
        <f>F8/F3</f>
        <v>30</v>
      </c>
      <c r="G10" s="23">
        <f>G8/G3</f>
        <v>25</v>
      </c>
      <c r="I10" s="26" t="s">
        <v>160</v>
      </c>
      <c r="J10" s="23">
        <f>J8/J3</f>
        <v>63.6</v>
      </c>
      <c r="K10" s="23">
        <f>K8/K3</f>
        <v>45.46</v>
      </c>
    </row>
  </sheetData>
  <hyperlinks>
    <hyperlink ref="A2" r:id="rId1"/>
    <hyperlink ref="E2" r:id="rId2"/>
    <hyperlink ref="I2" r:id="rId3"/>
  </hyperlinks>
  <pageMargins left="0.7" right="0.7" top="0.75" bottom="0.75" header="0.3" footer="0.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H16" sqref="H16"/>
    </sheetView>
  </sheetViews>
  <sheetFormatPr baseColWidth="10" defaultColWidth="8.83203125" defaultRowHeight="13" x14ac:dyDescent="0.15"/>
  <cols>
    <col min="1" max="1" width="14.1640625" customWidth="1"/>
    <col min="2" max="2" width="13.83203125" customWidth="1"/>
    <col min="3" max="3" width="10.1640625" customWidth="1"/>
    <col min="6" max="6" width="18.33203125" customWidth="1"/>
    <col min="9" max="9" width="13.33203125" customWidth="1"/>
  </cols>
  <sheetData>
    <row r="1" spans="1:9" x14ac:dyDescent="0.15">
      <c r="A1" s="51" t="s">
        <v>161</v>
      </c>
      <c r="B1" s="51"/>
      <c r="C1" s="52"/>
      <c r="D1" s="52"/>
      <c r="E1" s="52"/>
      <c r="F1" s="52"/>
      <c r="G1" s="52"/>
      <c r="H1" s="52"/>
      <c r="I1" s="52"/>
    </row>
    <row r="2" spans="1:9" ht="23" customHeight="1" x14ac:dyDescent="0.15">
      <c r="A2" s="53"/>
      <c r="B2" s="53"/>
      <c r="C2" s="53"/>
      <c r="D2" s="53"/>
      <c r="E2" s="53"/>
      <c r="F2" s="53"/>
      <c r="G2" s="53"/>
      <c r="H2" s="53"/>
      <c r="I2" s="53"/>
    </row>
    <row r="3" spans="1:9" x14ac:dyDescent="0.15">
      <c r="A3" s="54" t="s">
        <v>162</v>
      </c>
      <c r="B3" s="55"/>
      <c r="C3" s="56"/>
      <c r="D3" s="56"/>
      <c r="E3" s="56"/>
      <c r="F3" s="56"/>
      <c r="G3" s="56"/>
      <c r="H3" s="56"/>
      <c r="I3" s="57"/>
    </row>
    <row r="4" spans="1:9" x14ac:dyDescent="0.15">
      <c r="A4" s="54" t="s">
        <v>163</v>
      </c>
      <c r="B4" s="55"/>
      <c r="C4" s="56"/>
      <c r="D4" s="56"/>
      <c r="E4" s="56"/>
      <c r="F4" s="56"/>
      <c r="G4" s="56"/>
      <c r="H4" s="56"/>
      <c r="I4" s="57"/>
    </row>
    <row r="5" spans="1:9" x14ac:dyDescent="0.15">
      <c r="A5" s="54" t="s">
        <v>164</v>
      </c>
      <c r="B5" s="55"/>
      <c r="C5" s="56"/>
      <c r="D5" s="56"/>
      <c r="E5" s="56"/>
      <c r="F5" s="56"/>
      <c r="G5" s="56"/>
      <c r="H5" s="56"/>
      <c r="I5" s="57"/>
    </row>
    <row r="6" spans="1:9" ht="18" x14ac:dyDescent="0.2">
      <c r="A6" s="58" t="s">
        <v>165</v>
      </c>
      <c r="B6" s="59"/>
      <c r="C6" s="59"/>
      <c r="D6" s="59"/>
      <c r="E6" s="59"/>
      <c r="F6" s="59"/>
      <c r="G6" s="59"/>
      <c r="H6" s="59"/>
      <c r="I6" s="60"/>
    </row>
    <row r="7" spans="1:9" ht="15" x14ac:dyDescent="0.15">
      <c r="A7" s="61" t="s">
        <v>166</v>
      </c>
      <c r="B7" s="62"/>
      <c r="C7" s="62"/>
      <c r="D7" s="62"/>
      <c r="E7" s="62"/>
      <c r="F7" s="62"/>
      <c r="G7" s="62"/>
      <c r="H7" s="63"/>
      <c r="I7" s="64"/>
    </row>
    <row r="8" spans="1:9" ht="15" x14ac:dyDescent="0.15">
      <c r="A8" s="61" t="s">
        <v>167</v>
      </c>
      <c r="B8" s="62"/>
      <c r="C8" s="62"/>
      <c r="D8" s="62"/>
      <c r="E8" s="62"/>
      <c r="F8" s="62"/>
      <c r="G8" s="62"/>
      <c r="H8" s="63"/>
      <c r="I8" s="64"/>
    </row>
    <row r="9" spans="1:9" x14ac:dyDescent="0.15">
      <c r="A9" s="65" t="s">
        <v>168</v>
      </c>
      <c r="B9" s="66"/>
      <c r="C9" s="66"/>
      <c r="D9" s="66"/>
      <c r="E9" s="66"/>
      <c r="F9" s="66"/>
      <c r="G9" s="66"/>
      <c r="H9" s="66"/>
      <c r="I9" s="67"/>
    </row>
    <row r="10" spans="1:9" x14ac:dyDescent="0.15">
      <c r="A10" s="68"/>
      <c r="B10" s="69"/>
      <c r="C10" s="69"/>
      <c r="D10" s="69"/>
      <c r="E10" s="69"/>
      <c r="F10" s="69"/>
      <c r="G10" s="69"/>
      <c r="H10" s="69"/>
      <c r="I10" s="70"/>
    </row>
    <row r="11" spans="1:9" x14ac:dyDescent="0.15">
      <c r="A11" s="71"/>
      <c r="B11" s="72"/>
      <c r="C11" s="72"/>
      <c r="D11" s="72"/>
      <c r="E11" s="72"/>
      <c r="F11" s="72"/>
      <c r="G11" s="72"/>
      <c r="H11" s="72"/>
      <c r="I11" s="73"/>
    </row>
    <row r="12" spans="1:9" x14ac:dyDescent="0.15">
      <c r="A12" s="33" t="s">
        <v>169</v>
      </c>
      <c r="B12" s="33" t="s">
        <v>170</v>
      </c>
      <c r="C12" s="33" t="s">
        <v>171</v>
      </c>
      <c r="D12" s="33" t="s">
        <v>172</v>
      </c>
      <c r="E12" s="33" t="s">
        <v>173</v>
      </c>
      <c r="F12" s="33" t="s">
        <v>174</v>
      </c>
      <c r="G12" s="33"/>
      <c r="H12" s="33" t="s">
        <v>175</v>
      </c>
      <c r="I12" s="34" t="s">
        <v>176</v>
      </c>
    </row>
    <row r="13" spans="1:9" s="41" customFormat="1" ht="26" x14ac:dyDescent="0.15">
      <c r="A13" s="35" t="s">
        <v>177</v>
      </c>
      <c r="B13" s="36" t="s">
        <v>178</v>
      </c>
      <c r="C13" s="37" t="s">
        <v>179</v>
      </c>
      <c r="D13" s="38">
        <v>36</v>
      </c>
      <c r="E13" s="38">
        <v>100</v>
      </c>
      <c r="F13" s="39">
        <v>500</v>
      </c>
      <c r="G13" s="35"/>
      <c r="H13" s="35"/>
      <c r="I13" s="40">
        <v>636</v>
      </c>
    </row>
    <row r="14" spans="1:9" x14ac:dyDescent="0.15">
      <c r="A14" s="42"/>
      <c r="B14" s="42"/>
      <c r="C14" s="42"/>
      <c r="D14" s="43"/>
      <c r="E14" s="43"/>
      <c r="F14" s="43"/>
      <c r="G14" s="43"/>
      <c r="H14" s="43"/>
      <c r="I14" s="44"/>
    </row>
    <row r="15" spans="1:9" ht="26" x14ac:dyDescent="0.15">
      <c r="A15" s="35" t="s">
        <v>177</v>
      </c>
      <c r="B15" s="36" t="s">
        <v>178</v>
      </c>
      <c r="C15" s="37" t="s">
        <v>180</v>
      </c>
      <c r="D15" s="45">
        <v>53</v>
      </c>
      <c r="E15" s="45">
        <v>150</v>
      </c>
      <c r="F15" s="45">
        <v>2070</v>
      </c>
      <c r="G15" s="42"/>
      <c r="H15" s="42"/>
      <c r="I15" s="46">
        <v>2273</v>
      </c>
    </row>
    <row r="16" spans="1:9" x14ac:dyDescent="0.15">
      <c r="A16" s="42"/>
      <c r="B16" s="42"/>
      <c r="C16" s="42"/>
      <c r="D16" s="42"/>
      <c r="E16" s="42"/>
      <c r="F16" s="42"/>
      <c r="G16" s="42"/>
      <c r="H16" s="42"/>
      <c r="I16" s="25"/>
    </row>
    <row r="17" spans="1:9" x14ac:dyDescent="0.15">
      <c r="A17" s="42"/>
      <c r="B17" s="42"/>
      <c r="C17" s="42"/>
      <c r="D17" s="47"/>
      <c r="E17" s="47"/>
      <c r="F17" s="47"/>
      <c r="G17" s="42"/>
      <c r="H17" s="42"/>
      <c r="I17" s="25"/>
    </row>
    <row r="18" spans="1:9" x14ac:dyDescent="0.15">
      <c r="A18" s="42"/>
      <c r="B18" s="42"/>
      <c r="C18" s="42"/>
      <c r="D18" s="42"/>
      <c r="E18" s="42"/>
      <c r="F18" s="42"/>
      <c r="G18" s="42"/>
      <c r="H18" s="42"/>
      <c r="I18" s="48"/>
    </row>
    <row r="19" spans="1:9" x14ac:dyDescent="0.15">
      <c r="A19" s="42"/>
      <c r="B19" s="42"/>
      <c r="C19" s="42"/>
      <c r="D19" s="47"/>
      <c r="E19" s="47"/>
      <c r="F19" s="47"/>
      <c r="G19" s="47"/>
      <c r="H19" s="47"/>
      <c r="I19" s="25"/>
    </row>
    <row r="20" spans="1:9" x14ac:dyDescent="0.15">
      <c r="A20" s="42"/>
      <c r="B20" s="42"/>
      <c r="C20" s="42"/>
      <c r="D20" s="47"/>
      <c r="E20" s="42"/>
      <c r="F20" s="42"/>
      <c r="G20" s="42"/>
      <c r="H20" s="42"/>
      <c r="I20" s="25"/>
    </row>
    <row r="21" spans="1:9" x14ac:dyDescent="0.15">
      <c r="A21" s="42"/>
      <c r="B21" s="42"/>
      <c r="C21" s="42"/>
      <c r="D21" s="42"/>
      <c r="E21" s="42"/>
      <c r="F21" s="42"/>
      <c r="G21" s="42"/>
      <c r="H21" s="42"/>
      <c r="I21" s="48"/>
    </row>
    <row r="22" spans="1:9" x14ac:dyDescent="0.15">
      <c r="A22" s="42"/>
      <c r="B22" s="42"/>
      <c r="C22" s="47"/>
      <c r="D22" s="42"/>
      <c r="E22" s="42"/>
      <c r="F22" s="42"/>
      <c r="G22" s="42"/>
      <c r="H22" s="42"/>
      <c r="I22" s="48"/>
    </row>
    <row r="23" spans="1:9" x14ac:dyDescent="0.15">
      <c r="C23" s="47"/>
      <c r="D23" s="42"/>
      <c r="E23" s="42"/>
      <c r="F23" s="42"/>
      <c r="G23" s="42"/>
      <c r="H23" s="42"/>
      <c r="I23" s="49"/>
    </row>
    <row r="24" spans="1:9" x14ac:dyDescent="0.15">
      <c r="A24" s="74" t="s">
        <v>181</v>
      </c>
      <c r="B24" s="75"/>
      <c r="C24" s="75"/>
      <c r="D24" s="75"/>
      <c r="E24" s="75"/>
      <c r="F24" s="75"/>
      <c r="G24" s="75"/>
      <c r="H24" s="75"/>
      <c r="I24" s="76"/>
    </row>
    <row r="25" spans="1:9" x14ac:dyDescent="0.15">
      <c r="A25" s="68" t="s">
        <v>182</v>
      </c>
      <c r="B25" s="69"/>
      <c r="C25" s="69"/>
      <c r="D25" s="69"/>
      <c r="E25" s="69"/>
      <c r="F25" s="69"/>
      <c r="G25" s="69"/>
      <c r="H25" s="69"/>
      <c r="I25" s="70"/>
    </row>
    <row r="26" spans="1:9" x14ac:dyDescent="0.15">
      <c r="A26" s="68" t="s">
        <v>183</v>
      </c>
      <c r="B26" s="69"/>
      <c r="C26" s="69"/>
      <c r="D26" s="69"/>
      <c r="E26" s="69"/>
      <c r="F26" s="69"/>
      <c r="G26" s="69"/>
      <c r="H26" s="69"/>
      <c r="I26" s="70"/>
    </row>
    <row r="27" spans="1:9" x14ac:dyDescent="0.15">
      <c r="A27" s="71"/>
      <c r="B27" s="72"/>
      <c r="C27" s="72"/>
      <c r="D27" s="72"/>
      <c r="E27" s="72"/>
      <c r="F27" s="72"/>
      <c r="G27" s="72"/>
      <c r="H27" s="72"/>
      <c r="I27" s="73"/>
    </row>
    <row r="29" spans="1:9" x14ac:dyDescent="0.15">
      <c r="H29" t="s">
        <v>184</v>
      </c>
      <c r="I29" s="50" t="s">
        <v>185</v>
      </c>
    </row>
  </sheetData>
  <mergeCells count="12">
    <mergeCell ref="A8:I8"/>
    <mergeCell ref="A9:I11"/>
    <mergeCell ref="A24:I24"/>
    <mergeCell ref="A25:I25"/>
    <mergeCell ref="A26:I26"/>
    <mergeCell ref="A27:I27"/>
    <mergeCell ref="A1:I2"/>
    <mergeCell ref="A3:I3"/>
    <mergeCell ref="A4:I4"/>
    <mergeCell ref="A5:I5"/>
    <mergeCell ref="A6:I6"/>
    <mergeCell ref="A7:I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8"/>
  <sheetViews>
    <sheetView tabSelected="1" zoomScale="83" workbookViewId="0">
      <selection activeCell="A5" sqref="A5"/>
    </sheetView>
  </sheetViews>
  <sheetFormatPr baseColWidth="10" defaultColWidth="9.1640625" defaultRowHeight="13" x14ac:dyDescent="0.15"/>
  <cols>
    <col min="3" max="3" width="47.6640625" bestFit="1" customWidth="1"/>
    <col min="4" max="4" width="25.33203125" style="4" bestFit="1" customWidth="1"/>
    <col min="5" max="5" width="31.5" bestFit="1" customWidth="1"/>
    <col min="6" max="6" width="35.83203125" style="5" customWidth="1"/>
    <col min="7" max="7" width="19.6640625" style="5" customWidth="1"/>
    <col min="8" max="8" width="22.83203125" style="6" customWidth="1"/>
  </cols>
  <sheetData>
    <row r="1" spans="1:8" x14ac:dyDescent="0.15">
      <c r="A1" s="77" t="s">
        <v>0</v>
      </c>
      <c r="B1" s="77"/>
      <c r="C1" s="77"/>
      <c r="D1" s="77"/>
    </row>
    <row r="2" spans="1:8" x14ac:dyDescent="0.15">
      <c r="A2" s="77" t="s">
        <v>1</v>
      </c>
      <c r="B2" s="77"/>
      <c r="C2" s="77"/>
      <c r="D2" s="77"/>
    </row>
    <row r="4" spans="1:8" x14ac:dyDescent="0.15">
      <c r="A4" s="77" t="s">
        <v>186</v>
      </c>
      <c r="B4" s="77"/>
      <c r="C4" s="77"/>
      <c r="D4" s="77"/>
    </row>
    <row r="7" spans="1:8" x14ac:dyDescent="0.15">
      <c r="A7" t="s">
        <v>2</v>
      </c>
      <c r="B7" t="s">
        <v>3</v>
      </c>
      <c r="C7" t="s">
        <v>4</v>
      </c>
      <c r="D7" s="4" t="s">
        <v>5</v>
      </c>
      <c r="E7" t="s">
        <v>6</v>
      </c>
      <c r="F7" s="5" t="s">
        <v>7</v>
      </c>
      <c r="G7" s="5" t="s">
        <v>8</v>
      </c>
    </row>
    <row r="8" spans="1:8" x14ac:dyDescent="0.15">
      <c r="A8" t="s">
        <v>9</v>
      </c>
    </row>
    <row r="10" spans="1:8" s="1" customFormat="1" x14ac:dyDescent="0.15">
      <c r="A10" s="1">
        <v>1</v>
      </c>
      <c r="B10" s="1">
        <v>1</v>
      </c>
      <c r="C10" s="1" t="s">
        <v>10</v>
      </c>
      <c r="D10" s="7" t="s">
        <v>11</v>
      </c>
      <c r="E10" s="1" t="s">
        <v>12</v>
      </c>
      <c r="F10" s="8"/>
      <c r="G10" s="8"/>
      <c r="H10" s="9"/>
    </row>
    <row r="11" spans="1:8" s="1" customFormat="1" x14ac:dyDescent="0.15">
      <c r="A11" s="1">
        <f t="shared" ref="A11:A21" si="0">A10+1</f>
        <v>2</v>
      </c>
      <c r="B11" s="1">
        <v>1</v>
      </c>
      <c r="C11" s="1" t="s">
        <v>13</v>
      </c>
      <c r="D11" s="7" t="s">
        <v>14</v>
      </c>
      <c r="E11" s="1" t="s">
        <v>15</v>
      </c>
      <c r="F11" s="10">
        <v>7.0000000000000001E-3</v>
      </c>
      <c r="G11" s="10">
        <f>F11*B11</f>
        <v>7.0000000000000001E-3</v>
      </c>
      <c r="H11" s="9"/>
    </row>
    <row r="12" spans="1:8" s="1" customFormat="1" x14ac:dyDescent="0.15">
      <c r="A12" s="1">
        <f t="shared" si="0"/>
        <v>3</v>
      </c>
      <c r="B12" s="1">
        <v>1</v>
      </c>
      <c r="C12" s="1" t="s">
        <v>16</v>
      </c>
      <c r="D12" s="7" t="s">
        <v>17</v>
      </c>
      <c r="E12" s="1" t="s">
        <v>15</v>
      </c>
      <c r="F12" s="10">
        <v>7.0000000000000001E-3</v>
      </c>
      <c r="G12" s="10">
        <f t="shared" ref="G12:G43" si="1">F12*B12</f>
        <v>7.0000000000000001E-3</v>
      </c>
      <c r="H12" s="9"/>
    </row>
    <row r="13" spans="1:8" s="1" customFormat="1" x14ac:dyDescent="0.15">
      <c r="A13" s="1">
        <f t="shared" si="0"/>
        <v>4</v>
      </c>
      <c r="B13" s="1">
        <v>2</v>
      </c>
      <c r="C13" s="1" t="s">
        <v>18</v>
      </c>
      <c r="D13" s="7" t="s">
        <v>19</v>
      </c>
      <c r="E13" s="1" t="s">
        <v>15</v>
      </c>
      <c r="F13" s="10">
        <v>1.0999999999999999E-2</v>
      </c>
      <c r="G13" s="10">
        <f t="shared" si="1"/>
        <v>2.1999999999999999E-2</v>
      </c>
      <c r="H13" s="9"/>
    </row>
    <row r="14" spans="1:8" s="1" customFormat="1" x14ac:dyDescent="0.15">
      <c r="A14" s="1">
        <f t="shared" si="0"/>
        <v>5</v>
      </c>
      <c r="B14" s="1">
        <v>2</v>
      </c>
      <c r="C14" s="1" t="s">
        <v>20</v>
      </c>
      <c r="D14" s="7" t="s">
        <v>21</v>
      </c>
      <c r="E14" s="1" t="s">
        <v>22</v>
      </c>
      <c r="F14" s="10">
        <v>1.0999999999999999E-2</v>
      </c>
      <c r="G14" s="10">
        <f t="shared" si="1"/>
        <v>2.1999999999999999E-2</v>
      </c>
      <c r="H14" s="9"/>
    </row>
    <row r="15" spans="1:8" s="1" customFormat="1" x14ac:dyDescent="0.15">
      <c r="A15" s="1">
        <f t="shared" si="0"/>
        <v>6</v>
      </c>
      <c r="B15" s="1">
        <v>2</v>
      </c>
      <c r="C15" s="1" t="s">
        <v>23</v>
      </c>
      <c r="D15" s="7" t="s">
        <v>24</v>
      </c>
      <c r="E15" s="1" t="s">
        <v>15</v>
      </c>
      <c r="F15" s="10">
        <v>7.0000000000000001E-3</v>
      </c>
      <c r="G15" s="10">
        <f t="shared" si="1"/>
        <v>1.4E-2</v>
      </c>
      <c r="H15" s="9"/>
    </row>
    <row r="16" spans="1:8" s="1" customFormat="1" x14ac:dyDescent="0.15">
      <c r="A16" s="1">
        <f t="shared" si="0"/>
        <v>7</v>
      </c>
      <c r="B16" s="1">
        <v>3</v>
      </c>
      <c r="C16" s="1" t="s">
        <v>25</v>
      </c>
      <c r="D16" s="7" t="s">
        <v>26</v>
      </c>
      <c r="E16" s="1" t="s">
        <v>15</v>
      </c>
      <c r="F16" s="10">
        <v>7.0000000000000001E-3</v>
      </c>
      <c r="G16" s="10">
        <f t="shared" si="1"/>
        <v>2.1000000000000001E-2</v>
      </c>
      <c r="H16" s="9"/>
    </row>
    <row r="17" spans="1:8" s="1" customFormat="1" x14ac:dyDescent="0.15">
      <c r="A17" s="1">
        <f t="shared" si="0"/>
        <v>8</v>
      </c>
      <c r="B17" s="1">
        <v>14</v>
      </c>
      <c r="C17" s="1" t="s">
        <v>27</v>
      </c>
      <c r="D17" s="7" t="s">
        <v>28</v>
      </c>
      <c r="E17" s="1" t="s">
        <v>15</v>
      </c>
      <c r="F17" s="10">
        <v>7.0000000000000001E-3</v>
      </c>
      <c r="G17" s="10">
        <f t="shared" si="1"/>
        <v>9.8000000000000004E-2</v>
      </c>
      <c r="H17" s="9"/>
    </row>
    <row r="18" spans="1:8" s="1" customFormat="1" x14ac:dyDescent="0.15">
      <c r="A18" s="1">
        <f t="shared" si="0"/>
        <v>9</v>
      </c>
      <c r="B18" s="1">
        <v>3</v>
      </c>
      <c r="C18" s="1" t="s">
        <v>29</v>
      </c>
      <c r="D18" s="7" t="s">
        <v>30</v>
      </c>
      <c r="E18" s="1" t="s">
        <v>31</v>
      </c>
      <c r="F18" s="10">
        <v>0.54</v>
      </c>
      <c r="G18" s="10">
        <f>B18*F18</f>
        <v>1.62</v>
      </c>
      <c r="H18" s="9" t="s">
        <v>32</v>
      </c>
    </row>
    <row r="19" spans="1:8" s="1" customFormat="1" x14ac:dyDescent="0.15">
      <c r="A19" s="1">
        <f t="shared" si="0"/>
        <v>10</v>
      </c>
      <c r="B19" s="1">
        <v>2</v>
      </c>
      <c r="C19" s="1" t="s">
        <v>33</v>
      </c>
      <c r="D19" s="7" t="s">
        <v>34</v>
      </c>
      <c r="E19" s="1" t="s">
        <v>35</v>
      </c>
      <c r="F19" s="10">
        <v>1.7000000000000001E-2</v>
      </c>
      <c r="G19" s="10">
        <f t="shared" si="1"/>
        <v>3.4000000000000002E-2</v>
      </c>
      <c r="H19" s="9"/>
    </row>
    <row r="20" spans="1:8" s="1" customFormat="1" x14ac:dyDescent="0.15">
      <c r="A20" s="1">
        <f t="shared" si="0"/>
        <v>11</v>
      </c>
      <c r="B20" s="1">
        <v>2</v>
      </c>
      <c r="C20" s="1" t="s">
        <v>36</v>
      </c>
      <c r="D20" s="7" t="s">
        <v>37</v>
      </c>
      <c r="E20" s="1" t="s">
        <v>35</v>
      </c>
      <c r="F20" s="10">
        <v>1.7000000000000001E-2</v>
      </c>
      <c r="G20" s="10">
        <f t="shared" si="1"/>
        <v>3.4000000000000002E-2</v>
      </c>
      <c r="H20" s="9"/>
    </row>
    <row r="21" spans="1:8" s="1" customFormat="1" x14ac:dyDescent="0.15">
      <c r="A21" s="1">
        <f t="shared" si="0"/>
        <v>12</v>
      </c>
      <c r="B21" s="1">
        <v>1</v>
      </c>
      <c r="C21" s="1" t="s">
        <v>38</v>
      </c>
      <c r="D21" s="7" t="s">
        <v>39</v>
      </c>
      <c r="E21" s="1" t="s">
        <v>35</v>
      </c>
      <c r="F21" s="10">
        <v>2.1999999999999999E-2</v>
      </c>
      <c r="G21" s="10">
        <f t="shared" si="1"/>
        <v>2.1999999999999999E-2</v>
      </c>
      <c r="H21" s="9"/>
    </row>
    <row r="22" spans="1:8" s="1" customFormat="1" x14ac:dyDescent="0.15">
      <c r="A22" s="1">
        <f t="shared" ref="A22:A54" si="2">A21+1</f>
        <v>13</v>
      </c>
      <c r="B22" s="1">
        <v>1</v>
      </c>
      <c r="C22" s="1" t="s">
        <v>40</v>
      </c>
      <c r="D22" s="7" t="s">
        <v>41</v>
      </c>
      <c r="E22" s="7" t="s">
        <v>42</v>
      </c>
      <c r="F22" s="10">
        <v>6.5000000000000002E-2</v>
      </c>
      <c r="G22" s="10">
        <f t="shared" si="1"/>
        <v>6.5000000000000002E-2</v>
      </c>
      <c r="H22" s="9"/>
    </row>
    <row r="23" spans="1:8" s="1" customFormat="1" ht="82" customHeight="1" x14ac:dyDescent="0.15">
      <c r="A23" s="1">
        <f t="shared" si="2"/>
        <v>14</v>
      </c>
      <c r="B23" s="1">
        <v>3</v>
      </c>
      <c r="C23" s="1" t="s">
        <v>43</v>
      </c>
      <c r="D23" s="7" t="s">
        <v>44</v>
      </c>
      <c r="E23" s="1" t="s">
        <v>45</v>
      </c>
      <c r="F23" s="10">
        <v>0.42</v>
      </c>
      <c r="G23" s="10">
        <f t="shared" si="1"/>
        <v>1.26</v>
      </c>
      <c r="H23" s="9"/>
    </row>
    <row r="24" spans="1:8" s="1" customFormat="1" x14ac:dyDescent="0.15">
      <c r="A24" s="1">
        <f t="shared" si="2"/>
        <v>15</v>
      </c>
      <c r="B24" s="1">
        <v>3</v>
      </c>
      <c r="C24" s="1" t="s">
        <v>46</v>
      </c>
      <c r="D24" s="7" t="s">
        <v>47</v>
      </c>
      <c r="E24" s="1" t="s">
        <v>48</v>
      </c>
      <c r="F24" s="10">
        <v>2.1999999999999999E-2</v>
      </c>
      <c r="G24" s="10">
        <f t="shared" si="1"/>
        <v>6.6000000000000003E-2</v>
      </c>
      <c r="H24" s="9"/>
    </row>
    <row r="25" spans="1:8" s="1" customFormat="1" x14ac:dyDescent="0.15">
      <c r="A25" s="1">
        <f t="shared" si="2"/>
        <v>16</v>
      </c>
      <c r="B25" s="1">
        <v>1</v>
      </c>
      <c r="C25" s="1" t="s">
        <v>49</v>
      </c>
      <c r="D25" s="7" t="s">
        <v>50</v>
      </c>
      <c r="E25" s="1" t="s">
        <v>15</v>
      </c>
      <c r="F25" s="10">
        <v>1.7000000000000001E-2</v>
      </c>
      <c r="G25" s="10">
        <f t="shared" si="1"/>
        <v>1.7000000000000001E-2</v>
      </c>
      <c r="H25" s="9"/>
    </row>
    <row r="26" spans="1:8" s="1" customFormat="1" x14ac:dyDescent="0.15">
      <c r="A26" s="1">
        <f t="shared" si="2"/>
        <v>17</v>
      </c>
      <c r="B26" s="1">
        <v>2</v>
      </c>
      <c r="C26" s="1" t="s">
        <v>51</v>
      </c>
      <c r="D26" s="7" t="s">
        <v>52</v>
      </c>
      <c r="E26" s="1" t="s">
        <v>15</v>
      </c>
      <c r="F26" s="10">
        <v>1.7000000000000001E-2</v>
      </c>
      <c r="G26" s="10">
        <f t="shared" si="1"/>
        <v>3.4000000000000002E-2</v>
      </c>
      <c r="H26" s="9"/>
    </row>
    <row r="27" spans="1:8" s="1" customFormat="1" x14ac:dyDescent="0.15">
      <c r="A27" s="1">
        <f t="shared" si="2"/>
        <v>18</v>
      </c>
      <c r="B27" s="1">
        <v>1</v>
      </c>
      <c r="C27" s="1" t="s">
        <v>53</v>
      </c>
      <c r="D27" s="7">
        <v>0</v>
      </c>
      <c r="E27" s="1" t="s">
        <v>15</v>
      </c>
      <c r="F27" s="10">
        <v>4.0000000000000001E-3</v>
      </c>
      <c r="G27" s="10">
        <f t="shared" si="1"/>
        <v>4.0000000000000001E-3</v>
      </c>
      <c r="H27" s="9"/>
    </row>
    <row r="28" spans="1:8" s="1" customFormat="1" x14ac:dyDescent="0.15">
      <c r="A28" s="1">
        <f t="shared" si="2"/>
        <v>19</v>
      </c>
      <c r="B28" s="1">
        <v>2</v>
      </c>
      <c r="C28" s="1" t="s">
        <v>54</v>
      </c>
      <c r="D28" s="7">
        <v>27</v>
      </c>
      <c r="E28" s="1" t="s">
        <v>15</v>
      </c>
      <c r="F28" s="10">
        <v>4.0000000000000001E-3</v>
      </c>
      <c r="G28" s="10">
        <f t="shared" si="1"/>
        <v>8.0000000000000002E-3</v>
      </c>
      <c r="H28" s="9"/>
    </row>
    <row r="29" spans="1:8" s="1" customFormat="1" x14ac:dyDescent="0.15">
      <c r="A29" s="1">
        <f t="shared" si="2"/>
        <v>20</v>
      </c>
      <c r="B29" s="1">
        <v>3</v>
      </c>
      <c r="C29" s="1" t="s">
        <v>55</v>
      </c>
      <c r="D29" s="7">
        <v>100</v>
      </c>
      <c r="E29" s="1" t="s">
        <v>15</v>
      </c>
      <c r="F29" s="10">
        <v>4.0000000000000001E-3</v>
      </c>
      <c r="G29" s="10">
        <f t="shared" si="1"/>
        <v>1.2E-2</v>
      </c>
      <c r="H29" s="9"/>
    </row>
    <row r="30" spans="1:8" s="1" customFormat="1" x14ac:dyDescent="0.15">
      <c r="A30" s="1">
        <f t="shared" si="2"/>
        <v>21</v>
      </c>
      <c r="B30" s="1">
        <v>1</v>
      </c>
      <c r="C30" s="1" t="s">
        <v>56</v>
      </c>
      <c r="D30" s="7">
        <v>220</v>
      </c>
      <c r="E30" s="1" t="s">
        <v>15</v>
      </c>
      <c r="F30" s="10">
        <v>4.0000000000000001E-3</v>
      </c>
      <c r="G30" s="10">
        <f t="shared" si="1"/>
        <v>4.0000000000000001E-3</v>
      </c>
      <c r="H30" s="9"/>
    </row>
    <row r="31" spans="1:8" s="1" customFormat="1" x14ac:dyDescent="0.15">
      <c r="A31" s="1">
        <f t="shared" si="2"/>
        <v>22</v>
      </c>
      <c r="B31" s="1">
        <v>2</v>
      </c>
      <c r="C31" s="1" t="s">
        <v>57</v>
      </c>
      <c r="D31" s="7">
        <v>470</v>
      </c>
      <c r="E31" s="1" t="s">
        <v>15</v>
      </c>
      <c r="F31" s="10">
        <v>4.0000000000000001E-3</v>
      </c>
      <c r="G31" s="10">
        <f t="shared" si="1"/>
        <v>8.0000000000000002E-3</v>
      </c>
      <c r="H31" s="9"/>
    </row>
    <row r="32" spans="1:8" s="1" customFormat="1" x14ac:dyDescent="0.15">
      <c r="A32" s="1">
        <f t="shared" si="2"/>
        <v>23</v>
      </c>
      <c r="B32" s="1">
        <v>1</v>
      </c>
      <c r="C32" s="1" t="s">
        <v>58</v>
      </c>
      <c r="D32" s="7" t="s">
        <v>59</v>
      </c>
      <c r="E32" s="1" t="s">
        <v>15</v>
      </c>
      <c r="F32" s="10">
        <v>4.0000000000000001E-3</v>
      </c>
      <c r="G32" s="10">
        <f t="shared" si="1"/>
        <v>4.0000000000000001E-3</v>
      </c>
      <c r="H32" s="9"/>
    </row>
    <row r="33" spans="1:8" s="1" customFormat="1" x14ac:dyDescent="0.15">
      <c r="A33" s="1">
        <f t="shared" si="2"/>
        <v>24</v>
      </c>
      <c r="B33" s="1">
        <v>2</v>
      </c>
      <c r="C33" s="1" t="s">
        <v>60</v>
      </c>
      <c r="D33" s="7" t="s">
        <v>61</v>
      </c>
      <c r="E33" s="1" t="s">
        <v>15</v>
      </c>
      <c r="F33" s="10">
        <v>4.0000000000000001E-3</v>
      </c>
      <c r="G33" s="10">
        <f t="shared" si="1"/>
        <v>8.0000000000000002E-3</v>
      </c>
      <c r="H33" s="9"/>
    </row>
    <row r="34" spans="1:8" s="1" customFormat="1" x14ac:dyDescent="0.15">
      <c r="A34" s="1">
        <f t="shared" si="2"/>
        <v>25</v>
      </c>
      <c r="B34" s="1">
        <v>6</v>
      </c>
      <c r="C34" s="1" t="s">
        <v>62</v>
      </c>
      <c r="D34" s="7" t="s">
        <v>63</v>
      </c>
      <c r="E34" s="1" t="s">
        <v>15</v>
      </c>
      <c r="F34" s="10">
        <v>4.0000000000000001E-3</v>
      </c>
      <c r="G34" s="10">
        <f t="shared" si="1"/>
        <v>2.4E-2</v>
      </c>
      <c r="H34" s="9"/>
    </row>
    <row r="35" spans="1:8" s="1" customFormat="1" x14ac:dyDescent="0.15">
      <c r="A35" s="1">
        <f t="shared" si="2"/>
        <v>26</v>
      </c>
      <c r="B35" s="1">
        <v>1</v>
      </c>
      <c r="C35" s="1" t="s">
        <v>64</v>
      </c>
      <c r="D35" s="7" t="s">
        <v>65</v>
      </c>
      <c r="E35" s="1" t="s">
        <v>15</v>
      </c>
      <c r="F35" s="10">
        <v>4.0000000000000001E-3</v>
      </c>
      <c r="G35" s="10">
        <f t="shared" si="1"/>
        <v>4.0000000000000001E-3</v>
      </c>
      <c r="H35" s="9"/>
    </row>
    <row r="36" spans="1:8" s="1" customFormat="1" x14ac:dyDescent="0.15">
      <c r="A36" s="1">
        <f t="shared" si="2"/>
        <v>27</v>
      </c>
      <c r="B36" s="1">
        <v>3</v>
      </c>
      <c r="C36" s="1" t="s">
        <v>66</v>
      </c>
      <c r="D36" s="7" t="s">
        <v>67</v>
      </c>
      <c r="E36" s="1" t="s">
        <v>15</v>
      </c>
      <c r="F36" s="10">
        <v>4.0000000000000001E-3</v>
      </c>
      <c r="G36" s="10">
        <f t="shared" si="1"/>
        <v>1.2E-2</v>
      </c>
      <c r="H36" s="9"/>
    </row>
    <row r="37" spans="1:8" s="1" customFormat="1" x14ac:dyDescent="0.15">
      <c r="A37" s="1">
        <f t="shared" si="2"/>
        <v>28</v>
      </c>
      <c r="B37" s="1">
        <v>1</v>
      </c>
      <c r="C37" s="1" t="s">
        <v>68</v>
      </c>
      <c r="D37" s="7" t="s">
        <v>69</v>
      </c>
      <c r="E37" s="1" t="s">
        <v>15</v>
      </c>
      <c r="F37" s="10">
        <v>4.0000000000000001E-3</v>
      </c>
      <c r="G37" s="10">
        <f t="shared" si="1"/>
        <v>4.0000000000000001E-3</v>
      </c>
      <c r="H37" s="9"/>
    </row>
    <row r="38" spans="1:8" s="1" customFormat="1" x14ac:dyDescent="0.15">
      <c r="A38" s="1">
        <f t="shared" si="2"/>
        <v>29</v>
      </c>
      <c r="B38" s="1">
        <v>3</v>
      </c>
      <c r="C38" s="1" t="s">
        <v>70</v>
      </c>
      <c r="D38" s="7" t="s">
        <v>71</v>
      </c>
      <c r="E38" s="1" t="s">
        <v>15</v>
      </c>
      <c r="F38" s="10">
        <v>4.0000000000000001E-3</v>
      </c>
      <c r="G38" s="10">
        <f t="shared" si="1"/>
        <v>1.2E-2</v>
      </c>
      <c r="H38" s="9"/>
    </row>
    <row r="39" spans="1:8" s="1" customFormat="1" x14ac:dyDescent="0.15">
      <c r="A39" s="1">
        <f t="shared" si="2"/>
        <v>30</v>
      </c>
      <c r="B39" s="1">
        <v>1</v>
      </c>
      <c r="C39" s="1" t="s">
        <v>72</v>
      </c>
      <c r="D39" s="7" t="s">
        <v>73</v>
      </c>
      <c r="E39" s="1" t="s">
        <v>15</v>
      </c>
      <c r="F39" s="10">
        <v>4.0000000000000001E-3</v>
      </c>
      <c r="G39" s="10">
        <f t="shared" si="1"/>
        <v>4.0000000000000001E-3</v>
      </c>
      <c r="H39" s="9"/>
    </row>
    <row r="40" spans="1:8" s="1" customFormat="1" x14ac:dyDescent="0.15">
      <c r="A40" s="1">
        <f t="shared" si="2"/>
        <v>31</v>
      </c>
      <c r="B40" s="1">
        <v>2</v>
      </c>
      <c r="C40" s="1" t="s">
        <v>74</v>
      </c>
      <c r="D40" s="7" t="s">
        <v>75</v>
      </c>
      <c r="E40" s="1" t="s">
        <v>76</v>
      </c>
      <c r="F40" s="10">
        <v>0.54200000000000004</v>
      </c>
      <c r="G40" s="10">
        <f t="shared" si="1"/>
        <v>1.0840000000000001</v>
      </c>
      <c r="H40" s="9"/>
    </row>
    <row r="41" spans="1:8" s="1" customFormat="1" x14ac:dyDescent="0.15">
      <c r="A41" s="1">
        <f t="shared" si="2"/>
        <v>32</v>
      </c>
      <c r="B41" s="1">
        <v>1</v>
      </c>
      <c r="C41" s="1" t="s">
        <v>77</v>
      </c>
      <c r="D41" s="7" t="s">
        <v>78</v>
      </c>
      <c r="E41" s="1" t="s">
        <v>79</v>
      </c>
      <c r="F41" s="10">
        <v>5.94</v>
      </c>
      <c r="G41" s="10">
        <f t="shared" si="1"/>
        <v>5.94</v>
      </c>
      <c r="H41" s="9" t="s">
        <v>80</v>
      </c>
    </row>
    <row r="42" spans="1:8" s="1" customFormat="1" ht="85" customHeight="1" x14ac:dyDescent="0.15">
      <c r="A42" s="1">
        <f t="shared" si="2"/>
        <v>33</v>
      </c>
      <c r="B42" s="1">
        <v>1</v>
      </c>
      <c r="C42" s="1" t="s">
        <v>81</v>
      </c>
      <c r="D42" s="7" t="s">
        <v>82</v>
      </c>
      <c r="E42" s="11" t="s">
        <v>83</v>
      </c>
      <c r="F42" s="10">
        <v>0.3</v>
      </c>
      <c r="G42" s="10">
        <f>B42*F42</f>
        <v>0.3</v>
      </c>
      <c r="H42" s="9"/>
    </row>
    <row r="43" spans="1:8" s="1" customFormat="1" x14ac:dyDescent="0.15">
      <c r="A43" s="1">
        <f t="shared" si="2"/>
        <v>34</v>
      </c>
      <c r="B43" s="1">
        <v>1</v>
      </c>
      <c r="C43" s="1" t="s">
        <v>84</v>
      </c>
      <c r="D43" s="7" t="s">
        <v>85</v>
      </c>
      <c r="E43" s="1" t="s">
        <v>86</v>
      </c>
      <c r="F43" s="10">
        <v>0.433</v>
      </c>
      <c r="G43" s="10">
        <f t="shared" si="1"/>
        <v>0.433</v>
      </c>
      <c r="H43" s="9" t="s">
        <v>87</v>
      </c>
    </row>
    <row r="44" spans="1:8" s="1" customFormat="1" x14ac:dyDescent="0.15">
      <c r="A44" s="1">
        <f t="shared" si="2"/>
        <v>35</v>
      </c>
      <c r="B44" s="1">
        <v>1</v>
      </c>
      <c r="C44" s="1" t="s">
        <v>88</v>
      </c>
      <c r="D44" s="7" t="s">
        <v>89</v>
      </c>
      <c r="E44" s="1" t="s">
        <v>90</v>
      </c>
      <c r="F44" s="10">
        <v>0.36799999999999999</v>
      </c>
      <c r="G44" s="10">
        <f t="shared" ref="G44:G67" si="3">F44*B44</f>
        <v>0.36799999999999999</v>
      </c>
      <c r="H44" s="9"/>
    </row>
    <row r="45" spans="1:8" s="1" customFormat="1" x14ac:dyDescent="0.15">
      <c r="A45" s="1">
        <f t="shared" si="2"/>
        <v>36</v>
      </c>
      <c r="B45" s="1">
        <v>1</v>
      </c>
      <c r="C45" s="1" t="s">
        <v>91</v>
      </c>
      <c r="D45" s="7" t="s">
        <v>92</v>
      </c>
      <c r="E45" s="1" t="s">
        <v>93</v>
      </c>
      <c r="F45" s="10">
        <v>3.51</v>
      </c>
      <c r="G45" s="10">
        <f t="shared" si="3"/>
        <v>3.51</v>
      </c>
      <c r="H45" s="12" t="s">
        <v>94</v>
      </c>
    </row>
    <row r="46" spans="1:8" s="1" customFormat="1" x14ac:dyDescent="0.15">
      <c r="A46" s="1">
        <f t="shared" si="2"/>
        <v>37</v>
      </c>
      <c r="B46" s="1">
        <v>1</v>
      </c>
      <c r="C46" s="1" t="s">
        <v>95</v>
      </c>
      <c r="D46" s="7" t="s">
        <v>96</v>
      </c>
      <c r="E46" s="1" t="s">
        <v>97</v>
      </c>
      <c r="F46" s="10">
        <v>3.42</v>
      </c>
      <c r="G46" s="10">
        <f t="shared" si="3"/>
        <v>3.42</v>
      </c>
      <c r="H46" s="12" t="s">
        <v>98</v>
      </c>
    </row>
    <row r="47" spans="1:8" s="2" customFormat="1" x14ac:dyDescent="0.15">
      <c r="A47" s="2">
        <f t="shared" si="2"/>
        <v>38</v>
      </c>
      <c r="B47" s="2">
        <v>1</v>
      </c>
      <c r="C47" s="2" t="s">
        <v>99</v>
      </c>
      <c r="D47" s="13" t="s">
        <v>100</v>
      </c>
      <c r="E47" s="2" t="s">
        <v>101</v>
      </c>
      <c r="F47" s="14">
        <v>6.5000000000000002E-2</v>
      </c>
      <c r="G47" s="14">
        <f>B47*F47</f>
        <v>6.5000000000000002E-2</v>
      </c>
      <c r="H47" s="15"/>
    </row>
    <row r="48" spans="1:8" s="1" customFormat="1" x14ac:dyDescent="0.15">
      <c r="A48" s="1">
        <f t="shared" si="2"/>
        <v>39</v>
      </c>
      <c r="B48" s="1">
        <v>1</v>
      </c>
      <c r="C48" s="1" t="s">
        <v>102</v>
      </c>
      <c r="D48" s="7" t="s">
        <v>103</v>
      </c>
      <c r="E48" s="1" t="s">
        <v>86</v>
      </c>
      <c r="F48" s="10">
        <v>0.4</v>
      </c>
      <c r="G48" s="10">
        <f>F48*B48</f>
        <v>0.4</v>
      </c>
      <c r="H48" s="9"/>
    </row>
    <row r="49" spans="1:8" s="1" customFormat="1" x14ac:dyDescent="0.15">
      <c r="A49" s="1">
        <f t="shared" si="2"/>
        <v>40</v>
      </c>
      <c r="B49" s="1">
        <v>1</v>
      </c>
      <c r="C49" s="1" t="s">
        <v>104</v>
      </c>
      <c r="D49" s="7" t="s">
        <v>105</v>
      </c>
      <c r="E49" s="1" t="s">
        <v>106</v>
      </c>
      <c r="F49" s="10">
        <v>0.433</v>
      </c>
      <c r="G49" s="10">
        <f t="shared" si="3"/>
        <v>0.433</v>
      </c>
      <c r="H49" s="9"/>
    </row>
    <row r="50" spans="1:8" s="1" customFormat="1" ht="14" x14ac:dyDescent="0.15">
      <c r="A50" s="1">
        <f t="shared" si="2"/>
        <v>41</v>
      </c>
      <c r="B50" s="1">
        <v>1</v>
      </c>
      <c r="C50" s="1" t="s">
        <v>107</v>
      </c>
      <c r="D50" s="7" t="s">
        <v>108</v>
      </c>
      <c r="E50" s="1" t="s">
        <v>109</v>
      </c>
      <c r="F50" s="10">
        <v>4.2249999999999996</v>
      </c>
      <c r="G50" s="10">
        <f t="shared" si="3"/>
        <v>4.2249999999999996</v>
      </c>
      <c r="H50" s="16"/>
    </row>
    <row r="51" spans="1:8" s="1" customFormat="1" x14ac:dyDescent="0.15">
      <c r="A51" s="1">
        <f t="shared" si="2"/>
        <v>42</v>
      </c>
      <c r="B51" s="1">
        <v>1</v>
      </c>
      <c r="C51" s="1" t="s">
        <v>110</v>
      </c>
      <c r="D51" s="7" t="s">
        <v>111</v>
      </c>
      <c r="E51" s="1" t="s">
        <v>112</v>
      </c>
      <c r="F51" s="10">
        <v>0.184</v>
      </c>
      <c r="G51" s="10">
        <f t="shared" si="3"/>
        <v>0.184</v>
      </c>
      <c r="H51" s="9" t="s">
        <v>113</v>
      </c>
    </row>
    <row r="52" spans="1:8" s="1" customFormat="1" x14ac:dyDescent="0.15">
      <c r="A52" s="1">
        <f t="shared" si="2"/>
        <v>43</v>
      </c>
      <c r="B52" s="1">
        <v>1</v>
      </c>
      <c r="C52" s="1" t="s">
        <v>114</v>
      </c>
      <c r="D52" s="7" t="s">
        <v>115</v>
      </c>
      <c r="E52" s="1" t="s">
        <v>116</v>
      </c>
      <c r="F52" s="10">
        <v>0.13</v>
      </c>
      <c r="G52" s="10">
        <f t="shared" si="3"/>
        <v>0.13</v>
      </c>
      <c r="H52" s="9"/>
    </row>
    <row r="53" spans="1:8" s="1" customFormat="1" x14ac:dyDescent="0.15">
      <c r="A53" s="1">
        <f t="shared" si="2"/>
        <v>44</v>
      </c>
      <c r="B53" s="1">
        <v>1</v>
      </c>
      <c r="C53" s="1" t="s">
        <v>117</v>
      </c>
      <c r="D53" s="7" t="s">
        <v>118</v>
      </c>
      <c r="E53" s="1" t="s">
        <v>119</v>
      </c>
      <c r="F53" s="10">
        <v>0.23799999999999999</v>
      </c>
      <c r="G53" s="10">
        <f t="shared" si="3"/>
        <v>0.23799999999999999</v>
      </c>
      <c r="H53" s="9"/>
    </row>
    <row r="54" spans="1:8" ht="26" x14ac:dyDescent="0.15">
      <c r="A54" s="1">
        <f t="shared" si="2"/>
        <v>45</v>
      </c>
      <c r="B54">
        <v>1</v>
      </c>
      <c r="C54" t="s">
        <v>120</v>
      </c>
      <c r="D54" s="4" t="s">
        <v>121</v>
      </c>
      <c r="E54" s="17" t="s">
        <v>122</v>
      </c>
      <c r="F54" s="10">
        <v>0.19800000000000001</v>
      </c>
      <c r="G54" s="10">
        <f t="shared" si="3"/>
        <v>0.19800000000000001</v>
      </c>
    </row>
    <row r="55" spans="1:8" x14ac:dyDescent="0.15">
      <c r="F55" s="10"/>
      <c r="G55" s="10"/>
    </row>
    <row r="56" spans="1:8" s="3" customFormat="1" x14ac:dyDescent="0.15">
      <c r="A56" s="3" t="s">
        <v>123</v>
      </c>
      <c r="D56" s="18"/>
      <c r="F56" s="10"/>
      <c r="G56" s="10"/>
      <c r="H56" s="19"/>
    </row>
    <row r="57" spans="1:8" s="1" customFormat="1" x14ac:dyDescent="0.15">
      <c r="A57" s="1">
        <f>A54+1</f>
        <v>46</v>
      </c>
      <c r="B57" s="1">
        <v>1</v>
      </c>
      <c r="C57" s="1" t="s">
        <v>124</v>
      </c>
      <c r="D57" s="7" t="s">
        <v>125</v>
      </c>
      <c r="E57" s="1" t="s">
        <v>126</v>
      </c>
      <c r="F57" s="10">
        <v>6</v>
      </c>
      <c r="G57" s="10">
        <v>6</v>
      </c>
      <c r="H57" s="9"/>
    </row>
    <row r="58" spans="1:8" s="1" customFormat="1" x14ac:dyDescent="0.15">
      <c r="A58" s="1">
        <f t="shared" ref="A58:A67" si="4">A57+1</f>
        <v>47</v>
      </c>
      <c r="B58" s="1">
        <v>1</v>
      </c>
      <c r="C58" s="1" t="s">
        <v>127</v>
      </c>
      <c r="D58" s="7" t="s">
        <v>128</v>
      </c>
      <c r="E58" s="1" t="s">
        <v>126</v>
      </c>
      <c r="F58" s="10">
        <v>5.66</v>
      </c>
      <c r="G58" s="10">
        <f t="shared" si="3"/>
        <v>5.66</v>
      </c>
      <c r="H58" s="9"/>
    </row>
    <row r="59" spans="1:8" s="1" customFormat="1" x14ac:dyDescent="0.15">
      <c r="A59" s="1">
        <f t="shared" si="4"/>
        <v>48</v>
      </c>
      <c r="B59" s="1">
        <v>1</v>
      </c>
      <c r="C59" s="1" t="s">
        <v>129</v>
      </c>
      <c r="D59" s="7" t="s">
        <v>130</v>
      </c>
      <c r="E59" s="1" t="s">
        <v>131</v>
      </c>
      <c r="F59" s="10">
        <v>6.14</v>
      </c>
      <c r="G59" s="10">
        <f t="shared" si="3"/>
        <v>6.14</v>
      </c>
      <c r="H59" s="9" t="s">
        <v>132</v>
      </c>
    </row>
    <row r="60" spans="1:8" x14ac:dyDescent="0.15">
      <c r="G60" s="10">
        <f t="shared" si="3"/>
        <v>0</v>
      </c>
    </row>
    <row r="61" spans="1:8" s="3" customFormat="1" x14ac:dyDescent="0.15">
      <c r="A61" s="3" t="s">
        <v>133</v>
      </c>
      <c r="D61" s="18"/>
      <c r="F61" s="20"/>
      <c r="G61" s="10">
        <f t="shared" si="3"/>
        <v>0</v>
      </c>
      <c r="H61" s="19"/>
    </row>
    <row r="62" spans="1:8" ht="14" x14ac:dyDescent="0.15">
      <c r="A62">
        <f>A59+1</f>
        <v>49</v>
      </c>
      <c r="B62">
        <v>1</v>
      </c>
      <c r="C62" t="s">
        <v>134</v>
      </c>
      <c r="D62" s="4" t="s">
        <v>135</v>
      </c>
      <c r="E62" t="s">
        <v>136</v>
      </c>
      <c r="F62" s="21"/>
      <c r="G62" s="10">
        <f t="shared" si="3"/>
        <v>0</v>
      </c>
    </row>
    <row r="63" spans="1:8" x14ac:dyDescent="0.15">
      <c r="A63">
        <f t="shared" si="4"/>
        <v>50</v>
      </c>
      <c r="B63">
        <v>3</v>
      </c>
      <c r="C63" t="s">
        <v>137</v>
      </c>
      <c r="D63" s="4" t="s">
        <v>138</v>
      </c>
      <c r="E63" t="s">
        <v>15</v>
      </c>
      <c r="G63" s="10"/>
      <c r="H63" s="22"/>
    </row>
    <row r="64" spans="1:8" x14ac:dyDescent="0.15">
      <c r="A64">
        <f t="shared" si="4"/>
        <v>51</v>
      </c>
      <c r="B64">
        <v>1</v>
      </c>
      <c r="C64" t="s">
        <v>139</v>
      </c>
      <c r="D64" s="4" t="s">
        <v>140</v>
      </c>
      <c r="E64" t="s">
        <v>141</v>
      </c>
      <c r="F64" s="5">
        <v>3.3000000000000002E-2</v>
      </c>
      <c r="G64" s="10">
        <f t="shared" si="3"/>
        <v>3.3000000000000002E-2</v>
      </c>
    </row>
    <row r="65" spans="1:7" x14ac:dyDescent="0.15">
      <c r="A65">
        <f t="shared" si="4"/>
        <v>52</v>
      </c>
      <c r="B65">
        <v>1</v>
      </c>
      <c r="C65" t="s">
        <v>142</v>
      </c>
      <c r="D65" s="4" t="s">
        <v>143</v>
      </c>
      <c r="E65" t="s">
        <v>144</v>
      </c>
      <c r="F65" s="5">
        <v>2.1999999999999999E-2</v>
      </c>
      <c r="G65" s="10">
        <f t="shared" si="3"/>
        <v>2.1999999999999999E-2</v>
      </c>
    </row>
    <row r="66" spans="1:7" x14ac:dyDescent="0.15">
      <c r="A66">
        <f t="shared" si="4"/>
        <v>53</v>
      </c>
      <c r="B66">
        <v>1</v>
      </c>
      <c r="C66" t="s">
        <v>145</v>
      </c>
      <c r="D66" s="4" t="s">
        <v>146</v>
      </c>
      <c r="E66" t="s">
        <v>147</v>
      </c>
      <c r="F66" s="5">
        <v>2.1999999999999999E-2</v>
      </c>
      <c r="G66" s="10">
        <f t="shared" si="3"/>
        <v>2.1999999999999999E-2</v>
      </c>
    </row>
    <row r="67" spans="1:7" x14ac:dyDescent="0.15">
      <c r="A67">
        <f t="shared" si="4"/>
        <v>54</v>
      </c>
      <c r="B67">
        <v>1</v>
      </c>
      <c r="C67" t="s">
        <v>148</v>
      </c>
      <c r="D67" s="4" t="s">
        <v>149</v>
      </c>
      <c r="E67" t="s">
        <v>150</v>
      </c>
      <c r="F67" s="5">
        <v>2.1999999999999999E-2</v>
      </c>
      <c r="G67" s="10">
        <f t="shared" si="3"/>
        <v>2.1999999999999999E-2</v>
      </c>
    </row>
    <row r="68" spans="1:7" x14ac:dyDescent="0.15">
      <c r="G68" s="5">
        <f>SUM(G11:G67)</f>
        <v>42.277999999999999</v>
      </c>
    </row>
  </sheetData>
  <mergeCells count="3">
    <mergeCell ref="A1:D1"/>
    <mergeCell ref="A2:D2"/>
    <mergeCell ref="A4:D4"/>
  </mergeCells>
  <pageMargins left="0.75" right="0.75" top="1" bottom="1" header="0.5" footer="0.5"/>
  <pageSetup orientation="portrait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Macintosh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proposta</vt:lpstr>
      <vt:lpstr>UMEBAY</vt:lpstr>
      <vt:lpstr>winwin_telos-bom-2016-05-24</vt:lpstr>
    </vt:vector>
  </TitlesOfParts>
  <Manager/>
  <Company/>
  <LinksUpToDate>false</LinksUpToDate>
  <CharactersWithSpaces>0</CharactersWithSpaces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cp:revision>1</cp:revision>
  <dcterms:created xsi:type="dcterms:W3CDTF">2004-09-22T00:52:54Z</dcterms:created>
  <dcterms:modified xsi:type="dcterms:W3CDTF">2016-05-24T19:26:23Z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